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tables/table1.xml" ContentType="application/vnd.openxmlformats-officedocument.spreadsheetml.tab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https://d.docs.live.net/9cfb7b85184f7feb/Área de Trabalho/controle-estoque-AlphaDoor/"/>
    </mc:Choice>
  </mc:AlternateContent>
  <xr:revisionPtr revIDLastSave="92" documentId="8_{A8601FA3-7C44-470F-91C8-0F803A99172F}" xr6:coauthVersionLast="47" xr6:coauthVersionMax="47" xr10:uidLastSave="{76517A3C-207E-47D7-AA9B-EDC0E90B1C94}"/>
  <bookViews>
    <workbookView xWindow="-120" yWindow="-120" windowWidth="20730" windowHeight="11040" activeTab="1" xr2:uid="{00000000-000D-0000-FFFF-FFFF00000000}"/>
  </bookViews>
  <sheets>
    <sheet name="CAPA" sheetId="1" r:id="rId1"/>
    <sheet name="Instruções" sheetId="2" r:id="rId2"/>
    <sheet name="PROD" sheetId="3" r:id="rId3"/>
    <sheet name="FORN" sheetId="4" r:id="rId4"/>
    <sheet name="ENTRADAS" sheetId="5" r:id="rId5"/>
    <sheet name="SAÍDAS" sheetId="6" r:id="rId6"/>
    <sheet name="CONT. ESTOQU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0" i="7" l="1"/>
  <c r="H400" i="7"/>
  <c r="G400" i="7"/>
  <c r="F400" i="7"/>
  <c r="D400" i="7"/>
  <c r="E400" i="7" s="1"/>
  <c r="C400" i="7"/>
  <c r="I399" i="7"/>
  <c r="H399" i="7"/>
  <c r="G399" i="7"/>
  <c r="F399" i="7"/>
  <c r="E399" i="7"/>
  <c r="D399" i="7"/>
  <c r="C399" i="7"/>
  <c r="I398" i="7"/>
  <c r="H398" i="7"/>
  <c r="G398" i="7"/>
  <c r="F398" i="7"/>
  <c r="D398" i="7"/>
  <c r="E398" i="7" s="1"/>
  <c r="C398" i="7"/>
  <c r="I397" i="7"/>
  <c r="H397" i="7"/>
  <c r="G397" i="7"/>
  <c r="F397" i="7"/>
  <c r="D397" i="7"/>
  <c r="E397" i="7" s="1"/>
  <c r="C397" i="7"/>
  <c r="I396" i="7"/>
  <c r="H396" i="7"/>
  <c r="G396" i="7"/>
  <c r="F396" i="7"/>
  <c r="D396" i="7"/>
  <c r="E396" i="7" s="1"/>
  <c r="C396" i="7"/>
  <c r="I395" i="7"/>
  <c r="H395" i="7"/>
  <c r="G395" i="7"/>
  <c r="F395" i="7"/>
  <c r="E395" i="7"/>
  <c r="D395" i="7"/>
  <c r="C395" i="7"/>
  <c r="I394" i="7"/>
  <c r="H394" i="7"/>
  <c r="G394" i="7"/>
  <c r="F394" i="7"/>
  <c r="E394" i="7"/>
  <c r="D394" i="7"/>
  <c r="C394" i="7"/>
  <c r="I393" i="7"/>
  <c r="H393" i="7"/>
  <c r="G393" i="7"/>
  <c r="F393" i="7"/>
  <c r="D393" i="7"/>
  <c r="E393" i="7" s="1"/>
  <c r="C393" i="7"/>
  <c r="I392" i="7"/>
  <c r="H392" i="7"/>
  <c r="G392" i="7"/>
  <c r="F392" i="7"/>
  <c r="D392" i="7"/>
  <c r="E392" i="7" s="1"/>
  <c r="C392" i="7"/>
  <c r="I391" i="7"/>
  <c r="H391" i="7"/>
  <c r="G391" i="7"/>
  <c r="F391" i="7"/>
  <c r="E391" i="7"/>
  <c r="D391" i="7"/>
  <c r="C391" i="7"/>
  <c r="I390" i="7"/>
  <c r="H390" i="7"/>
  <c r="G390" i="7"/>
  <c r="F390" i="7"/>
  <c r="D390" i="7"/>
  <c r="E390" i="7" s="1"/>
  <c r="C390" i="7"/>
  <c r="I389" i="7"/>
  <c r="H389" i="7"/>
  <c r="G389" i="7"/>
  <c r="F389" i="7"/>
  <c r="D389" i="7"/>
  <c r="E389" i="7" s="1"/>
  <c r="C389" i="7"/>
  <c r="I388" i="7"/>
  <c r="H388" i="7"/>
  <c r="G388" i="7"/>
  <c r="F388" i="7"/>
  <c r="D388" i="7"/>
  <c r="E388" i="7" s="1"/>
  <c r="C388" i="7"/>
  <c r="I387" i="7"/>
  <c r="H387" i="7"/>
  <c r="G387" i="7"/>
  <c r="F387" i="7"/>
  <c r="E387" i="7"/>
  <c r="D387" i="7"/>
  <c r="C387" i="7"/>
  <c r="I386" i="7"/>
  <c r="H386" i="7"/>
  <c r="G386" i="7"/>
  <c r="F386" i="7"/>
  <c r="E386" i="7"/>
  <c r="D386" i="7"/>
  <c r="C386" i="7"/>
  <c r="I385" i="7"/>
  <c r="H385" i="7"/>
  <c r="G385" i="7"/>
  <c r="F385" i="7"/>
  <c r="D385" i="7"/>
  <c r="E385" i="7" s="1"/>
  <c r="C385" i="7"/>
  <c r="I384" i="7"/>
  <c r="H384" i="7"/>
  <c r="G384" i="7"/>
  <c r="F384" i="7"/>
  <c r="D384" i="7"/>
  <c r="E384" i="7" s="1"/>
  <c r="C384" i="7"/>
  <c r="I383" i="7"/>
  <c r="H383" i="7"/>
  <c r="G383" i="7"/>
  <c r="F383" i="7"/>
  <c r="E383" i="7"/>
  <c r="D383" i="7"/>
  <c r="C383" i="7"/>
  <c r="I382" i="7"/>
  <c r="H382" i="7"/>
  <c r="G382" i="7"/>
  <c r="F382" i="7"/>
  <c r="D382" i="7"/>
  <c r="E382" i="7" s="1"/>
  <c r="C382" i="7"/>
  <c r="I381" i="7"/>
  <c r="H381" i="7"/>
  <c r="G381" i="7"/>
  <c r="F381" i="7"/>
  <c r="D381" i="7"/>
  <c r="E381" i="7" s="1"/>
  <c r="C381" i="7"/>
  <c r="I380" i="7"/>
  <c r="H380" i="7"/>
  <c r="G380" i="7"/>
  <c r="F380" i="7"/>
  <c r="D380" i="7"/>
  <c r="E380" i="7" s="1"/>
  <c r="C380" i="7"/>
  <c r="I379" i="7"/>
  <c r="H379" i="7"/>
  <c r="G379" i="7"/>
  <c r="F379" i="7"/>
  <c r="E379" i="7"/>
  <c r="D379" i="7"/>
  <c r="C379" i="7"/>
  <c r="I378" i="7"/>
  <c r="H378" i="7"/>
  <c r="G378" i="7"/>
  <c r="F378" i="7"/>
  <c r="E378" i="7"/>
  <c r="D378" i="7"/>
  <c r="C378" i="7"/>
  <c r="I377" i="7"/>
  <c r="H377" i="7"/>
  <c r="G377" i="7"/>
  <c r="F377" i="7"/>
  <c r="D377" i="7"/>
  <c r="E377" i="7" s="1"/>
  <c r="C377" i="7"/>
  <c r="I376" i="7"/>
  <c r="H376" i="7"/>
  <c r="G376" i="7"/>
  <c r="F376" i="7"/>
  <c r="D376" i="7"/>
  <c r="E376" i="7" s="1"/>
  <c r="C376" i="7"/>
  <c r="I375" i="7"/>
  <c r="H375" i="7"/>
  <c r="G375" i="7"/>
  <c r="F375" i="7"/>
  <c r="E375" i="7"/>
  <c r="D375" i="7"/>
  <c r="C375" i="7"/>
  <c r="I374" i="7"/>
  <c r="H374" i="7"/>
  <c r="G374" i="7"/>
  <c r="F374" i="7"/>
  <c r="D374" i="7"/>
  <c r="E374" i="7" s="1"/>
  <c r="C374" i="7"/>
  <c r="I373" i="7"/>
  <c r="H373" i="7"/>
  <c r="G373" i="7"/>
  <c r="F373" i="7"/>
  <c r="D373" i="7"/>
  <c r="E373" i="7" s="1"/>
  <c r="C373" i="7"/>
  <c r="I372" i="7"/>
  <c r="H372" i="7"/>
  <c r="G372" i="7"/>
  <c r="F372" i="7"/>
  <c r="D372" i="7"/>
  <c r="E372" i="7" s="1"/>
  <c r="C372" i="7"/>
  <c r="I371" i="7"/>
  <c r="H371" i="7"/>
  <c r="G371" i="7"/>
  <c r="F371" i="7"/>
  <c r="E371" i="7"/>
  <c r="D371" i="7"/>
  <c r="C371" i="7"/>
  <c r="I370" i="7"/>
  <c r="H370" i="7"/>
  <c r="G370" i="7"/>
  <c r="F370" i="7"/>
  <c r="E370" i="7"/>
  <c r="D370" i="7"/>
  <c r="C370" i="7"/>
  <c r="I369" i="7"/>
  <c r="H369" i="7"/>
  <c r="G369" i="7"/>
  <c r="F369" i="7"/>
  <c r="D369" i="7"/>
  <c r="E369" i="7" s="1"/>
  <c r="C369" i="7"/>
  <c r="I368" i="7"/>
  <c r="H368" i="7"/>
  <c r="G368" i="7"/>
  <c r="F368" i="7"/>
  <c r="D368" i="7"/>
  <c r="E368" i="7" s="1"/>
  <c r="C368" i="7"/>
  <c r="I367" i="7"/>
  <c r="H367" i="7"/>
  <c r="G367" i="7"/>
  <c r="F367" i="7"/>
  <c r="E367" i="7"/>
  <c r="D367" i="7"/>
  <c r="C367" i="7"/>
  <c r="I366" i="7"/>
  <c r="H366" i="7"/>
  <c r="G366" i="7"/>
  <c r="F366" i="7"/>
  <c r="D366" i="7"/>
  <c r="E366" i="7" s="1"/>
  <c r="C366" i="7"/>
  <c r="I365" i="7"/>
  <c r="H365" i="7"/>
  <c r="G365" i="7"/>
  <c r="F365" i="7"/>
  <c r="D365" i="7"/>
  <c r="E365" i="7" s="1"/>
  <c r="C365" i="7"/>
  <c r="I364" i="7"/>
  <c r="H364" i="7"/>
  <c r="G364" i="7"/>
  <c r="F364" i="7"/>
  <c r="D364" i="7"/>
  <c r="E364" i="7" s="1"/>
  <c r="C364" i="7"/>
  <c r="I363" i="7"/>
  <c r="H363" i="7"/>
  <c r="G363" i="7"/>
  <c r="F363" i="7"/>
  <c r="E363" i="7"/>
  <c r="D363" i="7"/>
  <c r="C363" i="7"/>
  <c r="I362" i="7"/>
  <c r="H362" i="7"/>
  <c r="G362" i="7"/>
  <c r="F362" i="7"/>
  <c r="E362" i="7"/>
  <c r="D362" i="7"/>
  <c r="C362" i="7"/>
  <c r="I361" i="7"/>
  <c r="H361" i="7"/>
  <c r="G361" i="7"/>
  <c r="F361" i="7"/>
  <c r="D361" i="7"/>
  <c r="E361" i="7" s="1"/>
  <c r="C361" i="7"/>
  <c r="I360" i="7"/>
  <c r="H360" i="7"/>
  <c r="G360" i="7"/>
  <c r="F360" i="7"/>
  <c r="D360" i="7"/>
  <c r="E360" i="7" s="1"/>
  <c r="C360" i="7"/>
  <c r="I359" i="7"/>
  <c r="H359" i="7"/>
  <c r="G359" i="7"/>
  <c r="F359" i="7"/>
  <c r="E359" i="7"/>
  <c r="D359" i="7"/>
  <c r="C359" i="7"/>
  <c r="I358" i="7"/>
  <c r="H358" i="7"/>
  <c r="G358" i="7"/>
  <c r="F358" i="7"/>
  <c r="D358" i="7"/>
  <c r="E358" i="7" s="1"/>
  <c r="C358" i="7"/>
  <c r="I357" i="7"/>
  <c r="H357" i="7"/>
  <c r="G357" i="7"/>
  <c r="F357" i="7"/>
  <c r="D357" i="7"/>
  <c r="E357" i="7" s="1"/>
  <c r="C357" i="7"/>
  <c r="I356" i="7"/>
  <c r="H356" i="7"/>
  <c r="G356" i="7"/>
  <c r="F356" i="7"/>
  <c r="D356" i="7"/>
  <c r="E356" i="7" s="1"/>
  <c r="C356" i="7"/>
  <c r="I355" i="7"/>
  <c r="H355" i="7"/>
  <c r="G355" i="7"/>
  <c r="F355" i="7"/>
  <c r="E355" i="7"/>
  <c r="D355" i="7"/>
  <c r="C355" i="7"/>
  <c r="I354" i="7"/>
  <c r="H354" i="7"/>
  <c r="G354" i="7"/>
  <c r="F354" i="7"/>
  <c r="E354" i="7"/>
  <c r="D354" i="7"/>
  <c r="C354" i="7"/>
  <c r="I353" i="7"/>
  <c r="H353" i="7"/>
  <c r="G353" i="7"/>
  <c r="F353" i="7"/>
  <c r="D353" i="7"/>
  <c r="E353" i="7" s="1"/>
  <c r="C353" i="7"/>
  <c r="I352" i="7"/>
  <c r="H352" i="7"/>
  <c r="G352" i="7"/>
  <c r="F352" i="7"/>
  <c r="D352" i="7"/>
  <c r="E352" i="7" s="1"/>
  <c r="C352" i="7"/>
  <c r="I351" i="7"/>
  <c r="H351" i="7"/>
  <c r="G351" i="7"/>
  <c r="F351" i="7"/>
  <c r="E351" i="7"/>
  <c r="D351" i="7"/>
  <c r="C351" i="7"/>
  <c r="I350" i="7"/>
  <c r="H350" i="7"/>
  <c r="G350" i="7"/>
  <c r="F350" i="7"/>
  <c r="D350" i="7"/>
  <c r="E350" i="7" s="1"/>
  <c r="C350" i="7"/>
  <c r="I349" i="7"/>
  <c r="H349" i="7"/>
  <c r="G349" i="7"/>
  <c r="F349" i="7"/>
  <c r="D349" i="7"/>
  <c r="E349" i="7" s="1"/>
  <c r="C349" i="7"/>
  <c r="I348" i="7"/>
  <c r="H348" i="7"/>
  <c r="G348" i="7"/>
  <c r="F348" i="7"/>
  <c r="D348" i="7"/>
  <c r="E348" i="7" s="1"/>
  <c r="C348" i="7"/>
  <c r="I347" i="7"/>
  <c r="H347" i="7"/>
  <c r="G347" i="7"/>
  <c r="F347" i="7"/>
  <c r="E347" i="7"/>
  <c r="D347" i="7"/>
  <c r="C347" i="7"/>
  <c r="I346" i="7"/>
  <c r="H346" i="7"/>
  <c r="G346" i="7"/>
  <c r="F346" i="7"/>
  <c r="E346" i="7"/>
  <c r="D346" i="7"/>
  <c r="C346" i="7"/>
  <c r="I345" i="7"/>
  <c r="H345" i="7"/>
  <c r="G345" i="7"/>
  <c r="F345" i="7"/>
  <c r="D345" i="7"/>
  <c r="E345" i="7" s="1"/>
  <c r="C345" i="7"/>
  <c r="I344" i="7"/>
  <c r="H344" i="7"/>
  <c r="G344" i="7"/>
  <c r="F344" i="7"/>
  <c r="D344" i="7"/>
  <c r="E344" i="7" s="1"/>
  <c r="C344" i="7"/>
  <c r="I343" i="7"/>
  <c r="H343" i="7"/>
  <c r="G343" i="7"/>
  <c r="F343" i="7"/>
  <c r="E343" i="7"/>
  <c r="D343" i="7"/>
  <c r="C343" i="7"/>
  <c r="I342" i="7"/>
  <c r="H342" i="7"/>
  <c r="G342" i="7"/>
  <c r="F342" i="7"/>
  <c r="D342" i="7"/>
  <c r="E342" i="7" s="1"/>
  <c r="C342" i="7"/>
  <c r="I341" i="7"/>
  <c r="H341" i="7"/>
  <c r="G341" i="7"/>
  <c r="F341" i="7"/>
  <c r="D341" i="7"/>
  <c r="E341" i="7" s="1"/>
  <c r="C341" i="7"/>
  <c r="I340" i="7"/>
  <c r="H340" i="7"/>
  <c r="G340" i="7"/>
  <c r="F340" i="7"/>
  <c r="D340" i="7"/>
  <c r="E340" i="7" s="1"/>
  <c r="C340" i="7"/>
  <c r="I339" i="7"/>
  <c r="H339" i="7"/>
  <c r="G339" i="7"/>
  <c r="F339" i="7"/>
  <c r="E339" i="7"/>
  <c r="D339" i="7"/>
  <c r="C339" i="7"/>
  <c r="I338" i="7"/>
  <c r="H338" i="7"/>
  <c r="G338" i="7"/>
  <c r="F338" i="7"/>
  <c r="E338" i="7"/>
  <c r="D338" i="7"/>
  <c r="C338" i="7"/>
  <c r="I337" i="7"/>
  <c r="H337" i="7"/>
  <c r="G337" i="7"/>
  <c r="F337" i="7"/>
  <c r="D337" i="7"/>
  <c r="E337" i="7" s="1"/>
  <c r="C337" i="7"/>
  <c r="I336" i="7"/>
  <c r="H336" i="7"/>
  <c r="G336" i="7"/>
  <c r="F336" i="7"/>
  <c r="D336" i="7"/>
  <c r="E336" i="7" s="1"/>
  <c r="C336" i="7"/>
  <c r="I335" i="7"/>
  <c r="H335" i="7"/>
  <c r="G335" i="7"/>
  <c r="F335" i="7"/>
  <c r="E335" i="7"/>
  <c r="D335" i="7"/>
  <c r="C335" i="7"/>
  <c r="I334" i="7"/>
  <c r="H334" i="7"/>
  <c r="G334" i="7"/>
  <c r="F334" i="7"/>
  <c r="D334" i="7"/>
  <c r="E334" i="7" s="1"/>
  <c r="C334" i="7"/>
  <c r="I333" i="7"/>
  <c r="H333" i="7"/>
  <c r="G333" i="7"/>
  <c r="F333" i="7"/>
  <c r="D333" i="7"/>
  <c r="E333" i="7" s="1"/>
  <c r="C333" i="7"/>
  <c r="I332" i="7"/>
  <c r="H332" i="7"/>
  <c r="G332" i="7"/>
  <c r="F332" i="7"/>
  <c r="D332" i="7"/>
  <c r="E332" i="7" s="1"/>
  <c r="C332" i="7"/>
  <c r="I331" i="7"/>
  <c r="H331" i="7"/>
  <c r="G331" i="7"/>
  <c r="F331" i="7"/>
  <c r="E331" i="7"/>
  <c r="D331" i="7"/>
  <c r="C331" i="7"/>
  <c r="I330" i="7"/>
  <c r="H330" i="7"/>
  <c r="G330" i="7"/>
  <c r="F330" i="7"/>
  <c r="E330" i="7"/>
  <c r="D330" i="7"/>
  <c r="C330" i="7"/>
  <c r="I329" i="7"/>
  <c r="H329" i="7"/>
  <c r="G329" i="7"/>
  <c r="F329" i="7"/>
  <c r="D329" i="7"/>
  <c r="E329" i="7" s="1"/>
  <c r="C329" i="7"/>
  <c r="I328" i="7"/>
  <c r="H328" i="7"/>
  <c r="G328" i="7"/>
  <c r="F328" i="7"/>
  <c r="D328" i="7"/>
  <c r="E328" i="7" s="1"/>
  <c r="C328" i="7"/>
  <c r="I327" i="7"/>
  <c r="H327" i="7"/>
  <c r="G327" i="7"/>
  <c r="F327" i="7"/>
  <c r="E327" i="7"/>
  <c r="D327" i="7"/>
  <c r="C327" i="7"/>
  <c r="I326" i="7"/>
  <c r="H326" i="7"/>
  <c r="G326" i="7"/>
  <c r="F326" i="7"/>
  <c r="D326" i="7"/>
  <c r="E326" i="7" s="1"/>
  <c r="C326" i="7"/>
  <c r="I325" i="7"/>
  <c r="H325" i="7"/>
  <c r="G325" i="7"/>
  <c r="F325" i="7"/>
  <c r="D325" i="7"/>
  <c r="E325" i="7" s="1"/>
  <c r="C325" i="7"/>
  <c r="I324" i="7"/>
  <c r="H324" i="7"/>
  <c r="G324" i="7"/>
  <c r="F324" i="7"/>
  <c r="D324" i="7"/>
  <c r="E324" i="7" s="1"/>
  <c r="C324" i="7"/>
  <c r="I323" i="7"/>
  <c r="H323" i="7"/>
  <c r="G323" i="7"/>
  <c r="F323" i="7"/>
  <c r="E323" i="7"/>
  <c r="D323" i="7"/>
  <c r="C323" i="7"/>
  <c r="I322" i="7"/>
  <c r="H322" i="7"/>
  <c r="G322" i="7"/>
  <c r="F322" i="7"/>
  <c r="E322" i="7"/>
  <c r="D322" i="7"/>
  <c r="C322" i="7"/>
  <c r="I321" i="7"/>
  <c r="H321" i="7"/>
  <c r="G321" i="7"/>
  <c r="F321" i="7"/>
  <c r="D321" i="7"/>
  <c r="E321" i="7" s="1"/>
  <c r="C321" i="7"/>
  <c r="I320" i="7"/>
  <c r="H320" i="7"/>
  <c r="G320" i="7"/>
  <c r="F320" i="7"/>
  <c r="D320" i="7"/>
  <c r="E320" i="7" s="1"/>
  <c r="C320" i="7"/>
  <c r="I319" i="7"/>
  <c r="H319" i="7"/>
  <c r="G319" i="7"/>
  <c r="F319" i="7"/>
  <c r="E319" i="7"/>
  <c r="D319" i="7"/>
  <c r="C319" i="7"/>
  <c r="I318" i="7"/>
  <c r="H318" i="7"/>
  <c r="G318" i="7"/>
  <c r="F318" i="7"/>
  <c r="D318" i="7"/>
  <c r="E318" i="7" s="1"/>
  <c r="C318" i="7"/>
  <c r="I317" i="7"/>
  <c r="H317" i="7"/>
  <c r="G317" i="7"/>
  <c r="F317" i="7"/>
  <c r="D317" i="7"/>
  <c r="E317" i="7" s="1"/>
  <c r="C317" i="7"/>
  <c r="I316" i="7"/>
  <c r="H316" i="7"/>
  <c r="G316" i="7"/>
  <c r="F316" i="7"/>
  <c r="D316" i="7"/>
  <c r="E316" i="7" s="1"/>
  <c r="C316" i="7"/>
  <c r="I315" i="7"/>
  <c r="H315" i="7"/>
  <c r="G315" i="7"/>
  <c r="F315" i="7"/>
  <c r="D315" i="7"/>
  <c r="E315" i="7" s="1"/>
  <c r="C315" i="7"/>
  <c r="I314" i="7"/>
  <c r="H314" i="7"/>
  <c r="G314" i="7"/>
  <c r="F314" i="7"/>
  <c r="D314" i="7"/>
  <c r="E314" i="7" s="1"/>
  <c r="C314" i="7"/>
  <c r="I313" i="7"/>
  <c r="H313" i="7"/>
  <c r="G313" i="7"/>
  <c r="F313" i="7"/>
  <c r="D313" i="7"/>
  <c r="E313" i="7" s="1"/>
  <c r="C313" i="7"/>
  <c r="I312" i="7"/>
  <c r="H312" i="7"/>
  <c r="G312" i="7"/>
  <c r="F312" i="7"/>
  <c r="D312" i="7"/>
  <c r="E312" i="7" s="1"/>
  <c r="C312" i="7"/>
  <c r="I311" i="7"/>
  <c r="H311" i="7"/>
  <c r="G311" i="7"/>
  <c r="F311" i="7"/>
  <c r="D311" i="7"/>
  <c r="E311" i="7" s="1"/>
  <c r="C311" i="7"/>
  <c r="I310" i="7"/>
  <c r="H310" i="7"/>
  <c r="G310" i="7"/>
  <c r="F310" i="7"/>
  <c r="D310" i="7"/>
  <c r="E310" i="7" s="1"/>
  <c r="C310" i="7"/>
  <c r="I309" i="7"/>
  <c r="H309" i="7"/>
  <c r="G309" i="7"/>
  <c r="F309" i="7"/>
  <c r="D309" i="7"/>
  <c r="E309" i="7" s="1"/>
  <c r="C309" i="7"/>
  <c r="I308" i="7"/>
  <c r="H308" i="7"/>
  <c r="G308" i="7"/>
  <c r="F308" i="7"/>
  <c r="D308" i="7"/>
  <c r="E308" i="7" s="1"/>
  <c r="C308" i="7"/>
  <c r="I307" i="7"/>
  <c r="H307" i="7"/>
  <c r="G307" i="7"/>
  <c r="F307" i="7"/>
  <c r="D307" i="7"/>
  <c r="E307" i="7" s="1"/>
  <c r="C307" i="7"/>
  <c r="I306" i="7"/>
  <c r="H306" i="7"/>
  <c r="G306" i="7"/>
  <c r="F306" i="7"/>
  <c r="D306" i="7"/>
  <c r="E306" i="7" s="1"/>
  <c r="C306" i="7"/>
  <c r="I305" i="7"/>
  <c r="H305" i="7"/>
  <c r="G305" i="7"/>
  <c r="F305" i="7"/>
  <c r="D305" i="7"/>
  <c r="E305" i="7" s="1"/>
  <c r="C305" i="7"/>
  <c r="I304" i="7"/>
  <c r="H304" i="7"/>
  <c r="G304" i="7"/>
  <c r="F304" i="7"/>
  <c r="D304" i="7"/>
  <c r="E304" i="7" s="1"/>
  <c r="C304" i="7"/>
  <c r="I303" i="7"/>
  <c r="H303" i="7"/>
  <c r="G303" i="7"/>
  <c r="F303" i="7"/>
  <c r="D303" i="7"/>
  <c r="E303" i="7" s="1"/>
  <c r="C303" i="7"/>
  <c r="I302" i="7"/>
  <c r="H302" i="7"/>
  <c r="G302" i="7"/>
  <c r="F302" i="7"/>
  <c r="D302" i="7"/>
  <c r="E302" i="7" s="1"/>
  <c r="C302" i="7"/>
  <c r="I301" i="7"/>
  <c r="H301" i="7"/>
  <c r="G301" i="7"/>
  <c r="F301" i="7"/>
  <c r="D301" i="7"/>
  <c r="E301" i="7" s="1"/>
  <c r="C301" i="7"/>
  <c r="I300" i="7"/>
  <c r="H300" i="7"/>
  <c r="G300" i="7"/>
  <c r="F300" i="7"/>
  <c r="D300" i="7"/>
  <c r="E300" i="7" s="1"/>
  <c r="C300" i="7"/>
  <c r="I299" i="7"/>
  <c r="H299" i="7"/>
  <c r="G299" i="7"/>
  <c r="F299" i="7"/>
  <c r="D299" i="7"/>
  <c r="E299" i="7" s="1"/>
  <c r="C299" i="7"/>
  <c r="I298" i="7"/>
  <c r="H298" i="7"/>
  <c r="G298" i="7"/>
  <c r="F298" i="7"/>
  <c r="D298" i="7"/>
  <c r="E298" i="7" s="1"/>
  <c r="C298" i="7"/>
  <c r="I297" i="7"/>
  <c r="H297" i="7"/>
  <c r="G297" i="7"/>
  <c r="F297" i="7"/>
  <c r="D297" i="7"/>
  <c r="E297" i="7" s="1"/>
  <c r="C297" i="7"/>
  <c r="I296" i="7"/>
  <c r="H296" i="7"/>
  <c r="G296" i="7"/>
  <c r="F296" i="7"/>
  <c r="D296" i="7"/>
  <c r="E296" i="7" s="1"/>
  <c r="C296" i="7"/>
  <c r="I295" i="7"/>
  <c r="H295" i="7"/>
  <c r="G295" i="7"/>
  <c r="F295" i="7"/>
  <c r="D295" i="7"/>
  <c r="E295" i="7" s="1"/>
  <c r="C295" i="7"/>
  <c r="I294" i="7"/>
  <c r="H294" i="7"/>
  <c r="G294" i="7"/>
  <c r="F294" i="7"/>
  <c r="D294" i="7"/>
  <c r="E294" i="7" s="1"/>
  <c r="C294" i="7"/>
  <c r="I293" i="7"/>
  <c r="H293" i="7"/>
  <c r="G293" i="7"/>
  <c r="F293" i="7"/>
  <c r="D293" i="7"/>
  <c r="E293" i="7" s="1"/>
  <c r="C293" i="7"/>
  <c r="I292" i="7"/>
  <c r="H292" i="7"/>
  <c r="G292" i="7"/>
  <c r="F292" i="7"/>
  <c r="D292" i="7"/>
  <c r="E292" i="7" s="1"/>
  <c r="C292" i="7"/>
  <c r="I291" i="7"/>
  <c r="H291" i="7"/>
  <c r="G291" i="7"/>
  <c r="F291" i="7"/>
  <c r="D291" i="7"/>
  <c r="E291" i="7" s="1"/>
  <c r="C291" i="7"/>
  <c r="I290" i="7"/>
  <c r="H290" i="7"/>
  <c r="G290" i="7"/>
  <c r="F290" i="7"/>
  <c r="D290" i="7"/>
  <c r="E290" i="7" s="1"/>
  <c r="C290" i="7"/>
  <c r="I289" i="7"/>
  <c r="H289" i="7"/>
  <c r="G289" i="7"/>
  <c r="F289" i="7"/>
  <c r="D289" i="7"/>
  <c r="E289" i="7" s="1"/>
  <c r="C289" i="7"/>
  <c r="I288" i="7"/>
  <c r="H288" i="7"/>
  <c r="G288" i="7"/>
  <c r="F288" i="7"/>
  <c r="D288" i="7"/>
  <c r="E288" i="7" s="1"/>
  <c r="C288" i="7"/>
  <c r="I287" i="7"/>
  <c r="H287" i="7"/>
  <c r="G287" i="7"/>
  <c r="F287" i="7"/>
  <c r="D287" i="7"/>
  <c r="E287" i="7" s="1"/>
  <c r="C287" i="7"/>
  <c r="I286" i="7"/>
  <c r="H286" i="7"/>
  <c r="G286" i="7"/>
  <c r="F286" i="7"/>
  <c r="D286" i="7"/>
  <c r="E286" i="7" s="1"/>
  <c r="C286" i="7"/>
  <c r="I285" i="7"/>
  <c r="H285" i="7"/>
  <c r="G285" i="7"/>
  <c r="F285" i="7"/>
  <c r="D285" i="7"/>
  <c r="E285" i="7" s="1"/>
  <c r="C285" i="7"/>
  <c r="I284" i="7"/>
  <c r="H284" i="7"/>
  <c r="G284" i="7"/>
  <c r="F284" i="7"/>
  <c r="D284" i="7"/>
  <c r="E284" i="7" s="1"/>
  <c r="C284" i="7"/>
  <c r="I283" i="7"/>
  <c r="H283" i="7"/>
  <c r="G283" i="7"/>
  <c r="F283" i="7"/>
  <c r="D283" i="7"/>
  <c r="E283" i="7" s="1"/>
  <c r="C283" i="7"/>
  <c r="I282" i="7"/>
  <c r="H282" i="7"/>
  <c r="G282" i="7"/>
  <c r="F282" i="7"/>
  <c r="D282" i="7"/>
  <c r="E282" i="7" s="1"/>
  <c r="C282" i="7"/>
  <c r="I281" i="7"/>
  <c r="H281" i="7"/>
  <c r="G281" i="7"/>
  <c r="F281" i="7"/>
  <c r="D281" i="7"/>
  <c r="E281" i="7" s="1"/>
  <c r="C281" i="7"/>
  <c r="I280" i="7"/>
  <c r="H280" i="7"/>
  <c r="G280" i="7"/>
  <c r="F280" i="7"/>
  <c r="D280" i="7"/>
  <c r="E280" i="7" s="1"/>
  <c r="C280" i="7"/>
  <c r="I279" i="7"/>
  <c r="H279" i="7"/>
  <c r="G279" i="7"/>
  <c r="F279" i="7"/>
  <c r="D279" i="7"/>
  <c r="E279" i="7" s="1"/>
  <c r="C279" i="7"/>
  <c r="I278" i="7"/>
  <c r="H278" i="7"/>
  <c r="G278" i="7"/>
  <c r="F278" i="7"/>
  <c r="D278" i="7"/>
  <c r="E278" i="7" s="1"/>
  <c r="C278" i="7"/>
  <c r="I277" i="7"/>
  <c r="H277" i="7"/>
  <c r="G277" i="7"/>
  <c r="F277" i="7"/>
  <c r="D277" i="7"/>
  <c r="E277" i="7" s="1"/>
  <c r="C277" i="7"/>
  <c r="I276" i="7"/>
  <c r="H276" i="7"/>
  <c r="G276" i="7"/>
  <c r="F276" i="7"/>
  <c r="D276" i="7"/>
  <c r="E276" i="7" s="1"/>
  <c r="C276" i="7"/>
  <c r="I275" i="7"/>
  <c r="H275" i="7"/>
  <c r="G275" i="7"/>
  <c r="F275" i="7"/>
  <c r="D275" i="7"/>
  <c r="E275" i="7" s="1"/>
  <c r="C275" i="7"/>
  <c r="I274" i="7"/>
  <c r="H274" i="7"/>
  <c r="G274" i="7"/>
  <c r="F274" i="7"/>
  <c r="D274" i="7"/>
  <c r="E274" i="7" s="1"/>
  <c r="C274" i="7"/>
  <c r="I273" i="7"/>
  <c r="H273" i="7"/>
  <c r="G273" i="7"/>
  <c r="F273" i="7"/>
  <c r="D273" i="7"/>
  <c r="E273" i="7" s="1"/>
  <c r="C273" i="7"/>
  <c r="I272" i="7"/>
  <c r="H272" i="7"/>
  <c r="G272" i="7"/>
  <c r="F272" i="7"/>
  <c r="D272" i="7"/>
  <c r="E272" i="7" s="1"/>
  <c r="C272" i="7"/>
  <c r="I271" i="7"/>
  <c r="H271" i="7"/>
  <c r="G271" i="7"/>
  <c r="F271" i="7"/>
  <c r="D271" i="7"/>
  <c r="E271" i="7" s="1"/>
  <c r="C271" i="7"/>
  <c r="I270" i="7"/>
  <c r="H270" i="7"/>
  <c r="G270" i="7"/>
  <c r="F270" i="7"/>
  <c r="D270" i="7"/>
  <c r="E270" i="7" s="1"/>
  <c r="C270" i="7"/>
  <c r="I269" i="7"/>
  <c r="H269" i="7"/>
  <c r="G269" i="7"/>
  <c r="F269" i="7"/>
  <c r="D269" i="7"/>
  <c r="E269" i="7" s="1"/>
  <c r="C269" i="7"/>
  <c r="I268" i="7"/>
  <c r="H268" i="7"/>
  <c r="G268" i="7"/>
  <c r="F268" i="7"/>
  <c r="D268" i="7"/>
  <c r="E268" i="7" s="1"/>
  <c r="C268" i="7"/>
  <c r="I267" i="7"/>
  <c r="H267" i="7"/>
  <c r="G267" i="7"/>
  <c r="F267" i="7"/>
  <c r="D267" i="7"/>
  <c r="E267" i="7" s="1"/>
  <c r="C267" i="7"/>
  <c r="I266" i="7"/>
  <c r="H266" i="7"/>
  <c r="G266" i="7"/>
  <c r="F266" i="7"/>
  <c r="D266" i="7"/>
  <c r="E266" i="7" s="1"/>
  <c r="C266" i="7"/>
  <c r="I265" i="7"/>
  <c r="H265" i="7"/>
  <c r="G265" i="7"/>
  <c r="F265" i="7"/>
  <c r="D265" i="7"/>
  <c r="E265" i="7" s="1"/>
  <c r="C265" i="7"/>
  <c r="I264" i="7"/>
  <c r="H264" i="7"/>
  <c r="G264" i="7"/>
  <c r="F264" i="7"/>
  <c r="D264" i="7"/>
  <c r="E264" i="7" s="1"/>
  <c r="C264" i="7"/>
  <c r="I263" i="7"/>
  <c r="H263" i="7"/>
  <c r="G263" i="7"/>
  <c r="F263" i="7"/>
  <c r="D263" i="7"/>
  <c r="E263" i="7" s="1"/>
  <c r="C263" i="7"/>
  <c r="I262" i="7"/>
  <c r="H262" i="7"/>
  <c r="G262" i="7"/>
  <c r="F262" i="7"/>
  <c r="D262" i="7"/>
  <c r="E262" i="7" s="1"/>
  <c r="C262" i="7"/>
  <c r="I261" i="7"/>
  <c r="H261" i="7"/>
  <c r="G261" i="7"/>
  <c r="F261" i="7"/>
  <c r="D261" i="7"/>
  <c r="E261" i="7" s="1"/>
  <c r="C261" i="7"/>
  <c r="I260" i="7"/>
  <c r="H260" i="7"/>
  <c r="G260" i="7"/>
  <c r="F260" i="7"/>
  <c r="D260" i="7"/>
  <c r="E260" i="7" s="1"/>
  <c r="C260" i="7"/>
  <c r="I259" i="7"/>
  <c r="H259" i="7"/>
  <c r="G259" i="7"/>
  <c r="F259" i="7"/>
  <c r="D259" i="7"/>
  <c r="E259" i="7" s="1"/>
  <c r="C259" i="7"/>
  <c r="I258" i="7"/>
  <c r="H258" i="7"/>
  <c r="G258" i="7"/>
  <c r="F258" i="7"/>
  <c r="D258" i="7"/>
  <c r="E258" i="7" s="1"/>
  <c r="C258" i="7"/>
  <c r="I257" i="7"/>
  <c r="H257" i="7"/>
  <c r="G257" i="7"/>
  <c r="F257" i="7"/>
  <c r="D257" i="7"/>
  <c r="E257" i="7" s="1"/>
  <c r="C257" i="7"/>
  <c r="I256" i="7"/>
  <c r="H256" i="7"/>
  <c r="G256" i="7"/>
  <c r="F256" i="7"/>
  <c r="D256" i="7"/>
  <c r="E256" i="7" s="1"/>
  <c r="C256" i="7"/>
  <c r="I255" i="7"/>
  <c r="H255" i="7"/>
  <c r="G255" i="7"/>
  <c r="F255" i="7"/>
  <c r="D255" i="7"/>
  <c r="E255" i="7" s="1"/>
  <c r="C255" i="7"/>
  <c r="I254" i="7"/>
  <c r="H254" i="7"/>
  <c r="G254" i="7"/>
  <c r="F254" i="7"/>
  <c r="D254" i="7"/>
  <c r="E254" i="7" s="1"/>
  <c r="C254" i="7"/>
  <c r="I253" i="7"/>
  <c r="H253" i="7"/>
  <c r="G253" i="7"/>
  <c r="F253" i="7"/>
  <c r="D253" i="7"/>
  <c r="E253" i="7" s="1"/>
  <c r="C253" i="7"/>
  <c r="I252" i="7"/>
  <c r="H252" i="7"/>
  <c r="G252" i="7"/>
  <c r="F252" i="7"/>
  <c r="D252" i="7"/>
  <c r="E252" i="7" s="1"/>
  <c r="C252" i="7"/>
  <c r="I251" i="7"/>
  <c r="H251" i="7"/>
  <c r="G251" i="7"/>
  <c r="F251" i="7"/>
  <c r="D251" i="7"/>
  <c r="E251" i="7" s="1"/>
  <c r="C251" i="7"/>
  <c r="I250" i="7"/>
  <c r="H250" i="7"/>
  <c r="G250" i="7"/>
  <c r="F250" i="7"/>
  <c r="D250" i="7"/>
  <c r="E250" i="7" s="1"/>
  <c r="C250" i="7"/>
  <c r="I249" i="7"/>
  <c r="H249" i="7"/>
  <c r="G249" i="7"/>
  <c r="F249" i="7"/>
  <c r="D249" i="7"/>
  <c r="E249" i="7" s="1"/>
  <c r="C249" i="7"/>
  <c r="I248" i="7"/>
  <c r="H248" i="7"/>
  <c r="G248" i="7"/>
  <c r="F248" i="7"/>
  <c r="D248" i="7"/>
  <c r="E248" i="7" s="1"/>
  <c r="C248" i="7"/>
  <c r="I247" i="7"/>
  <c r="H247" i="7"/>
  <c r="G247" i="7"/>
  <c r="F247" i="7"/>
  <c r="D247" i="7"/>
  <c r="E247" i="7" s="1"/>
  <c r="C247" i="7"/>
  <c r="I246" i="7"/>
  <c r="H246" i="7"/>
  <c r="G246" i="7"/>
  <c r="F246" i="7"/>
  <c r="D246" i="7"/>
  <c r="E246" i="7" s="1"/>
  <c r="C246" i="7"/>
  <c r="I245" i="7"/>
  <c r="H245" i="7"/>
  <c r="G245" i="7"/>
  <c r="F245" i="7"/>
  <c r="D245" i="7"/>
  <c r="E245" i="7" s="1"/>
  <c r="C245" i="7"/>
  <c r="I244" i="7"/>
  <c r="H244" i="7"/>
  <c r="G244" i="7"/>
  <c r="F244" i="7"/>
  <c r="D244" i="7"/>
  <c r="E244" i="7" s="1"/>
  <c r="C244" i="7"/>
  <c r="I243" i="7"/>
  <c r="H243" i="7"/>
  <c r="G243" i="7"/>
  <c r="F243" i="7"/>
  <c r="D243" i="7"/>
  <c r="E243" i="7" s="1"/>
  <c r="C243" i="7"/>
  <c r="I242" i="7"/>
  <c r="H242" i="7"/>
  <c r="G242" i="7"/>
  <c r="F242" i="7"/>
  <c r="D242" i="7"/>
  <c r="E242" i="7" s="1"/>
  <c r="C242" i="7"/>
  <c r="I241" i="7"/>
  <c r="H241" i="7"/>
  <c r="G241" i="7"/>
  <c r="F241" i="7"/>
  <c r="D241" i="7"/>
  <c r="E241" i="7" s="1"/>
  <c r="C241" i="7"/>
  <c r="I240" i="7"/>
  <c r="H240" i="7"/>
  <c r="G240" i="7"/>
  <c r="F240" i="7"/>
  <c r="D240" i="7"/>
  <c r="E240" i="7" s="1"/>
  <c r="C240" i="7"/>
  <c r="I239" i="7"/>
  <c r="H239" i="7"/>
  <c r="G239" i="7"/>
  <c r="F239" i="7"/>
  <c r="D239" i="7"/>
  <c r="E239" i="7" s="1"/>
  <c r="C239" i="7"/>
  <c r="I238" i="7"/>
  <c r="H238" i="7"/>
  <c r="G238" i="7"/>
  <c r="F238" i="7"/>
  <c r="D238" i="7"/>
  <c r="E238" i="7" s="1"/>
  <c r="C238" i="7"/>
  <c r="I237" i="7"/>
  <c r="H237" i="7"/>
  <c r="G237" i="7"/>
  <c r="F237" i="7"/>
  <c r="D237" i="7"/>
  <c r="E237" i="7" s="1"/>
  <c r="C237" i="7"/>
  <c r="I236" i="7"/>
  <c r="H236" i="7"/>
  <c r="G236" i="7"/>
  <c r="F236" i="7"/>
  <c r="D236" i="7"/>
  <c r="E236" i="7" s="1"/>
  <c r="C236" i="7"/>
  <c r="I235" i="7"/>
  <c r="H235" i="7"/>
  <c r="G235" i="7"/>
  <c r="F235" i="7"/>
  <c r="D235" i="7"/>
  <c r="E235" i="7" s="1"/>
  <c r="C235" i="7"/>
  <c r="I234" i="7"/>
  <c r="H234" i="7"/>
  <c r="G234" i="7"/>
  <c r="F234" i="7"/>
  <c r="D234" i="7"/>
  <c r="E234" i="7" s="1"/>
  <c r="C234" i="7"/>
  <c r="I233" i="7"/>
  <c r="H233" i="7"/>
  <c r="G233" i="7"/>
  <c r="F233" i="7"/>
  <c r="D233" i="7"/>
  <c r="E233" i="7" s="1"/>
  <c r="C233" i="7"/>
  <c r="I232" i="7"/>
  <c r="H232" i="7"/>
  <c r="G232" i="7"/>
  <c r="F232" i="7"/>
  <c r="D232" i="7"/>
  <c r="E232" i="7" s="1"/>
  <c r="C232" i="7"/>
  <c r="I231" i="7"/>
  <c r="H231" i="7"/>
  <c r="G231" i="7"/>
  <c r="F231" i="7"/>
  <c r="D231" i="7"/>
  <c r="E231" i="7" s="1"/>
  <c r="C231" i="7"/>
  <c r="I230" i="7"/>
  <c r="H230" i="7"/>
  <c r="G230" i="7"/>
  <c r="F230" i="7"/>
  <c r="D230" i="7"/>
  <c r="E230" i="7" s="1"/>
  <c r="C230" i="7"/>
  <c r="I229" i="7"/>
  <c r="H229" i="7"/>
  <c r="G229" i="7"/>
  <c r="F229" i="7"/>
  <c r="D229" i="7"/>
  <c r="E229" i="7" s="1"/>
  <c r="C229" i="7"/>
  <c r="I228" i="7"/>
  <c r="H228" i="7"/>
  <c r="G228" i="7"/>
  <c r="F228" i="7"/>
  <c r="D228" i="7"/>
  <c r="E228" i="7" s="1"/>
  <c r="C228" i="7"/>
  <c r="I227" i="7"/>
  <c r="H227" i="7"/>
  <c r="G227" i="7"/>
  <c r="F227" i="7"/>
  <c r="D227" i="7"/>
  <c r="E227" i="7" s="1"/>
  <c r="C227" i="7"/>
  <c r="I226" i="7"/>
  <c r="H226" i="7"/>
  <c r="G226" i="7"/>
  <c r="F226" i="7"/>
  <c r="D226" i="7"/>
  <c r="E226" i="7" s="1"/>
  <c r="C226" i="7"/>
  <c r="I225" i="7"/>
  <c r="H225" i="7"/>
  <c r="G225" i="7"/>
  <c r="F225" i="7"/>
  <c r="D225" i="7"/>
  <c r="E225" i="7" s="1"/>
  <c r="C225" i="7"/>
  <c r="I224" i="7"/>
  <c r="H224" i="7"/>
  <c r="G224" i="7"/>
  <c r="F224" i="7"/>
  <c r="D224" i="7"/>
  <c r="E224" i="7" s="1"/>
  <c r="C224" i="7"/>
  <c r="I223" i="7"/>
  <c r="H223" i="7"/>
  <c r="G223" i="7"/>
  <c r="F223" i="7"/>
  <c r="D223" i="7"/>
  <c r="E223" i="7" s="1"/>
  <c r="C223" i="7"/>
  <c r="I222" i="7"/>
  <c r="H222" i="7"/>
  <c r="G222" i="7"/>
  <c r="F222" i="7"/>
  <c r="D222" i="7"/>
  <c r="E222" i="7" s="1"/>
  <c r="C222" i="7"/>
  <c r="I221" i="7"/>
  <c r="H221" i="7"/>
  <c r="G221" i="7"/>
  <c r="F221" i="7"/>
  <c r="D221" i="7"/>
  <c r="E221" i="7" s="1"/>
  <c r="C221" i="7"/>
  <c r="I220" i="7"/>
  <c r="H220" i="7"/>
  <c r="G220" i="7"/>
  <c r="F220" i="7"/>
  <c r="D220" i="7"/>
  <c r="E220" i="7" s="1"/>
  <c r="C220" i="7"/>
  <c r="I219" i="7"/>
  <c r="H219" i="7"/>
  <c r="G219" i="7"/>
  <c r="F219" i="7"/>
  <c r="D219" i="7"/>
  <c r="E219" i="7" s="1"/>
  <c r="C219" i="7"/>
  <c r="I218" i="7"/>
  <c r="H218" i="7"/>
  <c r="G218" i="7"/>
  <c r="F218" i="7"/>
  <c r="D218" i="7"/>
  <c r="E218" i="7" s="1"/>
  <c r="C218" i="7"/>
  <c r="I217" i="7"/>
  <c r="H217" i="7"/>
  <c r="G217" i="7"/>
  <c r="F217" i="7"/>
  <c r="D217" i="7"/>
  <c r="E217" i="7" s="1"/>
  <c r="C217" i="7"/>
  <c r="I216" i="7"/>
  <c r="H216" i="7"/>
  <c r="G216" i="7"/>
  <c r="F216" i="7"/>
  <c r="D216" i="7"/>
  <c r="E216" i="7" s="1"/>
  <c r="C216" i="7"/>
  <c r="I215" i="7"/>
  <c r="H215" i="7"/>
  <c r="G215" i="7"/>
  <c r="F215" i="7"/>
  <c r="D215" i="7"/>
  <c r="E215" i="7" s="1"/>
  <c r="C215" i="7"/>
  <c r="I214" i="7"/>
  <c r="H214" i="7"/>
  <c r="G214" i="7"/>
  <c r="F214" i="7"/>
  <c r="D214" i="7"/>
  <c r="E214" i="7" s="1"/>
  <c r="C214" i="7"/>
  <c r="I213" i="7"/>
  <c r="H213" i="7"/>
  <c r="G213" i="7"/>
  <c r="F213" i="7"/>
  <c r="D213" i="7"/>
  <c r="E213" i="7" s="1"/>
  <c r="C213" i="7"/>
  <c r="I212" i="7"/>
  <c r="H212" i="7"/>
  <c r="G212" i="7"/>
  <c r="F212" i="7"/>
  <c r="D212" i="7"/>
  <c r="E212" i="7" s="1"/>
  <c r="C212" i="7"/>
  <c r="I211" i="7"/>
  <c r="H211" i="7"/>
  <c r="G211" i="7"/>
  <c r="F211" i="7"/>
  <c r="D211" i="7"/>
  <c r="E211" i="7" s="1"/>
  <c r="C211" i="7"/>
  <c r="I210" i="7"/>
  <c r="H210" i="7"/>
  <c r="G210" i="7"/>
  <c r="F210" i="7"/>
  <c r="D210" i="7"/>
  <c r="E210" i="7" s="1"/>
  <c r="C210" i="7"/>
  <c r="I209" i="7"/>
  <c r="H209" i="7"/>
  <c r="G209" i="7"/>
  <c r="F209" i="7"/>
  <c r="D209" i="7"/>
  <c r="E209" i="7" s="1"/>
  <c r="C209" i="7"/>
  <c r="I208" i="7"/>
  <c r="H208" i="7"/>
  <c r="G208" i="7"/>
  <c r="F208" i="7"/>
  <c r="D208" i="7"/>
  <c r="E208" i="7" s="1"/>
  <c r="C208" i="7"/>
  <c r="I207" i="7"/>
  <c r="H207" i="7"/>
  <c r="G207" i="7"/>
  <c r="F207" i="7"/>
  <c r="D207" i="7"/>
  <c r="E207" i="7" s="1"/>
  <c r="C207" i="7"/>
  <c r="I206" i="7"/>
  <c r="H206" i="7"/>
  <c r="G206" i="7"/>
  <c r="F206" i="7"/>
  <c r="D206" i="7"/>
  <c r="E206" i="7" s="1"/>
  <c r="C206" i="7"/>
  <c r="I205" i="7"/>
  <c r="H205" i="7"/>
  <c r="G205" i="7"/>
  <c r="F205" i="7"/>
  <c r="D205" i="7"/>
  <c r="E205" i="7" s="1"/>
  <c r="C205" i="7"/>
  <c r="I204" i="7"/>
  <c r="H204" i="7"/>
  <c r="G204" i="7"/>
  <c r="F204" i="7"/>
  <c r="D204" i="7"/>
  <c r="E204" i="7" s="1"/>
  <c r="C204" i="7"/>
  <c r="I203" i="7"/>
  <c r="H203" i="7"/>
  <c r="G203" i="7"/>
  <c r="F203" i="7"/>
  <c r="D203" i="7"/>
  <c r="E203" i="7" s="1"/>
  <c r="C203" i="7"/>
  <c r="I202" i="7"/>
  <c r="H202" i="7"/>
  <c r="G202" i="7"/>
  <c r="F202" i="7"/>
  <c r="D202" i="7"/>
  <c r="E202" i="7" s="1"/>
  <c r="C202" i="7"/>
  <c r="I201" i="7"/>
  <c r="H201" i="7"/>
  <c r="G201" i="7"/>
  <c r="F201" i="7"/>
  <c r="D201" i="7"/>
  <c r="E201" i="7" s="1"/>
  <c r="C201" i="7"/>
  <c r="I200" i="7"/>
  <c r="H200" i="7"/>
  <c r="G200" i="7"/>
  <c r="F200" i="7"/>
  <c r="D200" i="7"/>
  <c r="E200" i="7" s="1"/>
  <c r="C200" i="7"/>
  <c r="I199" i="7"/>
  <c r="H199" i="7"/>
  <c r="G199" i="7"/>
  <c r="F199" i="7"/>
  <c r="D199" i="7"/>
  <c r="E199" i="7" s="1"/>
  <c r="C199" i="7"/>
  <c r="I198" i="7"/>
  <c r="H198" i="7"/>
  <c r="G198" i="7"/>
  <c r="F198" i="7"/>
  <c r="D198" i="7"/>
  <c r="E198" i="7" s="1"/>
  <c r="C198" i="7"/>
  <c r="I197" i="7"/>
  <c r="H197" i="7"/>
  <c r="G197" i="7"/>
  <c r="F197" i="7"/>
  <c r="D197" i="7"/>
  <c r="E197" i="7" s="1"/>
  <c r="C197" i="7"/>
  <c r="I196" i="7"/>
  <c r="H196" i="7"/>
  <c r="G196" i="7"/>
  <c r="F196" i="7"/>
  <c r="D196" i="7"/>
  <c r="E196" i="7" s="1"/>
  <c r="C196" i="7"/>
  <c r="I195" i="7"/>
  <c r="H195" i="7"/>
  <c r="G195" i="7"/>
  <c r="F195" i="7"/>
  <c r="D195" i="7"/>
  <c r="E195" i="7" s="1"/>
  <c r="C195" i="7"/>
  <c r="I194" i="7"/>
  <c r="H194" i="7"/>
  <c r="G194" i="7"/>
  <c r="F194" i="7"/>
  <c r="D194" i="7"/>
  <c r="E194" i="7" s="1"/>
  <c r="C194" i="7"/>
  <c r="I193" i="7"/>
  <c r="H193" i="7"/>
  <c r="G193" i="7"/>
  <c r="F193" i="7"/>
  <c r="D193" i="7"/>
  <c r="E193" i="7" s="1"/>
  <c r="C193" i="7"/>
  <c r="I192" i="7"/>
  <c r="H192" i="7"/>
  <c r="G192" i="7"/>
  <c r="F192" i="7"/>
  <c r="D192" i="7"/>
  <c r="E192" i="7" s="1"/>
  <c r="C192" i="7"/>
  <c r="I191" i="7"/>
  <c r="H191" i="7"/>
  <c r="G191" i="7"/>
  <c r="F191" i="7"/>
  <c r="D191" i="7"/>
  <c r="E191" i="7" s="1"/>
  <c r="C191" i="7"/>
  <c r="I190" i="7"/>
  <c r="H190" i="7"/>
  <c r="G190" i="7"/>
  <c r="F190" i="7"/>
  <c r="D190" i="7"/>
  <c r="E190" i="7" s="1"/>
  <c r="C190" i="7"/>
  <c r="I189" i="7"/>
  <c r="H189" i="7"/>
  <c r="G189" i="7"/>
  <c r="F189" i="7"/>
  <c r="D189" i="7"/>
  <c r="E189" i="7" s="1"/>
  <c r="C189" i="7"/>
  <c r="I188" i="7"/>
  <c r="H188" i="7"/>
  <c r="G188" i="7"/>
  <c r="F188" i="7"/>
  <c r="D188" i="7"/>
  <c r="E188" i="7" s="1"/>
  <c r="C188" i="7"/>
  <c r="I187" i="7"/>
  <c r="H187" i="7"/>
  <c r="G187" i="7"/>
  <c r="F187" i="7"/>
  <c r="E187" i="7"/>
  <c r="D187" i="7"/>
  <c r="C187" i="7"/>
  <c r="I186" i="7"/>
  <c r="H186" i="7"/>
  <c r="G186" i="7"/>
  <c r="F186" i="7"/>
  <c r="D186" i="7"/>
  <c r="E186" i="7" s="1"/>
  <c r="C186" i="7"/>
  <c r="I185" i="7"/>
  <c r="H185" i="7"/>
  <c r="G185" i="7"/>
  <c r="F185" i="7"/>
  <c r="E185" i="7"/>
  <c r="D185" i="7"/>
  <c r="C185" i="7"/>
  <c r="I184" i="7"/>
  <c r="H184" i="7"/>
  <c r="G184" i="7"/>
  <c r="F184" i="7"/>
  <c r="D184" i="7"/>
  <c r="E184" i="7" s="1"/>
  <c r="C184" i="7"/>
  <c r="I183" i="7"/>
  <c r="H183" i="7"/>
  <c r="G183" i="7"/>
  <c r="F183" i="7"/>
  <c r="E183" i="7"/>
  <c r="D183" i="7"/>
  <c r="C183" i="7"/>
  <c r="I182" i="7"/>
  <c r="H182" i="7"/>
  <c r="G182" i="7"/>
  <c r="F182" i="7"/>
  <c r="D182" i="7"/>
  <c r="E182" i="7" s="1"/>
  <c r="C182" i="7"/>
  <c r="I181" i="7"/>
  <c r="H181" i="7"/>
  <c r="G181" i="7"/>
  <c r="F181" i="7"/>
  <c r="E181" i="7"/>
  <c r="D181" i="7"/>
  <c r="C181" i="7"/>
  <c r="I180" i="7"/>
  <c r="H180" i="7"/>
  <c r="G180" i="7"/>
  <c r="F180" i="7"/>
  <c r="D180" i="7"/>
  <c r="E180" i="7" s="1"/>
  <c r="C180" i="7"/>
  <c r="I179" i="7"/>
  <c r="H179" i="7"/>
  <c r="G179" i="7"/>
  <c r="F179" i="7"/>
  <c r="E179" i="7"/>
  <c r="D179" i="7"/>
  <c r="C179" i="7"/>
  <c r="I178" i="7"/>
  <c r="H178" i="7"/>
  <c r="G178" i="7"/>
  <c r="F178" i="7"/>
  <c r="D178" i="7"/>
  <c r="E178" i="7" s="1"/>
  <c r="C178" i="7"/>
  <c r="I177" i="7"/>
  <c r="H177" i="7"/>
  <c r="G177" i="7"/>
  <c r="F177" i="7"/>
  <c r="E177" i="7"/>
  <c r="D177" i="7"/>
  <c r="C177" i="7"/>
  <c r="I176" i="7"/>
  <c r="H176" i="7"/>
  <c r="G176" i="7"/>
  <c r="F176" i="7"/>
  <c r="D176" i="7"/>
  <c r="E176" i="7" s="1"/>
  <c r="C176" i="7"/>
  <c r="I175" i="7"/>
  <c r="H175" i="7"/>
  <c r="G175" i="7"/>
  <c r="F175" i="7"/>
  <c r="E175" i="7"/>
  <c r="D175" i="7"/>
  <c r="C175" i="7"/>
  <c r="I174" i="7"/>
  <c r="H174" i="7"/>
  <c r="G174" i="7"/>
  <c r="F174" i="7"/>
  <c r="D174" i="7"/>
  <c r="E174" i="7" s="1"/>
  <c r="C174" i="7"/>
  <c r="I173" i="7"/>
  <c r="H173" i="7"/>
  <c r="G173" i="7"/>
  <c r="F173" i="7"/>
  <c r="E173" i="7"/>
  <c r="D173" i="7"/>
  <c r="C173" i="7"/>
  <c r="I172" i="7"/>
  <c r="H172" i="7"/>
  <c r="G172" i="7"/>
  <c r="F172" i="7"/>
  <c r="D172" i="7"/>
  <c r="E172" i="7" s="1"/>
  <c r="C172" i="7"/>
  <c r="I171" i="7"/>
  <c r="H171" i="7"/>
  <c r="G171" i="7"/>
  <c r="F171" i="7"/>
  <c r="E171" i="7"/>
  <c r="D171" i="7"/>
  <c r="C171" i="7"/>
  <c r="I170" i="7"/>
  <c r="H170" i="7"/>
  <c r="G170" i="7"/>
  <c r="F170" i="7"/>
  <c r="D170" i="7"/>
  <c r="E170" i="7" s="1"/>
  <c r="C170" i="7"/>
  <c r="I169" i="7"/>
  <c r="H169" i="7"/>
  <c r="G169" i="7"/>
  <c r="F169" i="7"/>
  <c r="E169" i="7"/>
  <c r="D169" i="7"/>
  <c r="C169" i="7"/>
  <c r="I168" i="7"/>
  <c r="H168" i="7"/>
  <c r="G168" i="7"/>
  <c r="F168" i="7"/>
  <c r="D168" i="7"/>
  <c r="E168" i="7" s="1"/>
  <c r="C168" i="7"/>
  <c r="I167" i="7"/>
  <c r="H167" i="7"/>
  <c r="G167" i="7"/>
  <c r="F167" i="7"/>
  <c r="E167" i="7"/>
  <c r="D167" i="7"/>
  <c r="C167" i="7"/>
  <c r="I166" i="7"/>
  <c r="H166" i="7"/>
  <c r="G166" i="7"/>
  <c r="F166" i="7"/>
  <c r="D166" i="7"/>
  <c r="E166" i="7" s="1"/>
  <c r="C166" i="7"/>
  <c r="I165" i="7"/>
  <c r="H165" i="7"/>
  <c r="G165" i="7"/>
  <c r="F165" i="7"/>
  <c r="E165" i="7"/>
  <c r="D165" i="7"/>
  <c r="C165" i="7"/>
  <c r="I164" i="7"/>
  <c r="H164" i="7"/>
  <c r="G164" i="7"/>
  <c r="F164" i="7"/>
  <c r="D164" i="7"/>
  <c r="E164" i="7" s="1"/>
  <c r="C164" i="7"/>
  <c r="I163" i="7"/>
  <c r="H163" i="7"/>
  <c r="G163" i="7"/>
  <c r="F163" i="7"/>
  <c r="E163" i="7"/>
  <c r="D163" i="7"/>
  <c r="C163" i="7"/>
  <c r="I162" i="7"/>
  <c r="H162" i="7"/>
  <c r="G162" i="7"/>
  <c r="F162" i="7"/>
  <c r="D162" i="7"/>
  <c r="E162" i="7" s="1"/>
  <c r="C162" i="7"/>
  <c r="I161" i="7"/>
  <c r="H161" i="7"/>
  <c r="G161" i="7"/>
  <c r="F161" i="7"/>
  <c r="E161" i="7"/>
  <c r="D161" i="7"/>
  <c r="C161" i="7"/>
  <c r="I160" i="7"/>
  <c r="H160" i="7"/>
  <c r="G160" i="7"/>
  <c r="F160" i="7"/>
  <c r="D160" i="7"/>
  <c r="E160" i="7" s="1"/>
  <c r="C160" i="7"/>
  <c r="I159" i="7"/>
  <c r="H159" i="7"/>
  <c r="G159" i="7"/>
  <c r="F159" i="7"/>
  <c r="E159" i="7"/>
  <c r="D159" i="7"/>
  <c r="C159" i="7"/>
  <c r="I158" i="7"/>
  <c r="H158" i="7"/>
  <c r="G158" i="7"/>
  <c r="F158" i="7"/>
  <c r="D158" i="7"/>
  <c r="E158" i="7" s="1"/>
  <c r="C158" i="7"/>
  <c r="I157" i="7"/>
  <c r="H157" i="7"/>
  <c r="G157" i="7"/>
  <c r="F157" i="7"/>
  <c r="E157" i="7"/>
  <c r="D157" i="7"/>
  <c r="C157" i="7"/>
  <c r="I156" i="7"/>
  <c r="H156" i="7"/>
  <c r="G156" i="7"/>
  <c r="F156" i="7"/>
  <c r="D156" i="7"/>
  <c r="E156" i="7" s="1"/>
  <c r="C156" i="7"/>
  <c r="I155" i="7"/>
  <c r="H155" i="7"/>
  <c r="G155" i="7"/>
  <c r="F155" i="7"/>
  <c r="E155" i="7"/>
  <c r="D155" i="7"/>
  <c r="C155" i="7"/>
  <c r="I154" i="7"/>
  <c r="H154" i="7"/>
  <c r="G154" i="7"/>
  <c r="F154" i="7"/>
  <c r="D154" i="7"/>
  <c r="E154" i="7" s="1"/>
  <c r="C154" i="7"/>
  <c r="I153" i="7"/>
  <c r="H153" i="7"/>
  <c r="G153" i="7"/>
  <c r="F153" i="7"/>
  <c r="E153" i="7"/>
  <c r="D153" i="7"/>
  <c r="C153" i="7"/>
  <c r="I152" i="7"/>
  <c r="H152" i="7"/>
  <c r="G152" i="7"/>
  <c r="F152" i="7"/>
  <c r="D152" i="7"/>
  <c r="E152" i="7" s="1"/>
  <c r="C152" i="7"/>
  <c r="I151" i="7"/>
  <c r="H151" i="7"/>
  <c r="G151" i="7"/>
  <c r="F151" i="7"/>
  <c r="E151" i="7"/>
  <c r="D151" i="7"/>
  <c r="C151" i="7"/>
  <c r="I150" i="7"/>
  <c r="H150" i="7"/>
  <c r="G150" i="7"/>
  <c r="F150" i="7"/>
  <c r="D150" i="7"/>
  <c r="E150" i="7" s="1"/>
  <c r="C150" i="7"/>
  <c r="I149" i="7"/>
  <c r="H149" i="7"/>
  <c r="G149" i="7"/>
  <c r="F149" i="7"/>
  <c r="E149" i="7"/>
  <c r="D149" i="7"/>
  <c r="C149" i="7"/>
  <c r="I148" i="7"/>
  <c r="H148" i="7"/>
  <c r="G148" i="7"/>
  <c r="F148" i="7"/>
  <c r="D148" i="7"/>
  <c r="E148" i="7" s="1"/>
  <c r="C148" i="7"/>
  <c r="I147" i="7"/>
  <c r="H147" i="7"/>
  <c r="G147" i="7"/>
  <c r="F147" i="7"/>
  <c r="E147" i="7"/>
  <c r="D147" i="7"/>
  <c r="C147" i="7"/>
  <c r="I146" i="7"/>
  <c r="H146" i="7"/>
  <c r="G146" i="7"/>
  <c r="F146" i="7"/>
  <c r="D146" i="7"/>
  <c r="E146" i="7" s="1"/>
  <c r="C146" i="7"/>
  <c r="I145" i="7"/>
  <c r="H145" i="7"/>
  <c r="G145" i="7"/>
  <c r="F145" i="7"/>
  <c r="E145" i="7"/>
  <c r="D145" i="7"/>
  <c r="C145" i="7"/>
  <c r="I144" i="7"/>
  <c r="H144" i="7"/>
  <c r="G144" i="7"/>
  <c r="F144" i="7"/>
  <c r="D144" i="7"/>
  <c r="E144" i="7" s="1"/>
  <c r="C144" i="7"/>
  <c r="I143" i="7"/>
  <c r="H143" i="7"/>
  <c r="G143" i="7"/>
  <c r="F143" i="7"/>
  <c r="E143" i="7"/>
  <c r="D143" i="7"/>
  <c r="C143" i="7"/>
  <c r="I142" i="7"/>
  <c r="H142" i="7"/>
  <c r="G142" i="7"/>
  <c r="F142" i="7"/>
  <c r="D142" i="7"/>
  <c r="E142" i="7" s="1"/>
  <c r="C142" i="7"/>
  <c r="I141" i="7"/>
  <c r="H141" i="7"/>
  <c r="G141" i="7"/>
  <c r="F141" i="7"/>
  <c r="E141" i="7"/>
  <c r="D141" i="7"/>
  <c r="C141" i="7"/>
  <c r="I140" i="7"/>
  <c r="H140" i="7"/>
  <c r="G140" i="7"/>
  <c r="F140" i="7"/>
  <c r="D140" i="7"/>
  <c r="E140" i="7" s="1"/>
  <c r="C140" i="7"/>
  <c r="I139" i="7"/>
  <c r="H139" i="7"/>
  <c r="G139" i="7"/>
  <c r="F139" i="7"/>
  <c r="E139" i="7"/>
  <c r="D139" i="7"/>
  <c r="C139" i="7"/>
  <c r="I138" i="7"/>
  <c r="H138" i="7"/>
  <c r="G138" i="7"/>
  <c r="F138" i="7"/>
  <c r="D138" i="7"/>
  <c r="E138" i="7" s="1"/>
  <c r="C138" i="7"/>
  <c r="I137" i="7"/>
  <c r="H137" i="7"/>
  <c r="G137" i="7"/>
  <c r="F137" i="7"/>
  <c r="E137" i="7"/>
  <c r="D137" i="7"/>
  <c r="C137" i="7"/>
  <c r="I136" i="7"/>
  <c r="H136" i="7"/>
  <c r="G136" i="7"/>
  <c r="F136" i="7"/>
  <c r="D136" i="7"/>
  <c r="E136" i="7" s="1"/>
  <c r="C136" i="7"/>
  <c r="I135" i="7"/>
  <c r="H135" i="7"/>
  <c r="G135" i="7"/>
  <c r="F135" i="7"/>
  <c r="E135" i="7"/>
  <c r="D135" i="7"/>
  <c r="C135" i="7"/>
  <c r="I134" i="7"/>
  <c r="H134" i="7"/>
  <c r="G134" i="7"/>
  <c r="F134" i="7"/>
  <c r="D134" i="7"/>
  <c r="E134" i="7" s="1"/>
  <c r="C134" i="7"/>
  <c r="I133" i="7"/>
  <c r="H133" i="7"/>
  <c r="G133" i="7"/>
  <c r="F133" i="7"/>
  <c r="E133" i="7"/>
  <c r="D133" i="7"/>
  <c r="C133" i="7"/>
  <c r="I132" i="7"/>
  <c r="H132" i="7"/>
  <c r="G132" i="7"/>
  <c r="F132" i="7"/>
  <c r="D132" i="7"/>
  <c r="E132" i="7" s="1"/>
  <c r="C132" i="7"/>
  <c r="I131" i="7"/>
  <c r="H131" i="7"/>
  <c r="G131" i="7"/>
  <c r="F131" i="7"/>
  <c r="E131" i="7"/>
  <c r="D131" i="7"/>
  <c r="C131" i="7"/>
  <c r="I130" i="7"/>
  <c r="H130" i="7"/>
  <c r="G130" i="7"/>
  <c r="F130" i="7"/>
  <c r="E130" i="7"/>
  <c r="D130" i="7"/>
  <c r="C130" i="7"/>
  <c r="I129" i="7"/>
  <c r="H129" i="7"/>
  <c r="G129" i="7"/>
  <c r="F129" i="7"/>
  <c r="E129" i="7"/>
  <c r="D129" i="7"/>
  <c r="C129" i="7"/>
  <c r="I128" i="7"/>
  <c r="H128" i="7"/>
  <c r="G128" i="7"/>
  <c r="F128" i="7"/>
  <c r="E128" i="7"/>
  <c r="D128" i="7"/>
  <c r="C128" i="7"/>
  <c r="I127" i="7"/>
  <c r="H127" i="7"/>
  <c r="G127" i="7"/>
  <c r="F127" i="7"/>
  <c r="E127" i="7"/>
  <c r="D127" i="7"/>
  <c r="C127" i="7"/>
  <c r="I126" i="7"/>
  <c r="H126" i="7"/>
  <c r="G126" i="7"/>
  <c r="F126" i="7"/>
  <c r="E126" i="7"/>
  <c r="D126" i="7"/>
  <c r="C126" i="7"/>
  <c r="I125" i="7"/>
  <c r="H125" i="7"/>
  <c r="G125" i="7"/>
  <c r="F125" i="7"/>
  <c r="E125" i="7"/>
  <c r="D125" i="7"/>
  <c r="C125" i="7"/>
  <c r="I124" i="7"/>
  <c r="H124" i="7"/>
  <c r="G124" i="7"/>
  <c r="F124" i="7"/>
  <c r="E124" i="7"/>
  <c r="D124" i="7"/>
  <c r="C124" i="7"/>
  <c r="I123" i="7"/>
  <c r="H123" i="7"/>
  <c r="G123" i="7"/>
  <c r="F123" i="7"/>
  <c r="E123" i="7"/>
  <c r="D123" i="7"/>
  <c r="C123" i="7"/>
  <c r="I122" i="7"/>
  <c r="H122" i="7"/>
  <c r="G122" i="7"/>
  <c r="F122" i="7"/>
  <c r="E122" i="7"/>
  <c r="D122" i="7"/>
  <c r="C122" i="7"/>
  <c r="I121" i="7"/>
  <c r="H121" i="7"/>
  <c r="G121" i="7"/>
  <c r="F121" i="7"/>
  <c r="E121" i="7"/>
  <c r="D121" i="7"/>
  <c r="C121" i="7"/>
  <c r="I120" i="7"/>
  <c r="H120" i="7"/>
  <c r="G120" i="7"/>
  <c r="F120" i="7"/>
  <c r="E120" i="7"/>
  <c r="D120" i="7"/>
  <c r="C120" i="7"/>
  <c r="I119" i="7"/>
  <c r="H119" i="7"/>
  <c r="G119" i="7"/>
  <c r="F119" i="7"/>
  <c r="E119" i="7"/>
  <c r="D119" i="7"/>
  <c r="C119" i="7"/>
  <c r="I118" i="7"/>
  <c r="H118" i="7"/>
  <c r="G118" i="7"/>
  <c r="F118" i="7"/>
  <c r="E118" i="7"/>
  <c r="D118" i="7"/>
  <c r="C118" i="7"/>
  <c r="I117" i="7"/>
  <c r="H117" i="7"/>
  <c r="G117" i="7"/>
  <c r="F117" i="7"/>
  <c r="E117" i="7"/>
  <c r="D117" i="7"/>
  <c r="C117" i="7"/>
  <c r="I116" i="7"/>
  <c r="H116" i="7"/>
  <c r="G116" i="7"/>
  <c r="F116" i="7"/>
  <c r="E116" i="7"/>
  <c r="D116" i="7"/>
  <c r="C116" i="7"/>
  <c r="I115" i="7"/>
  <c r="H115" i="7"/>
  <c r="G115" i="7"/>
  <c r="F115" i="7"/>
  <c r="E115" i="7"/>
  <c r="D115" i="7"/>
  <c r="C115" i="7"/>
  <c r="I114" i="7"/>
  <c r="H114" i="7"/>
  <c r="G114" i="7"/>
  <c r="F114" i="7"/>
  <c r="E114" i="7"/>
  <c r="D114" i="7"/>
  <c r="C114" i="7"/>
  <c r="I113" i="7"/>
  <c r="H113" i="7"/>
  <c r="G113" i="7"/>
  <c r="F113" i="7"/>
  <c r="E113" i="7"/>
  <c r="D113" i="7"/>
  <c r="C113" i="7"/>
  <c r="I112" i="7"/>
  <c r="H112" i="7"/>
  <c r="G112" i="7"/>
  <c r="F112" i="7"/>
  <c r="E112" i="7"/>
  <c r="D112" i="7"/>
  <c r="C112" i="7"/>
  <c r="I111" i="7"/>
  <c r="H111" i="7"/>
  <c r="G111" i="7"/>
  <c r="F111" i="7"/>
  <c r="E111" i="7"/>
  <c r="D111" i="7"/>
  <c r="C111" i="7"/>
  <c r="I110" i="7"/>
  <c r="H110" i="7"/>
  <c r="G110" i="7"/>
  <c r="F110" i="7"/>
  <c r="E110" i="7"/>
  <c r="D110" i="7"/>
  <c r="C110" i="7"/>
  <c r="I109" i="7"/>
  <c r="H109" i="7"/>
  <c r="G109" i="7"/>
  <c r="F109" i="7"/>
  <c r="E109" i="7"/>
  <c r="D109" i="7"/>
  <c r="C109" i="7"/>
  <c r="I108" i="7"/>
  <c r="H108" i="7"/>
  <c r="G108" i="7"/>
  <c r="F108" i="7"/>
  <c r="E108" i="7"/>
  <c r="D108" i="7"/>
  <c r="C108" i="7"/>
  <c r="I107" i="7"/>
  <c r="H107" i="7"/>
  <c r="G107" i="7"/>
  <c r="F107" i="7"/>
  <c r="E107" i="7"/>
  <c r="D107" i="7"/>
  <c r="C107" i="7"/>
  <c r="I106" i="7"/>
  <c r="H106" i="7"/>
  <c r="G106" i="7"/>
  <c r="F106" i="7"/>
  <c r="E106" i="7"/>
  <c r="D106" i="7"/>
  <c r="C106" i="7"/>
  <c r="I105" i="7"/>
  <c r="H105" i="7"/>
  <c r="G105" i="7"/>
  <c r="F105" i="7"/>
  <c r="E105" i="7"/>
  <c r="D105" i="7"/>
  <c r="C105" i="7"/>
  <c r="I104" i="7"/>
  <c r="H104" i="7"/>
  <c r="G104" i="7"/>
  <c r="F104" i="7"/>
  <c r="E104" i="7"/>
  <c r="D104" i="7"/>
  <c r="C104" i="7"/>
  <c r="I103" i="7"/>
  <c r="H103" i="7"/>
  <c r="G103" i="7"/>
  <c r="F103" i="7"/>
  <c r="E103" i="7"/>
  <c r="D103" i="7"/>
  <c r="C103" i="7"/>
  <c r="I102" i="7"/>
  <c r="H102" i="7"/>
  <c r="G102" i="7"/>
  <c r="F102" i="7"/>
  <c r="E102" i="7"/>
  <c r="D102" i="7"/>
  <c r="C102" i="7"/>
  <c r="I101" i="7"/>
  <c r="H101" i="7"/>
  <c r="G101" i="7"/>
  <c r="F101" i="7"/>
  <c r="E101" i="7"/>
  <c r="D101" i="7"/>
  <c r="C101" i="7"/>
  <c r="I100" i="7"/>
  <c r="H100" i="7"/>
  <c r="G100" i="7"/>
  <c r="F100" i="7"/>
  <c r="E100" i="7"/>
  <c r="D100" i="7"/>
  <c r="C100" i="7"/>
  <c r="I99" i="7"/>
  <c r="H99" i="7"/>
  <c r="G99" i="7"/>
  <c r="F99" i="7"/>
  <c r="E99" i="7"/>
  <c r="D99" i="7"/>
  <c r="C99" i="7"/>
  <c r="I98" i="7"/>
  <c r="H98" i="7"/>
  <c r="G98" i="7"/>
  <c r="F98" i="7"/>
  <c r="E98" i="7"/>
  <c r="D98" i="7"/>
  <c r="C98" i="7"/>
  <c r="I97" i="7"/>
  <c r="H97" i="7"/>
  <c r="G97" i="7"/>
  <c r="F97" i="7"/>
  <c r="E97" i="7"/>
  <c r="D97" i="7"/>
  <c r="C97" i="7"/>
  <c r="I96" i="7"/>
  <c r="H96" i="7"/>
  <c r="G96" i="7"/>
  <c r="F96" i="7"/>
  <c r="E96" i="7"/>
  <c r="D96" i="7"/>
  <c r="C96" i="7"/>
  <c r="I95" i="7"/>
  <c r="H95" i="7"/>
  <c r="G95" i="7"/>
  <c r="F95" i="7"/>
  <c r="E95" i="7"/>
  <c r="D95" i="7"/>
  <c r="C95" i="7"/>
  <c r="I94" i="7"/>
  <c r="H94" i="7"/>
  <c r="G94" i="7"/>
  <c r="F94" i="7"/>
  <c r="E94" i="7"/>
  <c r="D94" i="7"/>
  <c r="C94" i="7"/>
  <c r="I93" i="7"/>
  <c r="H93" i="7"/>
  <c r="G93" i="7"/>
  <c r="F93" i="7"/>
  <c r="E93" i="7"/>
  <c r="D93" i="7"/>
  <c r="C93" i="7"/>
  <c r="I92" i="7"/>
  <c r="H92" i="7"/>
  <c r="G92" i="7"/>
  <c r="F92" i="7"/>
  <c r="E92" i="7"/>
  <c r="D92" i="7"/>
  <c r="C92" i="7"/>
  <c r="I91" i="7"/>
  <c r="H91" i="7"/>
  <c r="G91" i="7"/>
  <c r="F91" i="7"/>
  <c r="E91" i="7"/>
  <c r="D91" i="7"/>
  <c r="C91" i="7"/>
  <c r="I90" i="7"/>
  <c r="H90" i="7"/>
  <c r="G90" i="7"/>
  <c r="F90" i="7"/>
  <c r="E90" i="7"/>
  <c r="D90" i="7"/>
  <c r="C90" i="7"/>
  <c r="I89" i="7"/>
  <c r="H89" i="7"/>
  <c r="G89" i="7"/>
  <c r="F89" i="7"/>
  <c r="E89" i="7"/>
  <c r="D89" i="7"/>
  <c r="C89" i="7"/>
  <c r="I88" i="7"/>
  <c r="H88" i="7"/>
  <c r="G88" i="7"/>
  <c r="F88" i="7"/>
  <c r="E88" i="7"/>
  <c r="D88" i="7"/>
  <c r="C88" i="7"/>
  <c r="I87" i="7"/>
  <c r="H87" i="7"/>
  <c r="G87" i="7"/>
  <c r="F87" i="7"/>
  <c r="E87" i="7"/>
  <c r="D87" i="7"/>
  <c r="C87" i="7"/>
  <c r="I86" i="7"/>
  <c r="H86" i="7"/>
  <c r="G86" i="7"/>
  <c r="F86" i="7"/>
  <c r="E86" i="7"/>
  <c r="D86" i="7"/>
  <c r="C86" i="7"/>
  <c r="I85" i="7"/>
  <c r="H85" i="7"/>
  <c r="G85" i="7"/>
  <c r="F85" i="7"/>
  <c r="E85" i="7"/>
  <c r="D85" i="7"/>
  <c r="C85" i="7"/>
  <c r="I84" i="7"/>
  <c r="H84" i="7"/>
  <c r="G84" i="7"/>
  <c r="F84" i="7"/>
  <c r="E84" i="7"/>
  <c r="D84" i="7"/>
  <c r="C84" i="7"/>
  <c r="I83" i="7"/>
  <c r="H83" i="7"/>
  <c r="G83" i="7"/>
  <c r="F83" i="7"/>
  <c r="E83" i="7"/>
  <c r="D83" i="7"/>
  <c r="C83" i="7"/>
  <c r="I82" i="7"/>
  <c r="H82" i="7"/>
  <c r="G82" i="7"/>
  <c r="F82" i="7"/>
  <c r="E82" i="7"/>
  <c r="D82" i="7"/>
  <c r="C82" i="7"/>
  <c r="I81" i="7"/>
  <c r="H81" i="7"/>
  <c r="G81" i="7"/>
  <c r="F81" i="7"/>
  <c r="E81" i="7"/>
  <c r="D81" i="7"/>
  <c r="C81" i="7"/>
  <c r="I80" i="7"/>
  <c r="H80" i="7"/>
  <c r="G80" i="7"/>
  <c r="F80" i="7"/>
  <c r="E80" i="7"/>
  <c r="D80" i="7"/>
  <c r="C80" i="7"/>
  <c r="I79" i="7"/>
  <c r="H79" i="7"/>
  <c r="G79" i="7"/>
  <c r="F79" i="7"/>
  <c r="E79" i="7"/>
  <c r="D79" i="7"/>
  <c r="C79" i="7"/>
  <c r="I78" i="7"/>
  <c r="H78" i="7"/>
  <c r="G78" i="7"/>
  <c r="F78" i="7"/>
  <c r="E78" i="7"/>
  <c r="D78" i="7"/>
  <c r="C78" i="7"/>
  <c r="I77" i="7"/>
  <c r="H77" i="7"/>
  <c r="G77" i="7"/>
  <c r="F77" i="7"/>
  <c r="E77" i="7"/>
  <c r="D77" i="7"/>
  <c r="C77" i="7"/>
  <c r="I76" i="7"/>
  <c r="H76" i="7"/>
  <c r="G76" i="7"/>
  <c r="F76" i="7"/>
  <c r="E76" i="7"/>
  <c r="D76" i="7"/>
  <c r="C76" i="7"/>
  <c r="I75" i="7"/>
  <c r="H75" i="7"/>
  <c r="G75" i="7"/>
  <c r="F75" i="7"/>
  <c r="E75" i="7"/>
  <c r="D75" i="7"/>
  <c r="C75" i="7"/>
  <c r="I74" i="7"/>
  <c r="H74" i="7"/>
  <c r="G74" i="7"/>
  <c r="F74" i="7"/>
  <c r="E74" i="7"/>
  <c r="D74" i="7"/>
  <c r="C74" i="7"/>
  <c r="I73" i="7"/>
  <c r="H73" i="7"/>
  <c r="G73" i="7"/>
  <c r="F73" i="7"/>
  <c r="E73" i="7"/>
  <c r="D73" i="7"/>
  <c r="C73" i="7"/>
  <c r="I72" i="7"/>
  <c r="H72" i="7"/>
  <c r="G72" i="7"/>
  <c r="F72" i="7"/>
  <c r="E72" i="7"/>
  <c r="D72" i="7"/>
  <c r="C72" i="7"/>
  <c r="I71" i="7"/>
  <c r="H71" i="7"/>
  <c r="G71" i="7"/>
  <c r="F71" i="7"/>
  <c r="E71" i="7"/>
  <c r="D71" i="7"/>
  <c r="C71" i="7"/>
  <c r="I70" i="7"/>
  <c r="H70" i="7"/>
  <c r="G70" i="7"/>
  <c r="F70" i="7"/>
  <c r="E70" i="7"/>
  <c r="D70" i="7"/>
  <c r="C70" i="7"/>
  <c r="I69" i="7"/>
  <c r="H69" i="7"/>
  <c r="G69" i="7"/>
  <c r="F69" i="7"/>
  <c r="D69" i="7"/>
  <c r="E69" i="7" s="1"/>
  <c r="C69" i="7"/>
  <c r="I68" i="7"/>
  <c r="H68" i="7"/>
  <c r="G68" i="7"/>
  <c r="F68" i="7"/>
  <c r="E68" i="7"/>
  <c r="D68" i="7"/>
  <c r="C68" i="7"/>
  <c r="I67" i="7"/>
  <c r="H67" i="7"/>
  <c r="G67" i="7"/>
  <c r="F67" i="7"/>
  <c r="D67" i="7"/>
  <c r="E67" i="7" s="1"/>
  <c r="C67" i="7"/>
  <c r="I66" i="7"/>
  <c r="H66" i="7"/>
  <c r="G66" i="7"/>
  <c r="F66" i="7"/>
  <c r="E66" i="7"/>
  <c r="D66" i="7"/>
  <c r="C66" i="7"/>
  <c r="I65" i="7"/>
  <c r="H65" i="7"/>
  <c r="G65" i="7"/>
  <c r="F65" i="7"/>
  <c r="D65" i="7"/>
  <c r="E65" i="7" s="1"/>
  <c r="C65" i="7"/>
  <c r="I64" i="7"/>
  <c r="H64" i="7"/>
  <c r="G64" i="7"/>
  <c r="F64" i="7"/>
  <c r="E64" i="7"/>
  <c r="D64" i="7"/>
  <c r="C64" i="7"/>
  <c r="I63" i="7"/>
  <c r="H63" i="7"/>
  <c r="G63" i="7"/>
  <c r="F63" i="7"/>
  <c r="D63" i="7"/>
  <c r="E63" i="7" s="1"/>
  <c r="C63" i="7"/>
  <c r="I62" i="7"/>
  <c r="H62" i="7"/>
  <c r="G62" i="7"/>
  <c r="F62" i="7"/>
  <c r="E62" i="7"/>
  <c r="D62" i="7"/>
  <c r="C62" i="7"/>
  <c r="I61" i="7"/>
  <c r="H61" i="7"/>
  <c r="G61" i="7"/>
  <c r="F61" i="7"/>
  <c r="D61" i="7"/>
  <c r="E61" i="7" s="1"/>
  <c r="C61" i="7"/>
  <c r="I60" i="7"/>
  <c r="H60" i="7"/>
  <c r="G60" i="7"/>
  <c r="F60" i="7"/>
  <c r="E60" i="7"/>
  <c r="D60" i="7"/>
  <c r="C60" i="7"/>
  <c r="I59" i="7"/>
  <c r="H59" i="7"/>
  <c r="G59" i="7"/>
  <c r="F59" i="7"/>
  <c r="D59" i="7"/>
  <c r="E59" i="7" s="1"/>
  <c r="C59" i="7"/>
  <c r="I58" i="7"/>
  <c r="H58" i="7"/>
  <c r="G58" i="7"/>
  <c r="F58" i="7"/>
  <c r="E58" i="7"/>
  <c r="D58" i="7"/>
  <c r="C58" i="7"/>
  <c r="I57" i="7"/>
  <c r="H57" i="7"/>
  <c r="G57" i="7"/>
  <c r="F57" i="7"/>
  <c r="D57" i="7"/>
  <c r="E57" i="7" s="1"/>
  <c r="C57" i="7"/>
  <c r="I56" i="7"/>
  <c r="H56" i="7"/>
  <c r="G56" i="7"/>
  <c r="F56" i="7"/>
  <c r="E56" i="7"/>
  <c r="D56" i="7"/>
  <c r="C56" i="7"/>
  <c r="I55" i="7"/>
  <c r="H55" i="7"/>
  <c r="G55" i="7"/>
  <c r="F55" i="7"/>
  <c r="D55" i="7"/>
  <c r="E55" i="7" s="1"/>
  <c r="C55" i="7"/>
  <c r="I54" i="7"/>
  <c r="H54" i="7"/>
  <c r="G54" i="7"/>
  <c r="F54" i="7"/>
  <c r="E54" i="7"/>
  <c r="D54" i="7"/>
  <c r="C54" i="7"/>
  <c r="I53" i="7"/>
  <c r="H53" i="7"/>
  <c r="G53" i="7"/>
  <c r="F53" i="7"/>
  <c r="D53" i="7"/>
  <c r="E53" i="7" s="1"/>
  <c r="C53" i="7"/>
  <c r="I52" i="7"/>
  <c r="H52" i="7"/>
  <c r="G52" i="7"/>
  <c r="F52" i="7"/>
  <c r="E52" i="7"/>
  <c r="D52" i="7"/>
  <c r="C52" i="7"/>
  <c r="I51" i="7"/>
  <c r="H51" i="7"/>
  <c r="G51" i="7"/>
  <c r="F51" i="7"/>
  <c r="D51" i="7"/>
  <c r="E51" i="7" s="1"/>
  <c r="C51" i="7"/>
  <c r="I50" i="7"/>
  <c r="H50" i="7"/>
  <c r="G50" i="7"/>
  <c r="F50" i="7"/>
  <c r="E50" i="7"/>
  <c r="D50" i="7"/>
  <c r="C50" i="7"/>
  <c r="I49" i="7"/>
  <c r="H49" i="7"/>
  <c r="G49" i="7"/>
  <c r="F49" i="7"/>
  <c r="D49" i="7"/>
  <c r="E49" i="7" s="1"/>
  <c r="C49" i="7"/>
  <c r="I48" i="7"/>
  <c r="H48" i="7"/>
  <c r="G48" i="7"/>
  <c r="F48" i="7"/>
  <c r="E48" i="7"/>
  <c r="D48" i="7"/>
  <c r="C48" i="7"/>
  <c r="I47" i="7"/>
  <c r="H47" i="7"/>
  <c r="G47" i="7"/>
  <c r="F47" i="7"/>
  <c r="D47" i="7"/>
  <c r="E47" i="7" s="1"/>
  <c r="C47" i="7"/>
  <c r="I46" i="7"/>
  <c r="H46" i="7"/>
  <c r="G46" i="7"/>
  <c r="F46" i="7"/>
  <c r="E46" i="7"/>
  <c r="D46" i="7"/>
  <c r="C46" i="7"/>
  <c r="I45" i="7"/>
  <c r="H45" i="7"/>
  <c r="G45" i="7"/>
  <c r="F45" i="7"/>
  <c r="D45" i="7"/>
  <c r="E45" i="7" s="1"/>
  <c r="C45" i="7"/>
  <c r="I44" i="7"/>
  <c r="H44" i="7"/>
  <c r="G44" i="7"/>
  <c r="F44" i="7"/>
  <c r="E44" i="7"/>
  <c r="D44" i="7"/>
  <c r="C44" i="7"/>
  <c r="I43" i="7"/>
  <c r="H43" i="7"/>
  <c r="G43" i="7"/>
  <c r="F43" i="7"/>
  <c r="D43" i="7"/>
  <c r="E43" i="7" s="1"/>
  <c r="C43" i="7"/>
  <c r="I42" i="7"/>
  <c r="H42" i="7"/>
  <c r="G42" i="7"/>
  <c r="F42" i="7"/>
  <c r="E42" i="7"/>
  <c r="D42" i="7"/>
  <c r="C42" i="7"/>
  <c r="I41" i="7"/>
  <c r="H41" i="7"/>
  <c r="G41" i="7"/>
  <c r="F41" i="7"/>
  <c r="D41" i="7"/>
  <c r="E41" i="7" s="1"/>
  <c r="C41" i="7"/>
  <c r="I40" i="7"/>
  <c r="H40" i="7"/>
  <c r="G40" i="7"/>
  <c r="F40" i="7"/>
  <c r="E40" i="7"/>
  <c r="D40" i="7"/>
  <c r="C40" i="7"/>
  <c r="I39" i="7"/>
  <c r="H39" i="7"/>
  <c r="G39" i="7"/>
  <c r="F39" i="7"/>
  <c r="D39" i="7"/>
  <c r="E39" i="7" s="1"/>
  <c r="C39" i="7"/>
  <c r="I38" i="7"/>
  <c r="H38" i="7"/>
  <c r="G38" i="7"/>
  <c r="F38" i="7"/>
  <c r="E38" i="7"/>
  <c r="D38" i="7"/>
  <c r="C38" i="7"/>
  <c r="I37" i="7"/>
  <c r="H37" i="7"/>
  <c r="G37" i="7"/>
  <c r="F37" i="7"/>
  <c r="D37" i="7"/>
  <c r="E37" i="7" s="1"/>
  <c r="C37" i="7"/>
  <c r="I36" i="7"/>
  <c r="H36" i="7"/>
  <c r="G36" i="7"/>
  <c r="F36" i="7"/>
  <c r="E36" i="7"/>
  <c r="D36" i="7"/>
  <c r="C36" i="7"/>
  <c r="I35" i="7"/>
  <c r="H35" i="7"/>
  <c r="G35" i="7"/>
  <c r="F35" i="7"/>
  <c r="D35" i="7"/>
  <c r="E35" i="7" s="1"/>
  <c r="C35" i="7"/>
  <c r="I34" i="7"/>
  <c r="H34" i="7"/>
  <c r="G34" i="7"/>
  <c r="F34" i="7"/>
  <c r="E34" i="7"/>
  <c r="D34" i="7"/>
  <c r="C34" i="7"/>
  <c r="I33" i="7"/>
  <c r="H33" i="7"/>
  <c r="G33" i="7"/>
  <c r="F33" i="7"/>
  <c r="D33" i="7"/>
  <c r="E33" i="7" s="1"/>
  <c r="C33" i="7"/>
  <c r="I32" i="7"/>
  <c r="H32" i="7"/>
  <c r="G32" i="7"/>
  <c r="F32" i="7"/>
  <c r="E32" i="7"/>
  <c r="D32" i="7"/>
  <c r="C32" i="7"/>
  <c r="I31" i="7"/>
  <c r="H31" i="7"/>
  <c r="G31" i="7"/>
  <c r="F31" i="7"/>
  <c r="D31" i="7"/>
  <c r="E31" i="7" s="1"/>
  <c r="C31" i="7"/>
  <c r="I30" i="7"/>
  <c r="H30" i="7"/>
  <c r="G30" i="7"/>
  <c r="F30" i="7"/>
  <c r="E30" i="7"/>
  <c r="D30" i="7"/>
  <c r="C30" i="7"/>
  <c r="I29" i="7"/>
  <c r="H29" i="7"/>
  <c r="G29" i="7"/>
  <c r="F29" i="7"/>
  <c r="D29" i="7"/>
  <c r="E29" i="7" s="1"/>
  <c r="C29" i="7"/>
  <c r="I28" i="7"/>
  <c r="H28" i="7"/>
  <c r="G28" i="7"/>
  <c r="F28" i="7"/>
  <c r="E28" i="7"/>
  <c r="D28" i="7"/>
  <c r="C28" i="7"/>
  <c r="I27" i="7"/>
  <c r="H27" i="7"/>
  <c r="G27" i="7"/>
  <c r="F27" i="7"/>
  <c r="D27" i="7"/>
  <c r="E27" i="7" s="1"/>
  <c r="C27" i="7"/>
  <c r="I26" i="7"/>
  <c r="H26" i="7"/>
  <c r="G26" i="7"/>
  <c r="F26" i="7"/>
  <c r="E26" i="7"/>
  <c r="D26" i="7"/>
  <c r="C26" i="7"/>
  <c r="I25" i="7"/>
  <c r="H25" i="7"/>
  <c r="G25" i="7"/>
  <c r="F25" i="7"/>
  <c r="D25" i="7"/>
  <c r="E25" i="7" s="1"/>
  <c r="C25" i="7"/>
  <c r="I24" i="7"/>
  <c r="H24" i="7"/>
  <c r="G24" i="7"/>
  <c r="F24" i="7"/>
  <c r="E24" i="7"/>
  <c r="D24" i="7"/>
  <c r="C24" i="7"/>
  <c r="I23" i="7"/>
  <c r="H23" i="7"/>
  <c r="G23" i="7"/>
  <c r="F23" i="7"/>
  <c r="D23" i="7"/>
  <c r="E23" i="7" s="1"/>
  <c r="C23" i="7"/>
  <c r="I22" i="7"/>
  <c r="H22" i="7"/>
  <c r="G22" i="7"/>
  <c r="F22" i="7"/>
  <c r="E22" i="7"/>
  <c r="D22" i="7"/>
  <c r="C22" i="7"/>
  <c r="I21" i="7"/>
  <c r="H21" i="7"/>
  <c r="G21" i="7"/>
  <c r="F21" i="7"/>
  <c r="D21" i="7"/>
  <c r="E21" i="7" s="1"/>
  <c r="C21" i="7"/>
  <c r="I20" i="7"/>
  <c r="H20" i="7"/>
  <c r="G20" i="7"/>
  <c r="F20" i="7"/>
  <c r="E20" i="7"/>
  <c r="D20" i="7"/>
  <c r="C20" i="7"/>
  <c r="I19" i="7"/>
  <c r="H19" i="7"/>
  <c r="G19" i="7"/>
  <c r="F19" i="7"/>
  <c r="D19" i="7"/>
  <c r="E19" i="7" s="1"/>
  <c r="C19" i="7"/>
  <c r="I18" i="7"/>
  <c r="H18" i="7"/>
  <c r="G18" i="7"/>
  <c r="F18" i="7"/>
  <c r="E18" i="7"/>
  <c r="D18" i="7"/>
  <c r="C18" i="7"/>
  <c r="I17" i="7"/>
  <c r="H17" i="7"/>
  <c r="G17" i="7"/>
  <c r="F17" i="7"/>
  <c r="D17" i="7"/>
  <c r="E17" i="7" s="1"/>
  <c r="C17" i="7"/>
  <c r="I16" i="7"/>
  <c r="H16" i="7"/>
  <c r="G16" i="7"/>
  <c r="F16" i="7"/>
  <c r="E16" i="7"/>
  <c r="D16" i="7"/>
  <c r="C16" i="7"/>
  <c r="I15" i="7"/>
  <c r="H15" i="7"/>
  <c r="G15" i="7"/>
  <c r="F15" i="7"/>
  <c r="D15" i="7"/>
  <c r="E15" i="7" s="1"/>
  <c r="C15" i="7"/>
  <c r="I14" i="7"/>
  <c r="H14" i="7"/>
  <c r="G14" i="7"/>
  <c r="F14" i="7"/>
  <c r="E14" i="7"/>
  <c r="D14" i="7"/>
  <c r="C14" i="7"/>
  <c r="I13" i="7"/>
  <c r="H13" i="7"/>
  <c r="G13" i="7"/>
  <c r="F13" i="7"/>
  <c r="D13" i="7"/>
  <c r="E13" i="7" s="1"/>
  <c r="C13" i="7"/>
  <c r="I12" i="7"/>
  <c r="H12" i="7"/>
  <c r="G12" i="7"/>
  <c r="F12" i="7"/>
  <c r="E12" i="7"/>
  <c r="D12" i="7"/>
  <c r="C12" i="7"/>
  <c r="I11" i="7"/>
  <c r="H11" i="7"/>
  <c r="G11" i="7"/>
  <c r="F11" i="7"/>
  <c r="D11" i="7"/>
  <c r="E11" i="7" s="1"/>
  <c r="C11" i="7"/>
  <c r="I7" i="7"/>
  <c r="F7" i="7"/>
  <c r="C7" i="7"/>
  <c r="F4" i="7"/>
  <c r="I330" i="6"/>
  <c r="H330" i="6"/>
  <c r="G330" i="6"/>
  <c r="I329" i="6"/>
  <c r="H329" i="6"/>
  <c r="G329" i="6"/>
  <c r="I328" i="6"/>
  <c r="H328" i="6"/>
  <c r="G328" i="6"/>
  <c r="I327" i="6"/>
  <c r="H327" i="6"/>
  <c r="G327" i="6"/>
  <c r="I326" i="6"/>
  <c r="H326" i="6"/>
  <c r="G326" i="6"/>
  <c r="I325" i="6"/>
  <c r="H325" i="6"/>
  <c r="G325" i="6"/>
  <c r="I324" i="6"/>
  <c r="H324" i="6"/>
  <c r="G324" i="6"/>
  <c r="I323" i="6"/>
  <c r="H323" i="6"/>
  <c r="G323" i="6"/>
  <c r="I322" i="6"/>
  <c r="H322" i="6"/>
  <c r="G322" i="6"/>
  <c r="I321" i="6"/>
  <c r="H321" i="6"/>
  <c r="G321" i="6"/>
  <c r="I320" i="6"/>
  <c r="H320" i="6"/>
  <c r="G320" i="6"/>
  <c r="I319" i="6"/>
  <c r="H319" i="6"/>
  <c r="G319" i="6"/>
  <c r="I318" i="6"/>
  <c r="H318" i="6"/>
  <c r="G318" i="6"/>
  <c r="I317" i="6"/>
  <c r="H317" i="6"/>
  <c r="G317" i="6"/>
  <c r="I316" i="6"/>
  <c r="H316" i="6"/>
  <c r="G316" i="6"/>
  <c r="I315" i="6"/>
  <c r="H315" i="6"/>
  <c r="G315" i="6"/>
  <c r="I314" i="6"/>
  <c r="H314" i="6"/>
  <c r="G314" i="6"/>
  <c r="I313" i="6"/>
  <c r="H313" i="6"/>
  <c r="G313" i="6"/>
  <c r="I312" i="6"/>
  <c r="H312" i="6"/>
  <c r="G312" i="6"/>
  <c r="I311" i="6"/>
  <c r="H311" i="6"/>
  <c r="G311" i="6"/>
  <c r="I310" i="6"/>
  <c r="H310" i="6"/>
  <c r="G310" i="6"/>
  <c r="I309" i="6"/>
  <c r="H309" i="6"/>
  <c r="G309" i="6"/>
  <c r="I308" i="6"/>
  <c r="H308" i="6"/>
  <c r="G308" i="6"/>
  <c r="I307" i="6"/>
  <c r="H307" i="6"/>
  <c r="G307" i="6"/>
  <c r="I306" i="6"/>
  <c r="H306" i="6"/>
  <c r="G306" i="6"/>
  <c r="I305" i="6"/>
  <c r="H305" i="6"/>
  <c r="G305" i="6"/>
  <c r="I304" i="6"/>
  <c r="H304" i="6"/>
  <c r="G304" i="6"/>
  <c r="I303" i="6"/>
  <c r="H303" i="6"/>
  <c r="G303" i="6"/>
  <c r="I302" i="6"/>
  <c r="H302" i="6"/>
  <c r="G302" i="6"/>
  <c r="I301" i="6"/>
  <c r="H301" i="6"/>
  <c r="G301" i="6"/>
  <c r="I300" i="6"/>
  <c r="H300" i="6"/>
  <c r="G300" i="6"/>
  <c r="I299" i="6"/>
  <c r="H299" i="6"/>
  <c r="G299" i="6"/>
  <c r="I298" i="6"/>
  <c r="H298" i="6"/>
  <c r="G298" i="6"/>
  <c r="I297" i="6"/>
  <c r="H297" i="6"/>
  <c r="G297" i="6"/>
  <c r="I296" i="6"/>
  <c r="H296" i="6"/>
  <c r="G296" i="6"/>
  <c r="I295" i="6"/>
  <c r="H295" i="6"/>
  <c r="G295" i="6"/>
  <c r="I294" i="6"/>
  <c r="H294" i="6"/>
  <c r="G294" i="6"/>
  <c r="I293" i="6"/>
  <c r="H293" i="6"/>
  <c r="G293" i="6"/>
  <c r="I292" i="6"/>
  <c r="H292" i="6"/>
  <c r="G292" i="6"/>
  <c r="I291" i="6"/>
  <c r="H291" i="6"/>
  <c r="G291" i="6"/>
  <c r="I290" i="6"/>
  <c r="H290" i="6"/>
  <c r="G290" i="6"/>
  <c r="I289" i="6"/>
  <c r="H289" i="6"/>
  <c r="G289" i="6"/>
  <c r="I288" i="6"/>
  <c r="H288" i="6"/>
  <c r="G288" i="6"/>
  <c r="I287" i="6"/>
  <c r="H287" i="6"/>
  <c r="G287" i="6"/>
  <c r="I286" i="6"/>
  <c r="H286" i="6"/>
  <c r="G286" i="6"/>
  <c r="I285" i="6"/>
  <c r="H285" i="6"/>
  <c r="G285" i="6"/>
  <c r="I284" i="6"/>
  <c r="H284" i="6"/>
  <c r="G284" i="6"/>
  <c r="I283" i="6"/>
  <c r="H283" i="6"/>
  <c r="G283" i="6"/>
  <c r="I282" i="6"/>
  <c r="H282" i="6"/>
  <c r="G282" i="6"/>
  <c r="I281" i="6"/>
  <c r="H281" i="6"/>
  <c r="G281" i="6"/>
  <c r="I280" i="6"/>
  <c r="H280" i="6"/>
  <c r="G280" i="6"/>
  <c r="I279" i="6"/>
  <c r="H279" i="6"/>
  <c r="G279" i="6"/>
  <c r="I278" i="6"/>
  <c r="H278" i="6"/>
  <c r="G278" i="6"/>
  <c r="I277" i="6"/>
  <c r="H277" i="6"/>
  <c r="G277" i="6"/>
  <c r="I276" i="6"/>
  <c r="H276" i="6"/>
  <c r="G276" i="6"/>
  <c r="I275" i="6"/>
  <c r="H275" i="6"/>
  <c r="G275" i="6"/>
  <c r="I274" i="6"/>
  <c r="H274" i="6"/>
  <c r="G274" i="6"/>
  <c r="I273" i="6"/>
  <c r="H273" i="6"/>
  <c r="G273" i="6"/>
  <c r="I272" i="6"/>
  <c r="H272" i="6"/>
  <c r="G272" i="6"/>
  <c r="I271" i="6"/>
  <c r="H271" i="6"/>
  <c r="G271" i="6"/>
  <c r="I270" i="6"/>
  <c r="H270" i="6"/>
  <c r="G270" i="6"/>
  <c r="I269" i="6"/>
  <c r="H269" i="6"/>
  <c r="G269" i="6"/>
  <c r="I268" i="6"/>
  <c r="H268" i="6"/>
  <c r="G268" i="6"/>
  <c r="I267" i="6"/>
  <c r="H267" i="6"/>
  <c r="G267" i="6"/>
  <c r="I266" i="6"/>
  <c r="H266" i="6"/>
  <c r="G266" i="6"/>
  <c r="I265" i="6"/>
  <c r="H265" i="6"/>
  <c r="G265" i="6"/>
  <c r="I264" i="6"/>
  <c r="H264" i="6"/>
  <c r="G264" i="6"/>
  <c r="I263" i="6"/>
  <c r="H263" i="6"/>
  <c r="G263" i="6"/>
  <c r="I262" i="6"/>
  <c r="H262" i="6"/>
  <c r="G262" i="6"/>
  <c r="I261" i="6"/>
  <c r="H261" i="6"/>
  <c r="G261" i="6"/>
  <c r="I260" i="6"/>
  <c r="H260" i="6"/>
  <c r="G260" i="6"/>
  <c r="I259" i="6"/>
  <c r="H259" i="6"/>
  <c r="G259" i="6"/>
  <c r="I258" i="6"/>
  <c r="H258" i="6"/>
  <c r="G258" i="6"/>
  <c r="I257" i="6"/>
  <c r="H257" i="6"/>
  <c r="G257" i="6"/>
  <c r="I256" i="6"/>
  <c r="H256" i="6"/>
  <c r="G256" i="6"/>
  <c r="I255" i="6"/>
  <c r="H255" i="6"/>
  <c r="G255" i="6"/>
  <c r="I254" i="6"/>
  <c r="H254" i="6"/>
  <c r="G254" i="6"/>
  <c r="I253" i="6"/>
  <c r="H253" i="6"/>
  <c r="G253" i="6"/>
  <c r="I252" i="6"/>
  <c r="H252" i="6"/>
  <c r="G252" i="6"/>
  <c r="I251" i="6"/>
  <c r="H251" i="6"/>
  <c r="G251" i="6"/>
  <c r="I250" i="6"/>
  <c r="H250" i="6"/>
  <c r="G250" i="6"/>
  <c r="I249" i="6"/>
  <c r="H249" i="6"/>
  <c r="G249" i="6"/>
  <c r="I248" i="6"/>
  <c r="H248" i="6"/>
  <c r="G248" i="6"/>
  <c r="I247" i="6"/>
  <c r="H247" i="6"/>
  <c r="G247" i="6"/>
  <c r="I246" i="6"/>
  <c r="H246" i="6"/>
  <c r="G246" i="6"/>
  <c r="I245" i="6"/>
  <c r="H245" i="6"/>
  <c r="G245" i="6"/>
  <c r="I244" i="6"/>
  <c r="H244" i="6"/>
  <c r="G244" i="6"/>
  <c r="I243" i="6"/>
  <c r="H243" i="6"/>
  <c r="G243" i="6"/>
  <c r="I242" i="6"/>
  <c r="H242" i="6"/>
  <c r="G242" i="6"/>
  <c r="I241" i="6"/>
  <c r="H241" i="6"/>
  <c r="G241" i="6"/>
  <c r="I240" i="6"/>
  <c r="H240" i="6"/>
  <c r="G240" i="6"/>
  <c r="I239" i="6"/>
  <c r="H239" i="6"/>
  <c r="G239" i="6"/>
  <c r="I238" i="6"/>
  <c r="H238" i="6"/>
  <c r="G238" i="6"/>
  <c r="I237" i="6"/>
  <c r="H237" i="6"/>
  <c r="G237" i="6"/>
  <c r="I236" i="6"/>
  <c r="H236" i="6"/>
  <c r="G236" i="6"/>
  <c r="I235" i="6"/>
  <c r="H235" i="6"/>
  <c r="G235" i="6"/>
  <c r="I234" i="6"/>
  <c r="H234" i="6"/>
  <c r="G234" i="6"/>
  <c r="I233" i="6"/>
  <c r="H233" i="6"/>
  <c r="G233" i="6"/>
  <c r="I232" i="6"/>
  <c r="H232" i="6"/>
  <c r="G232" i="6"/>
  <c r="I231" i="6"/>
  <c r="H231" i="6"/>
  <c r="G231" i="6"/>
  <c r="I230" i="6"/>
  <c r="H230" i="6"/>
  <c r="G230" i="6"/>
  <c r="I229" i="6"/>
  <c r="H229" i="6"/>
  <c r="G229" i="6"/>
  <c r="I228" i="6"/>
  <c r="H228" i="6"/>
  <c r="G228" i="6"/>
  <c r="I227" i="6"/>
  <c r="H227" i="6"/>
  <c r="G227" i="6"/>
  <c r="I226" i="6"/>
  <c r="H226" i="6"/>
  <c r="G226" i="6"/>
  <c r="I225" i="6"/>
  <c r="H225" i="6"/>
  <c r="G225" i="6"/>
  <c r="I224" i="6"/>
  <c r="H224" i="6"/>
  <c r="G224" i="6"/>
  <c r="I223" i="6"/>
  <c r="H223" i="6"/>
  <c r="G223" i="6"/>
  <c r="I222" i="6"/>
  <c r="H222" i="6"/>
  <c r="G222" i="6"/>
  <c r="I221" i="6"/>
  <c r="H221" i="6"/>
  <c r="G221" i="6"/>
  <c r="I220" i="6"/>
  <c r="H220" i="6"/>
  <c r="G220" i="6"/>
  <c r="I219" i="6"/>
  <c r="H219" i="6"/>
  <c r="G219" i="6"/>
  <c r="I218" i="6"/>
  <c r="H218" i="6"/>
  <c r="G218" i="6"/>
  <c r="I217" i="6"/>
  <c r="H217" i="6"/>
  <c r="G217" i="6"/>
  <c r="I216" i="6"/>
  <c r="H216" i="6"/>
  <c r="G216" i="6"/>
  <c r="I215" i="6"/>
  <c r="H215" i="6"/>
  <c r="G215" i="6"/>
  <c r="I214" i="6"/>
  <c r="H214" i="6"/>
  <c r="G214" i="6"/>
  <c r="I213" i="6"/>
  <c r="H213" i="6"/>
  <c r="G213" i="6"/>
  <c r="I212" i="6"/>
  <c r="H212" i="6"/>
  <c r="G212" i="6"/>
  <c r="I211" i="6"/>
  <c r="H211" i="6"/>
  <c r="G211" i="6"/>
  <c r="I210" i="6"/>
  <c r="H210" i="6"/>
  <c r="G210" i="6"/>
  <c r="I209" i="6"/>
  <c r="H209" i="6"/>
  <c r="G209" i="6"/>
  <c r="I208" i="6"/>
  <c r="H208" i="6"/>
  <c r="G208" i="6"/>
  <c r="I207" i="6"/>
  <c r="H207" i="6"/>
  <c r="G207" i="6"/>
  <c r="I206" i="6"/>
  <c r="H206" i="6"/>
  <c r="G206" i="6"/>
  <c r="I205" i="6"/>
  <c r="H205" i="6"/>
  <c r="G205" i="6"/>
  <c r="I204" i="6"/>
  <c r="H204" i="6"/>
  <c r="G204" i="6"/>
  <c r="I203" i="6"/>
  <c r="H203" i="6"/>
  <c r="G203" i="6"/>
  <c r="I202" i="6"/>
  <c r="H202" i="6"/>
  <c r="G202" i="6"/>
  <c r="I201" i="6"/>
  <c r="H201" i="6"/>
  <c r="G201" i="6"/>
  <c r="I200" i="6"/>
  <c r="H200" i="6"/>
  <c r="G200" i="6"/>
  <c r="I199" i="6"/>
  <c r="H199" i="6"/>
  <c r="G199" i="6"/>
  <c r="I198" i="6"/>
  <c r="H198" i="6"/>
  <c r="G198" i="6"/>
  <c r="I197" i="6"/>
  <c r="H197" i="6"/>
  <c r="G197" i="6"/>
  <c r="I196" i="6"/>
  <c r="H196" i="6"/>
  <c r="G196" i="6"/>
  <c r="I195" i="6"/>
  <c r="H195" i="6"/>
  <c r="G195" i="6"/>
  <c r="I194" i="6"/>
  <c r="H194" i="6"/>
  <c r="G194" i="6"/>
  <c r="I193" i="6"/>
  <c r="H193" i="6"/>
  <c r="G193" i="6"/>
  <c r="I192" i="6"/>
  <c r="H192" i="6"/>
  <c r="G192" i="6"/>
  <c r="I191" i="6"/>
  <c r="H191" i="6"/>
  <c r="G191" i="6"/>
  <c r="I190" i="6"/>
  <c r="H190" i="6"/>
  <c r="G190" i="6"/>
  <c r="I189" i="6"/>
  <c r="H189" i="6"/>
  <c r="G189" i="6"/>
  <c r="I188" i="6"/>
  <c r="H188" i="6"/>
  <c r="G188" i="6"/>
  <c r="I187" i="6"/>
  <c r="H187" i="6"/>
  <c r="G187" i="6"/>
  <c r="I186" i="6"/>
  <c r="H186" i="6"/>
  <c r="G186" i="6"/>
  <c r="I185" i="6"/>
  <c r="H185" i="6"/>
  <c r="G185" i="6"/>
  <c r="I184" i="6"/>
  <c r="H184" i="6"/>
  <c r="G184" i="6"/>
  <c r="I183" i="6"/>
  <c r="H183" i="6"/>
  <c r="G183" i="6"/>
  <c r="I182" i="6"/>
  <c r="H182" i="6"/>
  <c r="G182" i="6"/>
  <c r="I181" i="6"/>
  <c r="H181" i="6"/>
  <c r="G181" i="6"/>
  <c r="I180" i="6"/>
  <c r="H180" i="6"/>
  <c r="G180" i="6"/>
  <c r="I179" i="6"/>
  <c r="H179" i="6"/>
  <c r="G179" i="6"/>
  <c r="I178" i="6"/>
  <c r="H178" i="6"/>
  <c r="G178" i="6"/>
  <c r="I177" i="6"/>
  <c r="H177" i="6"/>
  <c r="G177" i="6"/>
  <c r="I176" i="6"/>
  <c r="H176" i="6"/>
  <c r="G176" i="6"/>
  <c r="I175" i="6"/>
  <c r="H175" i="6"/>
  <c r="G175" i="6"/>
  <c r="I174" i="6"/>
  <c r="H174" i="6"/>
  <c r="G174" i="6"/>
  <c r="I173" i="6"/>
  <c r="H173" i="6"/>
  <c r="G173" i="6"/>
  <c r="I172" i="6"/>
  <c r="H172" i="6"/>
  <c r="G172" i="6"/>
  <c r="I171" i="6"/>
  <c r="H171" i="6"/>
  <c r="G171" i="6"/>
  <c r="I170" i="6"/>
  <c r="H170" i="6"/>
  <c r="G170" i="6"/>
  <c r="I169" i="6"/>
  <c r="H169" i="6"/>
  <c r="G169" i="6"/>
  <c r="I168" i="6"/>
  <c r="H168" i="6"/>
  <c r="G168" i="6"/>
  <c r="I167" i="6"/>
  <c r="H167" i="6"/>
  <c r="G167" i="6"/>
  <c r="I166" i="6"/>
  <c r="H166" i="6"/>
  <c r="G166" i="6"/>
  <c r="I165" i="6"/>
  <c r="H165" i="6"/>
  <c r="G165" i="6"/>
  <c r="I164" i="6"/>
  <c r="H164" i="6"/>
  <c r="G164" i="6"/>
  <c r="I163" i="6"/>
  <c r="H163" i="6"/>
  <c r="G163" i="6"/>
  <c r="I162" i="6"/>
  <c r="H162" i="6"/>
  <c r="G162" i="6"/>
  <c r="I161" i="6"/>
  <c r="H161" i="6"/>
  <c r="G161" i="6"/>
  <c r="I160" i="6"/>
  <c r="H160" i="6"/>
  <c r="G160" i="6"/>
  <c r="I159" i="6"/>
  <c r="H159" i="6"/>
  <c r="G159" i="6"/>
  <c r="I158" i="6"/>
  <c r="H158" i="6"/>
  <c r="G158" i="6"/>
  <c r="I157" i="6"/>
  <c r="H157" i="6"/>
  <c r="G157" i="6"/>
  <c r="I156" i="6"/>
  <c r="H156" i="6"/>
  <c r="G156" i="6"/>
  <c r="I155" i="6"/>
  <c r="H155" i="6"/>
  <c r="G155" i="6"/>
  <c r="I154" i="6"/>
  <c r="H154" i="6"/>
  <c r="G154" i="6"/>
  <c r="I153" i="6"/>
  <c r="H153" i="6"/>
  <c r="G153" i="6"/>
  <c r="I152" i="6"/>
  <c r="H152" i="6"/>
  <c r="G152" i="6"/>
  <c r="I151" i="6"/>
  <c r="H151" i="6"/>
  <c r="G151" i="6"/>
  <c r="I150" i="6"/>
  <c r="H150" i="6"/>
  <c r="G150" i="6"/>
  <c r="I149" i="6"/>
  <c r="H149" i="6"/>
  <c r="G149" i="6"/>
  <c r="I148" i="6"/>
  <c r="H148" i="6"/>
  <c r="G148" i="6"/>
  <c r="I147" i="6"/>
  <c r="H147" i="6"/>
  <c r="G147" i="6"/>
  <c r="I146" i="6"/>
  <c r="H146" i="6"/>
  <c r="G146" i="6"/>
  <c r="I145" i="6"/>
  <c r="H145" i="6"/>
  <c r="G145" i="6"/>
  <c r="I144" i="6"/>
  <c r="H144" i="6"/>
  <c r="G144" i="6"/>
  <c r="I143" i="6"/>
  <c r="H143" i="6"/>
  <c r="G143" i="6"/>
  <c r="I142" i="6"/>
  <c r="H142" i="6"/>
  <c r="G142" i="6"/>
  <c r="I141" i="6"/>
  <c r="H141" i="6"/>
  <c r="G141" i="6"/>
  <c r="I140" i="6"/>
  <c r="H140" i="6"/>
  <c r="G140" i="6"/>
  <c r="I139" i="6"/>
  <c r="H139" i="6"/>
  <c r="G139" i="6"/>
  <c r="I138" i="6"/>
  <c r="H138" i="6"/>
  <c r="G138" i="6"/>
  <c r="I137" i="6"/>
  <c r="H137" i="6"/>
  <c r="G137" i="6"/>
  <c r="I136" i="6"/>
  <c r="J136" i="6" s="1"/>
  <c r="H136" i="6"/>
  <c r="G136" i="6"/>
  <c r="I135" i="6"/>
  <c r="J135" i="6" s="1"/>
  <c r="H135" i="6"/>
  <c r="G135" i="6"/>
  <c r="I134" i="6"/>
  <c r="J134" i="6" s="1"/>
  <c r="H134" i="6"/>
  <c r="G134" i="6"/>
  <c r="I133" i="6"/>
  <c r="J133" i="6" s="1"/>
  <c r="H133" i="6"/>
  <c r="G133" i="6"/>
  <c r="I132" i="6"/>
  <c r="J132" i="6" s="1"/>
  <c r="H132" i="6"/>
  <c r="G132" i="6"/>
  <c r="I131" i="6"/>
  <c r="J131" i="6" s="1"/>
  <c r="H131" i="6"/>
  <c r="G131" i="6"/>
  <c r="I130" i="6"/>
  <c r="J130" i="6" s="1"/>
  <c r="H130" i="6"/>
  <c r="G130" i="6"/>
  <c r="I129" i="6"/>
  <c r="J129" i="6" s="1"/>
  <c r="H129" i="6"/>
  <c r="G129" i="6"/>
  <c r="I128" i="6"/>
  <c r="J128" i="6" s="1"/>
  <c r="H128" i="6"/>
  <c r="G128" i="6"/>
  <c r="I127" i="6"/>
  <c r="J127" i="6" s="1"/>
  <c r="H127" i="6"/>
  <c r="G127" i="6"/>
  <c r="I126" i="6"/>
  <c r="J126" i="6" s="1"/>
  <c r="H126" i="6"/>
  <c r="G126" i="6"/>
  <c r="I125" i="6"/>
  <c r="J125" i="6" s="1"/>
  <c r="H125" i="6"/>
  <c r="G125" i="6"/>
  <c r="I124" i="6"/>
  <c r="J124" i="6" s="1"/>
  <c r="H124" i="6"/>
  <c r="G124" i="6"/>
  <c r="I123" i="6"/>
  <c r="J123" i="6" s="1"/>
  <c r="H123" i="6"/>
  <c r="G123" i="6"/>
  <c r="I122" i="6"/>
  <c r="J122" i="6" s="1"/>
  <c r="H122" i="6"/>
  <c r="G122" i="6"/>
  <c r="I121" i="6"/>
  <c r="J121" i="6" s="1"/>
  <c r="H121" i="6"/>
  <c r="G121" i="6"/>
  <c r="I120" i="6"/>
  <c r="J120" i="6" s="1"/>
  <c r="H120" i="6"/>
  <c r="G120" i="6"/>
  <c r="I119" i="6"/>
  <c r="J119" i="6" s="1"/>
  <c r="H119" i="6"/>
  <c r="G119" i="6"/>
  <c r="I118" i="6"/>
  <c r="J118" i="6" s="1"/>
  <c r="H118" i="6"/>
  <c r="G118" i="6"/>
  <c r="I117" i="6"/>
  <c r="J117" i="6" s="1"/>
  <c r="H117" i="6"/>
  <c r="G117" i="6"/>
  <c r="I116" i="6"/>
  <c r="J116" i="6" s="1"/>
  <c r="H116" i="6"/>
  <c r="G116" i="6"/>
  <c r="I115" i="6"/>
  <c r="J115" i="6" s="1"/>
  <c r="H115" i="6"/>
  <c r="G115" i="6"/>
  <c r="I114" i="6"/>
  <c r="J114" i="6" s="1"/>
  <c r="H114" i="6"/>
  <c r="G114" i="6"/>
  <c r="I113" i="6"/>
  <c r="J113" i="6" s="1"/>
  <c r="H113" i="6"/>
  <c r="G113" i="6"/>
  <c r="I112" i="6"/>
  <c r="J112" i="6" s="1"/>
  <c r="H112" i="6"/>
  <c r="G112" i="6"/>
  <c r="I111" i="6"/>
  <c r="J111" i="6" s="1"/>
  <c r="H111" i="6"/>
  <c r="G111" i="6"/>
  <c r="I110" i="6"/>
  <c r="J110" i="6" s="1"/>
  <c r="H110" i="6"/>
  <c r="G110" i="6"/>
  <c r="I109" i="6"/>
  <c r="J109" i="6" s="1"/>
  <c r="H109" i="6"/>
  <c r="G109" i="6"/>
  <c r="I108" i="6"/>
  <c r="J108" i="6" s="1"/>
  <c r="H108" i="6"/>
  <c r="G108" i="6"/>
  <c r="I107" i="6"/>
  <c r="J107" i="6" s="1"/>
  <c r="H107" i="6"/>
  <c r="G107" i="6"/>
  <c r="I106" i="6"/>
  <c r="J106" i="6" s="1"/>
  <c r="H106" i="6"/>
  <c r="G106" i="6"/>
  <c r="I105" i="6"/>
  <c r="J105" i="6" s="1"/>
  <c r="H105" i="6"/>
  <c r="G105" i="6"/>
  <c r="I104" i="6"/>
  <c r="J104" i="6" s="1"/>
  <c r="H104" i="6"/>
  <c r="G104" i="6"/>
  <c r="I103" i="6"/>
  <c r="J103" i="6" s="1"/>
  <c r="H103" i="6"/>
  <c r="G103" i="6"/>
  <c r="I102" i="6"/>
  <c r="J102" i="6" s="1"/>
  <c r="H102" i="6"/>
  <c r="G102" i="6"/>
  <c r="I101" i="6"/>
  <c r="J101" i="6" s="1"/>
  <c r="H101" i="6"/>
  <c r="G101" i="6"/>
  <c r="I100" i="6"/>
  <c r="J100" i="6" s="1"/>
  <c r="H100" i="6"/>
  <c r="G100" i="6"/>
  <c r="I99" i="6"/>
  <c r="J99" i="6" s="1"/>
  <c r="H99" i="6"/>
  <c r="G99" i="6"/>
  <c r="I98" i="6"/>
  <c r="J98" i="6" s="1"/>
  <c r="H98" i="6"/>
  <c r="G98" i="6"/>
  <c r="I97" i="6"/>
  <c r="J97" i="6" s="1"/>
  <c r="H97" i="6"/>
  <c r="G97" i="6"/>
  <c r="I96" i="6"/>
  <c r="J96" i="6" s="1"/>
  <c r="H96" i="6"/>
  <c r="G96" i="6"/>
  <c r="I95" i="6"/>
  <c r="J95" i="6" s="1"/>
  <c r="H95" i="6"/>
  <c r="G95" i="6"/>
  <c r="I94" i="6"/>
  <c r="J94" i="6" s="1"/>
  <c r="H94" i="6"/>
  <c r="G94" i="6"/>
  <c r="I93" i="6"/>
  <c r="J93" i="6" s="1"/>
  <c r="H93" i="6"/>
  <c r="G93" i="6"/>
  <c r="I92" i="6"/>
  <c r="J92" i="6" s="1"/>
  <c r="H92" i="6"/>
  <c r="G92" i="6"/>
  <c r="I91" i="6"/>
  <c r="J91" i="6" s="1"/>
  <c r="H91" i="6"/>
  <c r="G91" i="6"/>
  <c r="I90" i="6"/>
  <c r="J90" i="6" s="1"/>
  <c r="H90" i="6"/>
  <c r="G90" i="6"/>
  <c r="I89" i="6"/>
  <c r="J89" i="6" s="1"/>
  <c r="H89" i="6"/>
  <c r="G89" i="6"/>
  <c r="I88" i="6"/>
  <c r="J88" i="6" s="1"/>
  <c r="H88" i="6"/>
  <c r="G88" i="6"/>
  <c r="I87" i="6"/>
  <c r="J87" i="6" s="1"/>
  <c r="H87" i="6"/>
  <c r="G87" i="6"/>
  <c r="I86" i="6"/>
  <c r="J86" i="6" s="1"/>
  <c r="H86" i="6"/>
  <c r="G86" i="6"/>
  <c r="I85" i="6"/>
  <c r="J85" i="6" s="1"/>
  <c r="H85" i="6"/>
  <c r="G85" i="6"/>
  <c r="I84" i="6"/>
  <c r="J84" i="6" s="1"/>
  <c r="H84" i="6"/>
  <c r="G84" i="6"/>
  <c r="I83" i="6"/>
  <c r="J83" i="6" s="1"/>
  <c r="H83" i="6"/>
  <c r="G83" i="6"/>
  <c r="I82" i="6"/>
  <c r="J82" i="6" s="1"/>
  <c r="H82" i="6"/>
  <c r="G82" i="6"/>
  <c r="I81" i="6"/>
  <c r="J81" i="6" s="1"/>
  <c r="H81" i="6"/>
  <c r="G81" i="6"/>
  <c r="I80" i="6"/>
  <c r="J80" i="6" s="1"/>
  <c r="H80" i="6"/>
  <c r="G80" i="6"/>
  <c r="I79" i="6"/>
  <c r="J79" i="6" s="1"/>
  <c r="H79" i="6"/>
  <c r="G79" i="6"/>
  <c r="I78" i="6"/>
  <c r="J78" i="6" s="1"/>
  <c r="H78" i="6"/>
  <c r="G78" i="6"/>
  <c r="I77" i="6"/>
  <c r="J77" i="6" s="1"/>
  <c r="H77" i="6"/>
  <c r="G77" i="6"/>
  <c r="I76" i="6"/>
  <c r="J76" i="6" s="1"/>
  <c r="H76" i="6"/>
  <c r="G76" i="6"/>
  <c r="I75" i="6"/>
  <c r="J75" i="6" s="1"/>
  <c r="H75" i="6"/>
  <c r="G75" i="6"/>
  <c r="I74" i="6"/>
  <c r="J74" i="6" s="1"/>
  <c r="H74" i="6"/>
  <c r="G74" i="6"/>
  <c r="I73" i="6"/>
  <c r="J73" i="6" s="1"/>
  <c r="H73" i="6"/>
  <c r="G73" i="6"/>
  <c r="I72" i="6"/>
  <c r="J72" i="6" s="1"/>
  <c r="H72" i="6"/>
  <c r="G72" i="6"/>
  <c r="I71" i="6"/>
  <c r="J71" i="6" s="1"/>
  <c r="H71" i="6"/>
  <c r="G71" i="6"/>
  <c r="I70" i="6"/>
  <c r="J70" i="6" s="1"/>
  <c r="H70" i="6"/>
  <c r="G70" i="6"/>
  <c r="I69" i="6"/>
  <c r="J69" i="6" s="1"/>
  <c r="H69" i="6"/>
  <c r="G69" i="6"/>
  <c r="I68" i="6"/>
  <c r="J68" i="6" s="1"/>
  <c r="H68" i="6"/>
  <c r="G68" i="6"/>
  <c r="I67" i="6"/>
  <c r="J67" i="6" s="1"/>
  <c r="H67" i="6"/>
  <c r="G67" i="6"/>
  <c r="I66" i="6"/>
  <c r="J66" i="6" s="1"/>
  <c r="H66" i="6"/>
  <c r="G66" i="6"/>
  <c r="I65" i="6"/>
  <c r="J65" i="6" s="1"/>
  <c r="H65" i="6"/>
  <c r="G65" i="6"/>
  <c r="I64" i="6"/>
  <c r="J64" i="6" s="1"/>
  <c r="H64" i="6"/>
  <c r="G64" i="6"/>
  <c r="I63" i="6"/>
  <c r="J63" i="6" s="1"/>
  <c r="H63" i="6"/>
  <c r="G63" i="6"/>
  <c r="I62" i="6"/>
  <c r="J62" i="6" s="1"/>
  <c r="H62" i="6"/>
  <c r="G62" i="6"/>
  <c r="I61" i="6"/>
  <c r="J61" i="6" s="1"/>
  <c r="H61" i="6"/>
  <c r="G61" i="6"/>
  <c r="I60" i="6"/>
  <c r="J60" i="6" s="1"/>
  <c r="H60" i="6"/>
  <c r="G60" i="6"/>
  <c r="I59" i="6"/>
  <c r="J59" i="6" s="1"/>
  <c r="H59" i="6"/>
  <c r="G59" i="6"/>
  <c r="I58" i="6"/>
  <c r="J58" i="6" s="1"/>
  <c r="H58" i="6"/>
  <c r="G58" i="6"/>
  <c r="I57" i="6"/>
  <c r="J57" i="6" s="1"/>
  <c r="H57" i="6"/>
  <c r="G57" i="6"/>
  <c r="I56" i="6"/>
  <c r="J56" i="6" s="1"/>
  <c r="H56" i="6"/>
  <c r="G56" i="6"/>
  <c r="I55" i="6"/>
  <c r="J55" i="6" s="1"/>
  <c r="H55" i="6"/>
  <c r="G55" i="6"/>
  <c r="I54" i="6"/>
  <c r="J54" i="6" s="1"/>
  <c r="H54" i="6"/>
  <c r="G54" i="6"/>
  <c r="I53" i="6"/>
  <c r="J53" i="6" s="1"/>
  <c r="H53" i="6"/>
  <c r="G53" i="6"/>
  <c r="I52" i="6"/>
  <c r="J52" i="6" s="1"/>
  <c r="H52" i="6"/>
  <c r="G52" i="6"/>
  <c r="I51" i="6"/>
  <c r="J51" i="6" s="1"/>
  <c r="H51" i="6"/>
  <c r="G51" i="6"/>
  <c r="I50" i="6"/>
  <c r="J50" i="6" s="1"/>
  <c r="H50" i="6"/>
  <c r="G50" i="6"/>
  <c r="I49" i="6"/>
  <c r="J49" i="6" s="1"/>
  <c r="H49" i="6"/>
  <c r="G49" i="6"/>
  <c r="I48" i="6"/>
  <c r="J48" i="6" s="1"/>
  <c r="H48" i="6"/>
  <c r="G48" i="6"/>
  <c r="I47" i="6"/>
  <c r="J47" i="6" s="1"/>
  <c r="H47" i="6"/>
  <c r="G47" i="6"/>
  <c r="I46" i="6"/>
  <c r="J46" i="6" s="1"/>
  <c r="H46" i="6"/>
  <c r="G46" i="6"/>
  <c r="I45" i="6"/>
  <c r="J45" i="6" s="1"/>
  <c r="H45" i="6"/>
  <c r="G45" i="6"/>
  <c r="I44" i="6"/>
  <c r="J44" i="6" s="1"/>
  <c r="H44" i="6"/>
  <c r="G44" i="6"/>
  <c r="I43" i="6"/>
  <c r="J43" i="6" s="1"/>
  <c r="H43" i="6"/>
  <c r="G43" i="6"/>
  <c r="I42" i="6"/>
  <c r="J42" i="6" s="1"/>
  <c r="H42" i="6"/>
  <c r="G42" i="6"/>
  <c r="I41" i="6"/>
  <c r="J41" i="6" s="1"/>
  <c r="H41" i="6"/>
  <c r="G41" i="6"/>
  <c r="I40" i="6"/>
  <c r="J40" i="6" s="1"/>
  <c r="H40" i="6"/>
  <c r="G40" i="6"/>
  <c r="I39" i="6"/>
  <c r="J39" i="6" s="1"/>
  <c r="H39" i="6"/>
  <c r="G39" i="6"/>
  <c r="I38" i="6"/>
  <c r="J38" i="6" s="1"/>
  <c r="H38" i="6"/>
  <c r="G38" i="6"/>
  <c r="I37" i="6"/>
  <c r="J37" i="6" s="1"/>
  <c r="H37" i="6"/>
  <c r="G37" i="6"/>
  <c r="I36" i="6"/>
  <c r="J36" i="6" s="1"/>
  <c r="H36" i="6"/>
  <c r="G36" i="6"/>
  <c r="I35" i="6"/>
  <c r="J35" i="6" s="1"/>
  <c r="H35" i="6"/>
  <c r="G35" i="6"/>
  <c r="I34" i="6"/>
  <c r="J34" i="6" s="1"/>
  <c r="H34" i="6"/>
  <c r="G34" i="6"/>
  <c r="I33" i="6"/>
  <c r="J33" i="6" s="1"/>
  <c r="H33" i="6"/>
  <c r="G33" i="6"/>
  <c r="I32" i="6"/>
  <c r="J32" i="6" s="1"/>
  <c r="H32" i="6"/>
  <c r="G32" i="6"/>
  <c r="I31" i="6"/>
  <c r="J31" i="6" s="1"/>
  <c r="H31" i="6"/>
  <c r="G31" i="6"/>
  <c r="I30" i="6"/>
  <c r="J30" i="6" s="1"/>
  <c r="H30" i="6"/>
  <c r="G30" i="6"/>
  <c r="I29" i="6"/>
  <c r="J29" i="6" s="1"/>
  <c r="H29" i="6"/>
  <c r="G29" i="6"/>
  <c r="I28" i="6"/>
  <c r="J28" i="6" s="1"/>
  <c r="H28" i="6"/>
  <c r="G28" i="6"/>
  <c r="I27" i="6"/>
  <c r="J27" i="6" s="1"/>
  <c r="H27" i="6"/>
  <c r="G27" i="6"/>
  <c r="I26" i="6"/>
  <c r="J26" i="6" s="1"/>
  <c r="H26" i="6"/>
  <c r="G26" i="6"/>
  <c r="I25" i="6"/>
  <c r="J25" i="6" s="1"/>
  <c r="H25" i="6"/>
  <c r="G25" i="6"/>
  <c r="I24" i="6"/>
  <c r="J24" i="6" s="1"/>
  <c r="H24" i="6"/>
  <c r="G24" i="6"/>
  <c r="I23" i="6"/>
  <c r="J23" i="6" s="1"/>
  <c r="H23" i="6"/>
  <c r="G23" i="6"/>
  <c r="I22" i="6"/>
  <c r="J22" i="6" s="1"/>
  <c r="H22" i="6"/>
  <c r="G22" i="6"/>
  <c r="I21" i="6"/>
  <c r="J21" i="6" s="1"/>
  <c r="H21" i="6"/>
  <c r="G21" i="6"/>
  <c r="I20" i="6"/>
  <c r="J20" i="6" s="1"/>
  <c r="H20" i="6"/>
  <c r="G20" i="6"/>
  <c r="I19" i="6"/>
  <c r="J19" i="6" s="1"/>
  <c r="H19" i="6"/>
  <c r="G19" i="6"/>
  <c r="I18" i="6"/>
  <c r="J18" i="6" s="1"/>
  <c r="H18" i="6"/>
  <c r="G18" i="6"/>
  <c r="I17" i="6"/>
  <c r="J17" i="6" s="1"/>
  <c r="H17" i="6"/>
  <c r="G17" i="6"/>
  <c r="I16" i="6"/>
  <c r="J16" i="6" s="1"/>
  <c r="H16" i="6"/>
  <c r="G16" i="6"/>
  <c r="I15" i="6"/>
  <c r="J15" i="6" s="1"/>
  <c r="H15" i="6"/>
  <c r="G15" i="6"/>
  <c r="I14" i="6"/>
  <c r="J14" i="6" s="1"/>
  <c r="H14" i="6"/>
  <c r="G14" i="6"/>
  <c r="I13" i="6"/>
  <c r="J13" i="6" s="1"/>
  <c r="H13" i="6"/>
  <c r="G13" i="6"/>
  <c r="I12" i="6"/>
  <c r="J12" i="6" s="1"/>
  <c r="H12" i="6"/>
  <c r="G12" i="6"/>
  <c r="I11" i="6"/>
  <c r="J11" i="6" s="1"/>
  <c r="H11" i="6"/>
  <c r="G11" i="6"/>
  <c r="I10" i="6"/>
  <c r="J10" i="6" s="1"/>
  <c r="H10" i="6"/>
  <c r="G10" i="6"/>
  <c r="I9" i="6"/>
  <c r="J9" i="6" s="1"/>
  <c r="H9" i="6"/>
  <c r="G9" i="6"/>
  <c r="I8" i="6"/>
  <c r="J8" i="6" s="1"/>
  <c r="H8" i="6"/>
  <c r="G8" i="6"/>
  <c r="I7" i="6"/>
  <c r="J7" i="6" s="1"/>
  <c r="H7" i="7" s="1"/>
  <c r="H7" i="6"/>
  <c r="G7" i="6"/>
  <c r="D7" i="7" s="1"/>
  <c r="E7" i="7" s="1"/>
  <c r="F301" i="5"/>
  <c r="G301" i="5" s="1"/>
  <c r="F300" i="5"/>
  <c r="G300" i="5" s="1"/>
  <c r="F299" i="5"/>
  <c r="G299" i="5" s="1"/>
  <c r="F298" i="5"/>
  <c r="G298" i="5" s="1"/>
  <c r="F297" i="5"/>
  <c r="G297" i="5" s="1"/>
  <c r="F296" i="5"/>
  <c r="G296" i="5" s="1"/>
  <c r="F295" i="5"/>
  <c r="G295" i="5" s="1"/>
  <c r="F294" i="5"/>
  <c r="G294" i="5" s="1"/>
  <c r="F293" i="5"/>
  <c r="G293" i="5" s="1"/>
  <c r="F292" i="5"/>
  <c r="G292" i="5" s="1"/>
  <c r="F291" i="5"/>
  <c r="G291" i="5" s="1"/>
  <c r="F290" i="5"/>
  <c r="G290" i="5" s="1"/>
  <c r="F289" i="5"/>
  <c r="G289" i="5" s="1"/>
  <c r="F288" i="5"/>
  <c r="G288" i="5" s="1"/>
  <c r="F287" i="5"/>
  <c r="G287" i="5" s="1"/>
  <c r="F286" i="5"/>
  <c r="G286" i="5" s="1"/>
  <c r="F285" i="5"/>
  <c r="G285" i="5" s="1"/>
  <c r="F284" i="5"/>
  <c r="G284" i="5" s="1"/>
  <c r="F283" i="5"/>
  <c r="G283" i="5" s="1"/>
  <c r="F282" i="5"/>
  <c r="G282" i="5" s="1"/>
  <c r="F281" i="5"/>
  <c r="G281" i="5" s="1"/>
  <c r="F280" i="5"/>
  <c r="G280" i="5" s="1"/>
  <c r="F279" i="5"/>
  <c r="G279" i="5" s="1"/>
  <c r="F278" i="5"/>
  <c r="G278" i="5" s="1"/>
  <c r="F277" i="5"/>
  <c r="G277" i="5" s="1"/>
  <c r="F276" i="5"/>
  <c r="G276" i="5" s="1"/>
  <c r="F275" i="5"/>
  <c r="G275" i="5" s="1"/>
  <c r="F274" i="5"/>
  <c r="G274" i="5" s="1"/>
  <c r="F273" i="5"/>
  <c r="G273" i="5" s="1"/>
  <c r="F272" i="5"/>
  <c r="G272" i="5" s="1"/>
  <c r="F271" i="5"/>
  <c r="G271" i="5" s="1"/>
  <c r="F270" i="5"/>
  <c r="G270" i="5" s="1"/>
  <c r="F269" i="5"/>
  <c r="G269" i="5" s="1"/>
  <c r="F268" i="5"/>
  <c r="G268" i="5" s="1"/>
  <c r="F267" i="5"/>
  <c r="G267" i="5" s="1"/>
  <c r="F266" i="5"/>
  <c r="G266" i="5" s="1"/>
  <c r="F265" i="5"/>
  <c r="G265" i="5" s="1"/>
  <c r="F264" i="5"/>
  <c r="G264" i="5" s="1"/>
  <c r="F263" i="5"/>
  <c r="G263" i="5" s="1"/>
  <c r="F262" i="5"/>
  <c r="G262" i="5" s="1"/>
  <c r="F261" i="5"/>
  <c r="G261" i="5" s="1"/>
  <c r="F260" i="5"/>
  <c r="G260" i="5" s="1"/>
  <c r="F259" i="5"/>
  <c r="G259" i="5" s="1"/>
  <c r="F258" i="5"/>
  <c r="G258" i="5" s="1"/>
  <c r="F257" i="5"/>
  <c r="G257" i="5" s="1"/>
  <c r="F256" i="5"/>
  <c r="G256" i="5" s="1"/>
  <c r="F255" i="5"/>
  <c r="G255" i="5" s="1"/>
  <c r="F254" i="5"/>
  <c r="G254" i="5" s="1"/>
  <c r="F253" i="5"/>
  <c r="G253" i="5" s="1"/>
  <c r="F252" i="5"/>
  <c r="G252" i="5" s="1"/>
  <c r="F251" i="5"/>
  <c r="G251" i="5" s="1"/>
  <c r="F250" i="5"/>
  <c r="G250" i="5" s="1"/>
  <c r="F249" i="5"/>
  <c r="G249" i="5" s="1"/>
  <c r="F248" i="5"/>
  <c r="G248" i="5" s="1"/>
  <c r="F247" i="5"/>
  <c r="G247" i="5" s="1"/>
  <c r="F246" i="5"/>
  <c r="G246" i="5" s="1"/>
  <c r="F245" i="5"/>
  <c r="G245" i="5" s="1"/>
  <c r="F244" i="5"/>
  <c r="G244" i="5" s="1"/>
  <c r="F243" i="5"/>
  <c r="G243" i="5" s="1"/>
  <c r="F242" i="5"/>
  <c r="G242" i="5" s="1"/>
  <c r="F241" i="5"/>
  <c r="G241" i="5" s="1"/>
  <c r="F240" i="5"/>
  <c r="G240" i="5" s="1"/>
  <c r="F239" i="5"/>
  <c r="G239" i="5" s="1"/>
  <c r="F238" i="5"/>
  <c r="G238" i="5" s="1"/>
  <c r="F237" i="5"/>
  <c r="G237" i="5" s="1"/>
  <c r="F236" i="5"/>
  <c r="G236" i="5" s="1"/>
  <c r="F235" i="5"/>
  <c r="G235" i="5" s="1"/>
  <c r="F234" i="5"/>
  <c r="G234" i="5" s="1"/>
  <c r="F233" i="5"/>
  <c r="G233" i="5" s="1"/>
  <c r="F232" i="5"/>
  <c r="G232" i="5" s="1"/>
  <c r="F231" i="5"/>
  <c r="G231" i="5" s="1"/>
  <c r="F230" i="5"/>
  <c r="G230" i="5" s="1"/>
  <c r="F229" i="5"/>
  <c r="G229" i="5" s="1"/>
  <c r="F228" i="5"/>
  <c r="G228" i="5" s="1"/>
  <c r="F227" i="5"/>
  <c r="G227" i="5" s="1"/>
  <c r="F226" i="5"/>
  <c r="G226" i="5" s="1"/>
  <c r="F225" i="5"/>
  <c r="G225" i="5" s="1"/>
  <c r="F224" i="5"/>
  <c r="G224" i="5" s="1"/>
  <c r="F223" i="5"/>
  <c r="G223" i="5" s="1"/>
  <c r="F222" i="5"/>
  <c r="G222" i="5" s="1"/>
  <c r="F221" i="5"/>
  <c r="G221" i="5" s="1"/>
  <c r="F220" i="5"/>
  <c r="G220" i="5" s="1"/>
  <c r="F219" i="5"/>
  <c r="G219" i="5" s="1"/>
  <c r="F218" i="5"/>
  <c r="G218" i="5" s="1"/>
  <c r="F217" i="5"/>
  <c r="G217" i="5" s="1"/>
  <c r="F216" i="5"/>
  <c r="G216" i="5" s="1"/>
  <c r="F215" i="5"/>
  <c r="G215" i="5" s="1"/>
  <c r="F214" i="5"/>
  <c r="G214" i="5" s="1"/>
  <c r="F213" i="5"/>
  <c r="G213" i="5" s="1"/>
  <c r="F212" i="5"/>
  <c r="G212" i="5" s="1"/>
  <c r="F211" i="5"/>
  <c r="G211" i="5" s="1"/>
  <c r="F210" i="5"/>
  <c r="G210" i="5" s="1"/>
  <c r="F209" i="5"/>
  <c r="G209" i="5" s="1"/>
  <c r="F208" i="5"/>
  <c r="G208" i="5" s="1"/>
  <c r="F207" i="5"/>
  <c r="G207" i="5" s="1"/>
  <c r="F206" i="5"/>
  <c r="G206" i="5" s="1"/>
  <c r="F205" i="5"/>
  <c r="G205" i="5" s="1"/>
  <c r="F204" i="5"/>
  <c r="G204" i="5" s="1"/>
  <c r="F203" i="5"/>
  <c r="G203" i="5" s="1"/>
  <c r="F202" i="5"/>
  <c r="G202" i="5" s="1"/>
  <c r="F201" i="5"/>
  <c r="G201" i="5" s="1"/>
  <c r="F200" i="5"/>
  <c r="G200" i="5" s="1"/>
  <c r="F199" i="5"/>
  <c r="G199" i="5" s="1"/>
  <c r="F198" i="5"/>
  <c r="G198" i="5" s="1"/>
  <c r="F197" i="5"/>
  <c r="G197" i="5" s="1"/>
  <c r="F196" i="5"/>
  <c r="G196" i="5" s="1"/>
  <c r="F195" i="5"/>
  <c r="G195" i="5" s="1"/>
  <c r="F194" i="5"/>
  <c r="G194" i="5" s="1"/>
  <c r="F193" i="5"/>
  <c r="G193" i="5" s="1"/>
  <c r="F192" i="5"/>
  <c r="G192" i="5" s="1"/>
  <c r="F191" i="5"/>
  <c r="G191" i="5" s="1"/>
  <c r="F190" i="5"/>
  <c r="G190" i="5" s="1"/>
  <c r="F189" i="5"/>
  <c r="G189" i="5" s="1"/>
  <c r="F188" i="5"/>
  <c r="G188" i="5" s="1"/>
  <c r="F187" i="5"/>
  <c r="G187" i="5" s="1"/>
  <c r="F186" i="5"/>
  <c r="G186" i="5" s="1"/>
  <c r="F185" i="5"/>
  <c r="G185" i="5" s="1"/>
  <c r="F184" i="5"/>
  <c r="G184" i="5" s="1"/>
  <c r="F183" i="5"/>
  <c r="G183" i="5" s="1"/>
  <c r="F182" i="5"/>
  <c r="G182" i="5" s="1"/>
  <c r="F181" i="5"/>
  <c r="G181" i="5" s="1"/>
  <c r="F180" i="5"/>
  <c r="G180" i="5" s="1"/>
  <c r="F179" i="5"/>
  <c r="G179" i="5" s="1"/>
  <c r="F178" i="5"/>
  <c r="G178" i="5" s="1"/>
  <c r="F177" i="5"/>
  <c r="G177" i="5" s="1"/>
  <c r="F176" i="5"/>
  <c r="G176" i="5" s="1"/>
  <c r="F175" i="5"/>
  <c r="G175" i="5" s="1"/>
  <c r="F174" i="5"/>
  <c r="G174" i="5" s="1"/>
  <c r="F173" i="5"/>
  <c r="G173" i="5" s="1"/>
  <c r="F172" i="5"/>
  <c r="G172" i="5" s="1"/>
  <c r="F171" i="5"/>
  <c r="G171" i="5" s="1"/>
  <c r="F170" i="5"/>
  <c r="G170" i="5" s="1"/>
  <c r="F169" i="5"/>
  <c r="G169" i="5" s="1"/>
  <c r="F168" i="5"/>
  <c r="G168" i="5" s="1"/>
  <c r="F167" i="5"/>
  <c r="G167" i="5" s="1"/>
  <c r="F166" i="5"/>
  <c r="G166" i="5" s="1"/>
  <c r="F165" i="5"/>
  <c r="G165" i="5" s="1"/>
  <c r="F164" i="5"/>
  <c r="G164" i="5" s="1"/>
  <c r="F163" i="5"/>
  <c r="G163" i="5" s="1"/>
  <c r="F162" i="5"/>
  <c r="G162" i="5" s="1"/>
  <c r="F161" i="5"/>
  <c r="G161" i="5" s="1"/>
  <c r="F160" i="5"/>
  <c r="G160" i="5" s="1"/>
  <c r="F159" i="5"/>
  <c r="G159" i="5" s="1"/>
  <c r="F158" i="5"/>
  <c r="G158" i="5" s="1"/>
  <c r="F157" i="5"/>
  <c r="G157" i="5" s="1"/>
  <c r="F156" i="5"/>
  <c r="G156" i="5" s="1"/>
  <c r="F155" i="5"/>
  <c r="G155" i="5" s="1"/>
  <c r="F154" i="5"/>
  <c r="G154" i="5" s="1"/>
  <c r="F153" i="5"/>
  <c r="G153" i="5" s="1"/>
  <c r="F152" i="5"/>
  <c r="G152" i="5" s="1"/>
  <c r="F151" i="5"/>
  <c r="G151" i="5" s="1"/>
  <c r="F150" i="5"/>
  <c r="G150" i="5" s="1"/>
  <c r="F149" i="5"/>
  <c r="G149" i="5" s="1"/>
  <c r="F148" i="5"/>
  <c r="G148" i="5" s="1"/>
  <c r="F147" i="5"/>
  <c r="G147" i="5" s="1"/>
  <c r="F146" i="5"/>
  <c r="G146" i="5" s="1"/>
  <c r="F145" i="5"/>
  <c r="G145" i="5" s="1"/>
  <c r="F144" i="5"/>
  <c r="G144" i="5" s="1"/>
  <c r="F143" i="5"/>
  <c r="G143" i="5" s="1"/>
  <c r="F142" i="5"/>
  <c r="G142" i="5" s="1"/>
  <c r="F141" i="5"/>
  <c r="G141" i="5" s="1"/>
  <c r="F140" i="5"/>
  <c r="G140" i="5" s="1"/>
  <c r="F139" i="5"/>
  <c r="G139" i="5" s="1"/>
  <c r="F138" i="5"/>
  <c r="G138" i="5" s="1"/>
  <c r="F137" i="5"/>
  <c r="G137" i="5" s="1"/>
  <c r="F136" i="5"/>
  <c r="G136" i="5" s="1"/>
  <c r="F135" i="5"/>
  <c r="G135" i="5" s="1"/>
  <c r="F134" i="5"/>
  <c r="G134" i="5" s="1"/>
  <c r="F133" i="5"/>
  <c r="G133" i="5" s="1"/>
  <c r="F132" i="5"/>
  <c r="G132" i="5" s="1"/>
  <c r="F131" i="5"/>
  <c r="G131" i="5" s="1"/>
  <c r="F130" i="5"/>
  <c r="G130" i="5" s="1"/>
  <c r="F129" i="5"/>
  <c r="G129" i="5" s="1"/>
  <c r="F128" i="5"/>
  <c r="G128" i="5" s="1"/>
  <c r="F127" i="5"/>
  <c r="G127" i="5" s="1"/>
  <c r="F126" i="5"/>
  <c r="G126" i="5" s="1"/>
  <c r="F125" i="5"/>
  <c r="G125" i="5" s="1"/>
  <c r="F124" i="5"/>
  <c r="G124" i="5" s="1"/>
  <c r="F123" i="5"/>
  <c r="G123" i="5" s="1"/>
  <c r="F122" i="5"/>
  <c r="G122" i="5" s="1"/>
  <c r="F121" i="5"/>
  <c r="G121" i="5" s="1"/>
  <c r="F120" i="5"/>
  <c r="G120" i="5" s="1"/>
  <c r="F119" i="5"/>
  <c r="G119" i="5" s="1"/>
  <c r="F118" i="5"/>
  <c r="G118" i="5" s="1"/>
  <c r="F117" i="5"/>
  <c r="G117" i="5" s="1"/>
  <c r="F116" i="5"/>
  <c r="G116" i="5" s="1"/>
  <c r="F115" i="5"/>
  <c r="G115" i="5" s="1"/>
  <c r="F114" i="5"/>
  <c r="G114" i="5" s="1"/>
  <c r="F113" i="5"/>
  <c r="G113" i="5" s="1"/>
  <c r="F112" i="5"/>
  <c r="G112" i="5" s="1"/>
  <c r="F111" i="5"/>
  <c r="G111" i="5" s="1"/>
  <c r="F110" i="5"/>
  <c r="G110" i="5" s="1"/>
  <c r="F109" i="5"/>
  <c r="G109" i="5" s="1"/>
  <c r="F108" i="5"/>
  <c r="G108" i="5" s="1"/>
  <c r="F107" i="5"/>
  <c r="G107" i="5" s="1"/>
  <c r="F106" i="5"/>
  <c r="G106" i="5" s="1"/>
  <c r="F105" i="5"/>
  <c r="G105" i="5" s="1"/>
  <c r="F104" i="5"/>
  <c r="G104" i="5" s="1"/>
  <c r="F103" i="5"/>
  <c r="G103" i="5" s="1"/>
  <c r="F102" i="5"/>
  <c r="G102" i="5" s="1"/>
  <c r="F101" i="5"/>
  <c r="G101" i="5" s="1"/>
  <c r="F100" i="5"/>
  <c r="G100" i="5" s="1"/>
  <c r="F99" i="5"/>
  <c r="G99" i="5" s="1"/>
  <c r="F98" i="5"/>
  <c r="G98" i="5" s="1"/>
  <c r="F97" i="5"/>
  <c r="G97" i="5" s="1"/>
  <c r="F96" i="5"/>
  <c r="G96" i="5" s="1"/>
  <c r="F95" i="5"/>
  <c r="G95" i="5" s="1"/>
  <c r="F94" i="5"/>
  <c r="G94" i="5" s="1"/>
  <c r="F93" i="5"/>
  <c r="G93" i="5" s="1"/>
  <c r="F92" i="5"/>
  <c r="G92" i="5" s="1"/>
  <c r="F91" i="5"/>
  <c r="G91" i="5" s="1"/>
  <c r="F90" i="5"/>
  <c r="G90" i="5" s="1"/>
  <c r="F89" i="5"/>
  <c r="G89" i="5" s="1"/>
  <c r="F88" i="5"/>
  <c r="G88" i="5" s="1"/>
  <c r="F87" i="5"/>
  <c r="G87" i="5" s="1"/>
  <c r="F86" i="5"/>
  <c r="G86" i="5" s="1"/>
  <c r="F85" i="5"/>
  <c r="G85" i="5" s="1"/>
  <c r="F84" i="5"/>
  <c r="G84" i="5" s="1"/>
  <c r="F83" i="5"/>
  <c r="G83" i="5" s="1"/>
  <c r="F82" i="5"/>
  <c r="G82" i="5" s="1"/>
  <c r="F81" i="5"/>
  <c r="G81" i="5" s="1"/>
  <c r="F80" i="5"/>
  <c r="G80" i="5" s="1"/>
  <c r="F79" i="5"/>
  <c r="G79" i="5" s="1"/>
  <c r="F78" i="5"/>
  <c r="G78" i="5" s="1"/>
  <c r="F77" i="5"/>
  <c r="G77" i="5" s="1"/>
  <c r="F76" i="5"/>
  <c r="G76" i="5" s="1"/>
  <c r="F75" i="5"/>
  <c r="G75" i="5" s="1"/>
  <c r="F74" i="5"/>
  <c r="G74" i="5" s="1"/>
  <c r="F73" i="5"/>
  <c r="G73" i="5" s="1"/>
  <c r="F72" i="5"/>
  <c r="G72" i="5" s="1"/>
  <c r="F71" i="5"/>
  <c r="G71" i="5" s="1"/>
  <c r="F70" i="5"/>
  <c r="G70" i="5" s="1"/>
  <c r="F69" i="5"/>
  <c r="G69" i="5" s="1"/>
  <c r="F68" i="5"/>
  <c r="G68" i="5" s="1"/>
  <c r="F67" i="5"/>
  <c r="G67" i="5" s="1"/>
  <c r="F66" i="5"/>
  <c r="G66" i="5" s="1"/>
  <c r="F65" i="5"/>
  <c r="G65" i="5" s="1"/>
  <c r="F64" i="5"/>
  <c r="G64" i="5" s="1"/>
  <c r="F63" i="5"/>
  <c r="G6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J207" i="7" l="1"/>
  <c r="J215" i="7"/>
  <c r="J217" i="7"/>
  <c r="J223" i="7"/>
  <c r="J225" i="7"/>
  <c r="J231" i="7"/>
  <c r="J233" i="7"/>
  <c r="J191" i="7"/>
  <c r="J193" i="7"/>
  <c r="J199" i="7"/>
  <c r="J201" i="7"/>
  <c r="J239" i="7"/>
  <c r="J247" i="7"/>
  <c r="J249" i="7"/>
  <c r="J255" i="7"/>
  <c r="J259" i="7"/>
  <c r="J263" i="7"/>
  <c r="J267" i="7"/>
  <c r="J271" i="7"/>
  <c r="J275" i="7"/>
  <c r="J279" i="7"/>
  <c r="J283" i="7"/>
  <c r="J287" i="7"/>
  <c r="J291" i="7"/>
  <c r="J295" i="7"/>
  <c r="J299" i="7"/>
  <c r="J337" i="7"/>
  <c r="J369" i="7"/>
  <c r="J303" i="7"/>
  <c r="J307" i="7"/>
  <c r="G7" i="7"/>
  <c r="J138" i="6"/>
  <c r="J142" i="6"/>
  <c r="J146" i="6"/>
  <c r="J150" i="6"/>
  <c r="J154" i="6"/>
  <c r="J158" i="6"/>
  <c r="J162" i="6"/>
  <c r="J166" i="6"/>
  <c r="J170" i="6"/>
  <c r="J174" i="6"/>
  <c r="J178" i="6"/>
  <c r="J182" i="6"/>
  <c r="J186" i="6"/>
  <c r="J190" i="6"/>
  <c r="J194" i="6"/>
  <c r="J198" i="6"/>
  <c r="J202" i="6"/>
  <c r="J206" i="6"/>
  <c r="J210" i="6"/>
  <c r="J214" i="6"/>
  <c r="J218" i="6"/>
  <c r="J222" i="6"/>
  <c r="J226" i="6"/>
  <c r="J230" i="6"/>
  <c r="J234" i="6"/>
  <c r="J238" i="6"/>
  <c r="J242" i="6"/>
  <c r="J246" i="6"/>
  <c r="J250" i="6"/>
  <c r="J254" i="6"/>
  <c r="J258" i="6"/>
  <c r="J262" i="6"/>
  <c r="J266" i="6"/>
  <c r="J270" i="6"/>
  <c r="J274" i="6"/>
  <c r="J278" i="6"/>
  <c r="J282" i="6"/>
  <c r="J286" i="6"/>
  <c r="J290" i="6"/>
  <c r="J294" i="6"/>
  <c r="J298" i="6"/>
  <c r="J302" i="6"/>
  <c r="J306" i="6"/>
  <c r="J310" i="6"/>
  <c r="J314" i="6"/>
  <c r="J318" i="6"/>
  <c r="J322" i="6"/>
  <c r="J326" i="6"/>
  <c r="J330" i="6"/>
  <c r="J13" i="7"/>
  <c r="J21" i="7"/>
  <c r="J29" i="7"/>
  <c r="J139" i="6"/>
  <c r="J143" i="6"/>
  <c r="J147" i="6"/>
  <c r="J151" i="6"/>
  <c r="J155" i="6"/>
  <c r="J159" i="6"/>
  <c r="J163" i="6"/>
  <c r="J167" i="6"/>
  <c r="J171" i="6"/>
  <c r="J175" i="6"/>
  <c r="J179" i="6"/>
  <c r="J183" i="6"/>
  <c r="J187" i="6"/>
  <c r="J191" i="6"/>
  <c r="J195" i="6"/>
  <c r="J199" i="6"/>
  <c r="J203" i="6"/>
  <c r="J207" i="6"/>
  <c r="J211" i="6"/>
  <c r="J215" i="6"/>
  <c r="J219" i="6"/>
  <c r="J223" i="6"/>
  <c r="J227" i="6"/>
  <c r="J231" i="6"/>
  <c r="J235" i="6"/>
  <c r="J239" i="6"/>
  <c r="J243" i="6"/>
  <c r="J247" i="6"/>
  <c r="J251" i="6"/>
  <c r="J255" i="6"/>
  <c r="J259" i="6"/>
  <c r="J263" i="6"/>
  <c r="J267" i="6"/>
  <c r="J271" i="6"/>
  <c r="J275" i="6"/>
  <c r="J279" i="6"/>
  <c r="J283" i="6"/>
  <c r="J287" i="6"/>
  <c r="J291" i="6"/>
  <c r="J295" i="6"/>
  <c r="J299" i="6"/>
  <c r="J303" i="6"/>
  <c r="J307" i="6"/>
  <c r="J311" i="6"/>
  <c r="J315" i="6"/>
  <c r="J319" i="6"/>
  <c r="J323" i="6"/>
  <c r="J327" i="6"/>
  <c r="J37" i="7"/>
  <c r="J45" i="7"/>
  <c r="J53" i="7"/>
  <c r="J61" i="7"/>
  <c r="J69" i="7"/>
  <c r="J73" i="7"/>
  <c r="J77" i="7"/>
  <c r="J81" i="7"/>
  <c r="J85" i="7"/>
  <c r="J89" i="7"/>
  <c r="J93" i="7"/>
  <c r="J97" i="7"/>
  <c r="J101" i="7"/>
  <c r="J105" i="7"/>
  <c r="J109" i="7"/>
  <c r="J113" i="7"/>
  <c r="J117" i="7"/>
  <c r="J132" i="7"/>
  <c r="J140" i="7"/>
  <c r="J148" i="7"/>
  <c r="J156" i="7"/>
  <c r="J164" i="7"/>
  <c r="J172" i="7"/>
  <c r="J180" i="7"/>
  <c r="J188" i="7"/>
  <c r="J190" i="7"/>
  <c r="J198" i="7"/>
  <c r="J202" i="7"/>
  <c r="J204" i="7"/>
  <c r="J206" i="7"/>
  <c r="J210" i="7"/>
  <c r="J214" i="7"/>
  <c r="J218" i="7"/>
  <c r="J220" i="7"/>
  <c r="J222" i="7"/>
  <c r="J230" i="7"/>
  <c r="J234" i="7"/>
  <c r="J236" i="7"/>
  <c r="J238" i="7"/>
  <c r="J246" i="7"/>
  <c r="J250" i="7"/>
  <c r="J252" i="7"/>
  <c r="J254" i="7"/>
  <c r="J256" i="7"/>
  <c r="J258" i="7"/>
  <c r="J260" i="7"/>
  <c r="J262" i="7"/>
  <c r="J264" i="7"/>
  <c r="J266" i="7"/>
  <c r="J268" i="7"/>
  <c r="J270" i="7"/>
  <c r="J272" i="7"/>
  <c r="J274" i="7"/>
  <c r="J276" i="7"/>
  <c r="J278" i="7"/>
  <c r="J280" i="7"/>
  <c r="J282" i="7"/>
  <c r="J284" i="7"/>
  <c r="J286" i="7"/>
  <c r="J288" i="7"/>
  <c r="J290" i="7"/>
  <c r="J292" i="7"/>
  <c r="J294" i="7"/>
  <c r="J296" i="7"/>
  <c r="J298" i="7"/>
  <c r="J300" i="7"/>
  <c r="J302" i="7"/>
  <c r="J304" i="7"/>
  <c r="J306" i="7"/>
  <c r="J308" i="7"/>
  <c r="J310" i="7"/>
  <c r="J312" i="7"/>
  <c r="J314" i="7"/>
  <c r="J316" i="7"/>
  <c r="J318" i="7"/>
  <c r="J328" i="7"/>
  <c r="J333" i="7"/>
  <c r="J345" i="7"/>
  <c r="J348" i="7"/>
  <c r="J360" i="7"/>
  <c r="J365" i="7"/>
  <c r="J377" i="7"/>
  <c r="J380" i="7"/>
  <c r="J392" i="7"/>
  <c r="J397" i="7"/>
  <c r="J7" i="7"/>
  <c r="J15" i="7"/>
  <c r="J23" i="7"/>
  <c r="J31" i="7"/>
  <c r="J39" i="7"/>
  <c r="J47" i="7"/>
  <c r="J55" i="7"/>
  <c r="J63" i="7"/>
  <c r="J84" i="7"/>
  <c r="J88" i="7"/>
  <c r="J92" i="7"/>
  <c r="J96" i="7"/>
  <c r="J100" i="7"/>
  <c r="J104" i="7"/>
  <c r="J108" i="7"/>
  <c r="J112" i="7"/>
  <c r="J116" i="7"/>
  <c r="J134" i="7"/>
  <c r="J142" i="7"/>
  <c r="J150" i="7"/>
  <c r="J158" i="7"/>
  <c r="J320" i="7"/>
  <c r="J309" i="7"/>
  <c r="J311" i="7"/>
  <c r="J315" i="7"/>
  <c r="J393" i="7"/>
  <c r="J11" i="7"/>
  <c r="J19" i="7"/>
  <c r="J27" i="7"/>
  <c r="J35" i="7"/>
  <c r="J43" i="7"/>
  <c r="J51" i="7"/>
  <c r="J59" i="7"/>
  <c r="J67" i="7"/>
  <c r="J86" i="7"/>
  <c r="J90" i="7"/>
  <c r="J94" i="7"/>
  <c r="J98" i="7"/>
  <c r="J102" i="7"/>
  <c r="J106" i="7"/>
  <c r="J110" i="7"/>
  <c r="J114" i="7"/>
  <c r="J118" i="7"/>
  <c r="J119" i="7"/>
  <c r="J123" i="7"/>
  <c r="J127" i="7"/>
  <c r="J138" i="7"/>
  <c r="J146" i="7"/>
  <c r="J154" i="7"/>
  <c r="J162" i="7"/>
  <c r="J170" i="7"/>
  <c r="J178" i="7"/>
  <c r="J186" i="7"/>
  <c r="J189" i="7"/>
  <c r="J197" i="7"/>
  <c r="J205" i="7"/>
  <c r="J213" i="7"/>
  <c r="J221" i="7"/>
  <c r="J229" i="7"/>
  <c r="J245" i="7"/>
  <c r="J253" i="7"/>
  <c r="J265" i="7"/>
  <c r="J269" i="7"/>
  <c r="J281" i="7"/>
  <c r="J285" i="7"/>
  <c r="J297" i="7"/>
  <c r="J301" i="7"/>
  <c r="J166" i="7"/>
  <c r="J194" i="7"/>
  <c r="J196" i="7"/>
  <c r="J209" i="7"/>
  <c r="J226" i="7"/>
  <c r="J228" i="7"/>
  <c r="J237" i="7"/>
  <c r="J241" i="7"/>
  <c r="J261" i="7"/>
  <c r="J277" i="7"/>
  <c r="J293" i="7"/>
  <c r="J313" i="7"/>
  <c r="J325" i="7"/>
  <c r="J340" i="7"/>
  <c r="J342" i="7"/>
  <c r="J352" i="7"/>
  <c r="J357" i="7"/>
  <c r="J372" i="7"/>
  <c r="J384" i="7"/>
  <c r="J212" i="7"/>
  <c r="J242" i="7"/>
  <c r="J244" i="7"/>
  <c r="J257" i="7"/>
  <c r="J273" i="7"/>
  <c r="J289" i="7"/>
  <c r="J350" i="7"/>
  <c r="J382" i="7"/>
  <c r="J305" i="7"/>
  <c r="J122" i="7"/>
  <c r="J126" i="7"/>
  <c r="J130" i="7"/>
  <c r="J374" i="7"/>
  <c r="J389" i="7"/>
  <c r="J121" i="7"/>
  <c r="J125" i="7"/>
  <c r="J129" i="7"/>
  <c r="J174" i="7"/>
  <c r="J182" i="7"/>
  <c r="J317" i="7"/>
  <c r="J329" i="7"/>
  <c r="J332" i="7"/>
  <c r="J334" i="7"/>
  <c r="J344" i="7"/>
  <c r="J349" i="7"/>
  <c r="J361" i="7"/>
  <c r="J364" i="7"/>
  <c r="J366" i="7"/>
  <c r="J376" i="7"/>
  <c r="J381" i="7"/>
  <c r="J396" i="7"/>
  <c r="J398" i="7"/>
  <c r="J17" i="7"/>
  <c r="J25" i="7"/>
  <c r="J33" i="7"/>
  <c r="J41" i="7"/>
  <c r="J49" i="7"/>
  <c r="J57" i="7"/>
  <c r="J65" i="7"/>
  <c r="J71" i="7"/>
  <c r="J75" i="7"/>
  <c r="J79" i="7"/>
  <c r="J83" i="7"/>
  <c r="J87" i="7"/>
  <c r="J91" i="7"/>
  <c r="J95" i="7"/>
  <c r="J99" i="7"/>
  <c r="J103" i="7"/>
  <c r="J107" i="7"/>
  <c r="J111" i="7"/>
  <c r="J115" i="7"/>
  <c r="J120" i="7"/>
  <c r="J124" i="7"/>
  <c r="J128" i="7"/>
  <c r="J136" i="7"/>
  <c r="J144" i="7"/>
  <c r="J152" i="7"/>
  <c r="J160" i="7"/>
  <c r="J168" i="7"/>
  <c r="J176" i="7"/>
  <c r="J184" i="7"/>
  <c r="J192" i="7"/>
  <c r="J195" i="7"/>
  <c r="J200" i="7"/>
  <c r="J203" i="7"/>
  <c r="J208" i="7"/>
  <c r="J211" i="7"/>
  <c r="J216" i="7"/>
  <c r="J219" i="7"/>
  <c r="J224" i="7"/>
  <c r="J227" i="7"/>
  <c r="J232" i="7"/>
  <c r="J235" i="7"/>
  <c r="J240" i="7"/>
  <c r="J243" i="7"/>
  <c r="J248" i="7"/>
  <c r="J251" i="7"/>
  <c r="J321" i="7"/>
  <c r="J324" i="7"/>
  <c r="J326" i="7"/>
  <c r="J336" i="7"/>
  <c r="J341" i="7"/>
  <c r="J353" i="7"/>
  <c r="J356" i="7"/>
  <c r="J358" i="7"/>
  <c r="J368" i="7"/>
  <c r="J373" i="7"/>
  <c r="J385" i="7"/>
  <c r="J388" i="7"/>
  <c r="J390" i="7"/>
  <c r="J400" i="7"/>
  <c r="J137" i="6"/>
  <c r="J140" i="6"/>
  <c r="J144" i="6"/>
  <c r="J148" i="6"/>
  <c r="J152" i="6"/>
  <c r="J156" i="6"/>
  <c r="J160" i="6"/>
  <c r="J164" i="6"/>
  <c r="J168" i="6"/>
  <c r="J172" i="6"/>
  <c r="J176" i="6"/>
  <c r="J180" i="6"/>
  <c r="J184" i="6"/>
  <c r="J188" i="6"/>
  <c r="J192" i="6"/>
  <c r="J196" i="6"/>
  <c r="J200" i="6"/>
  <c r="J204" i="6"/>
  <c r="J208" i="6"/>
  <c r="J212" i="6"/>
  <c r="J216" i="6"/>
  <c r="J220" i="6"/>
  <c r="J224" i="6"/>
  <c r="J228" i="6"/>
  <c r="J232" i="6"/>
  <c r="J236" i="6"/>
  <c r="J240" i="6"/>
  <c r="J244" i="6"/>
  <c r="J248" i="6"/>
  <c r="J252" i="6"/>
  <c r="J256" i="6"/>
  <c r="J260" i="6"/>
  <c r="J264" i="6"/>
  <c r="J268" i="6"/>
  <c r="J272" i="6"/>
  <c r="J276" i="6"/>
  <c r="J280" i="6"/>
  <c r="J284" i="6"/>
  <c r="J288" i="6"/>
  <c r="J292" i="6"/>
  <c r="J296" i="6"/>
  <c r="J300" i="6"/>
  <c r="J304" i="6"/>
  <c r="J308" i="6"/>
  <c r="J312" i="6"/>
  <c r="J316" i="6"/>
  <c r="J320" i="6"/>
  <c r="J141" i="6"/>
  <c r="J145" i="6"/>
  <c r="J149" i="6"/>
  <c r="J153" i="6"/>
  <c r="J157" i="6"/>
  <c r="J161" i="6"/>
  <c r="J165" i="6"/>
  <c r="J169" i="6"/>
  <c r="J173" i="6"/>
  <c r="J177" i="6"/>
  <c r="J181" i="6"/>
  <c r="J185" i="6"/>
  <c r="J189" i="6"/>
  <c r="J193" i="6"/>
  <c r="J197" i="6"/>
  <c r="J201" i="6"/>
  <c r="J205" i="6"/>
  <c r="J209" i="6"/>
  <c r="J213" i="6"/>
  <c r="J217" i="6"/>
  <c r="J221" i="6"/>
  <c r="J225" i="6"/>
  <c r="J229" i="6"/>
  <c r="J233" i="6"/>
  <c r="J237" i="6"/>
  <c r="J241" i="6"/>
  <c r="J245" i="6"/>
  <c r="J249" i="6"/>
  <c r="J253" i="6"/>
  <c r="J257" i="6"/>
  <c r="J261" i="6"/>
  <c r="J265" i="6"/>
  <c r="J269" i="6"/>
  <c r="J273" i="6"/>
  <c r="J277" i="6"/>
  <c r="J281" i="6"/>
  <c r="J285" i="6"/>
  <c r="J289" i="6"/>
  <c r="J293" i="6"/>
  <c r="J297" i="6"/>
  <c r="J301" i="6"/>
  <c r="J305" i="6"/>
  <c r="J309" i="6"/>
  <c r="J313" i="6"/>
  <c r="J317" i="6"/>
  <c r="J321" i="6"/>
  <c r="J325" i="6"/>
  <c r="J329" i="6"/>
  <c r="J12" i="7"/>
  <c r="J16" i="7"/>
  <c r="J20" i="7"/>
  <c r="J24" i="7"/>
  <c r="J28" i="7"/>
  <c r="J32" i="7"/>
  <c r="J36" i="7"/>
  <c r="J40" i="7"/>
  <c r="J44" i="7"/>
  <c r="J48" i="7"/>
  <c r="J52" i="7"/>
  <c r="J56" i="7"/>
  <c r="J60" i="7"/>
  <c r="J64" i="7"/>
  <c r="J68" i="7"/>
  <c r="J72" i="7"/>
  <c r="J76" i="7"/>
  <c r="J80" i="7"/>
  <c r="J324" i="6"/>
  <c r="J328" i="6"/>
  <c r="J14" i="7"/>
  <c r="J18" i="7"/>
  <c r="J22" i="7"/>
  <c r="J26" i="7"/>
  <c r="J30" i="7"/>
  <c r="J34" i="7"/>
  <c r="J38" i="7"/>
  <c r="J42" i="7"/>
  <c r="J46" i="7"/>
  <c r="J50" i="7"/>
  <c r="J54" i="7"/>
  <c r="J58" i="7"/>
  <c r="J62" i="7"/>
  <c r="J66" i="7"/>
  <c r="J70" i="7"/>
  <c r="J74" i="7"/>
  <c r="J78" i="7"/>
  <c r="J82" i="7"/>
  <c r="J131" i="7"/>
  <c r="J135" i="7"/>
  <c r="J139" i="7"/>
  <c r="J143" i="7"/>
  <c r="J147" i="7"/>
  <c r="J151" i="7"/>
  <c r="J155" i="7"/>
  <c r="J159" i="7"/>
  <c r="J163" i="7"/>
  <c r="J167" i="7"/>
  <c r="J171" i="7"/>
  <c r="J175" i="7"/>
  <c r="J179" i="7"/>
  <c r="J183" i="7"/>
  <c r="J187" i="7"/>
  <c r="J133" i="7"/>
  <c r="J137" i="7"/>
  <c r="J141" i="7"/>
  <c r="J145" i="7"/>
  <c r="J149" i="7"/>
  <c r="J153" i="7"/>
  <c r="J157" i="7"/>
  <c r="J161" i="7"/>
  <c r="J165" i="7"/>
  <c r="J169" i="7"/>
  <c r="J173" i="7"/>
  <c r="J177" i="7"/>
  <c r="J181" i="7"/>
  <c r="J185" i="7"/>
  <c r="J322" i="7"/>
  <c r="J330" i="7"/>
  <c r="J338" i="7"/>
  <c r="J346" i="7"/>
  <c r="J354" i="7"/>
  <c r="J362" i="7"/>
  <c r="J370" i="7"/>
  <c r="J378" i="7"/>
  <c r="J386" i="7"/>
  <c r="J394" i="7"/>
  <c r="J319" i="7"/>
  <c r="J323" i="7"/>
  <c r="J327" i="7"/>
  <c r="J331" i="7"/>
  <c r="J335" i="7"/>
  <c r="J339" i="7"/>
  <c r="J343" i="7"/>
  <c r="J347" i="7"/>
  <c r="J351" i="7"/>
  <c r="J355" i="7"/>
  <c r="J359" i="7"/>
  <c r="J363" i="7"/>
  <c r="J367" i="7"/>
  <c r="J371" i="7"/>
  <c r="J375" i="7"/>
  <c r="J379" i="7"/>
  <c r="J383" i="7"/>
  <c r="J387" i="7"/>
  <c r="J391" i="7"/>
  <c r="J395" i="7"/>
  <c r="J399" i="7"/>
</calcChain>
</file>

<file path=xl/sharedStrings.xml><?xml version="1.0" encoding="utf-8"?>
<sst xmlns="http://schemas.openxmlformats.org/spreadsheetml/2006/main" count="158" uniqueCount="107">
  <si>
    <t xml:space="preserve">PLANILHA DE CONTROLE DE ESTOQUE </t>
  </si>
  <si>
    <t xml:space="preserve">Cadastros </t>
  </si>
  <si>
    <t xml:space="preserve">Entradas </t>
  </si>
  <si>
    <t xml:space="preserve">Saídas </t>
  </si>
  <si>
    <t xml:space="preserve">Controle de estoque </t>
  </si>
  <si>
    <t xml:space="preserve">Instruções </t>
  </si>
  <si>
    <t>INSTRUÇÕES</t>
  </si>
  <si>
    <t>CAPA</t>
  </si>
  <si>
    <t>Abaixo, você encontra a explicação para todas as abas da planilha.</t>
  </si>
  <si>
    <t xml:space="preserve">Saiba mais sobre a importância do controle estoque </t>
  </si>
  <si>
    <t>ABAS: 
CADASTRO/
ENTRADAS/
SAÍDAS</t>
  </si>
  <si>
    <r>
      <rPr>
        <b/>
        <sz val="10"/>
        <color theme="1"/>
        <rFont val="Open Sans"/>
      </rPr>
      <t>As cores das fontes dos valores nas tabelas dessas abas indicam que:</t>
    </r>
    <r>
      <rPr>
        <sz val="10"/>
        <color theme="1"/>
        <rFont val="Open Sans"/>
      </rPr>
      <t xml:space="preserve">
(1) Células com fontes na cor </t>
    </r>
    <r>
      <rPr>
        <b/>
        <sz val="10"/>
        <color theme="1"/>
        <rFont val="Open Sans"/>
      </rPr>
      <t>PRETA</t>
    </r>
    <r>
      <rPr>
        <sz val="10"/>
        <color theme="1"/>
        <rFont val="Open Sans"/>
      </rPr>
      <t xml:space="preserve"> devem ser </t>
    </r>
    <r>
      <rPr>
        <b/>
        <sz val="10"/>
        <color theme="1"/>
        <rFont val="Open Sans"/>
      </rPr>
      <t>preenchidas manualmente</t>
    </r>
    <r>
      <rPr>
        <sz val="10"/>
        <color theme="1"/>
        <rFont val="Open Sans"/>
      </rPr>
      <t xml:space="preserve">.
(2) Células com fontes na cor </t>
    </r>
    <r>
      <rPr>
        <b/>
        <sz val="10"/>
        <color rgb="FF0000FF"/>
        <rFont val="Open Sans"/>
      </rPr>
      <t>AZUL</t>
    </r>
    <r>
      <rPr>
        <sz val="10"/>
        <color theme="1"/>
        <rFont val="Open Sans"/>
      </rPr>
      <t xml:space="preserve"> são calculadas automaticamente por fórmulas, portanto </t>
    </r>
    <r>
      <rPr>
        <b/>
        <sz val="10"/>
        <color rgb="FF0000FF"/>
        <rFont val="Open Sans"/>
      </rPr>
      <t>NÃO devem ser editadas</t>
    </r>
    <r>
      <rPr>
        <sz val="10"/>
        <color theme="1"/>
        <rFont val="Open Sans"/>
      </rPr>
      <t>.</t>
    </r>
  </si>
  <si>
    <t>CADASTRO PRODUTOS</t>
  </si>
  <si>
    <r>
      <rPr>
        <b/>
        <sz val="10"/>
        <color theme="1"/>
        <rFont val="Open Sans"/>
      </rPr>
      <t xml:space="preserve"> OBSERVAÇÃO 1 </t>
    </r>
    <r>
      <rPr>
        <sz val="10"/>
        <color theme="1"/>
        <rFont val="Open Sans"/>
      </rPr>
      <t xml:space="preserve">
Esta aba faz parte do conjunto de 3 abas para cadastro de informações. Aqui, você pode cadastrar os dados referentes aos seus </t>
    </r>
    <r>
      <rPr>
        <b/>
        <sz val="10"/>
        <color theme="1"/>
        <rFont val="Open Sans"/>
      </rPr>
      <t>PRODUTOS</t>
    </r>
    <r>
      <rPr>
        <sz val="10"/>
        <color theme="1"/>
        <rFont val="Open Sans"/>
      </rPr>
      <t xml:space="preserve">. Esta tabela possui uma Validação de Dados que impede o cadastro de produtos duplicados.
</t>
    </r>
    <r>
      <rPr>
        <b/>
        <sz val="10"/>
        <color theme="1"/>
        <rFont val="Open Sans"/>
      </rPr>
      <t xml:space="preserve">OBSERVAÇÃO 2 </t>
    </r>
    <r>
      <rPr>
        <sz val="10"/>
        <color theme="1"/>
        <rFont val="Open Sans"/>
      </rPr>
      <t xml:space="preserve">
Para cadastrar um novo PRODUTO, basta preencher a primeira linha vazia logo abaixo da tabela. Ela está configurada de modo que toda a formatação da linha e fórmulas usadas sejam arrastadas automaticamente para a nova linha.</t>
    </r>
  </si>
  <si>
    <t>CADASTRO FORNECEDORES</t>
  </si>
  <si>
    <r>
      <rPr>
        <b/>
        <sz val="10"/>
        <color theme="1"/>
        <rFont val="Open Sans"/>
      </rPr>
      <t>OBSERVAÇÃO 1</t>
    </r>
    <r>
      <rPr>
        <sz val="10"/>
        <color theme="1"/>
        <rFont val="Open Sans"/>
      </rPr>
      <t xml:space="preserve"> 
Esta aba faz parte do conjunto de 3 abas para cadastro de informações. Aqui, você pode cadastrar os dados referentes aos seus </t>
    </r>
    <r>
      <rPr>
        <b/>
        <sz val="10"/>
        <color theme="1"/>
        <rFont val="Open Sans"/>
      </rPr>
      <t>FORNECEDORES.</t>
    </r>
    <r>
      <rPr>
        <sz val="10"/>
        <color theme="1"/>
        <rFont val="Open Sans"/>
      </rPr>
      <t xml:space="preserve"> Esta tabela possui uma Validação de Dados que impede o cadastro de fornecedores duplicados.
</t>
    </r>
    <r>
      <rPr>
        <b/>
        <sz val="10"/>
        <color theme="1"/>
        <rFont val="Open Sans"/>
      </rPr>
      <t xml:space="preserve"> OBSERVAÇÃO 2</t>
    </r>
    <r>
      <rPr>
        <sz val="10"/>
        <color theme="1"/>
        <rFont val="Open Sans"/>
      </rPr>
      <t xml:space="preserve"> 
Para cadastrar um novo FORNECEDOR, basta preencher a primeira linha vazia logo abaixo da tabela. Ela está configurada de modo que toda a formatação da linha e fórmulas usadas sejam arrastadas automaticamente para a nova linha.</t>
    </r>
  </si>
  <si>
    <t>ENTRADAS</t>
  </si>
  <si>
    <r>
      <rPr>
        <sz val="10"/>
        <color theme="1"/>
        <rFont val="Open Sans"/>
      </rPr>
      <t xml:space="preserve"> </t>
    </r>
    <r>
      <rPr>
        <b/>
        <sz val="10"/>
        <color theme="1"/>
        <rFont val="Open Sans"/>
      </rPr>
      <t>OBSERVAÇÃO 1</t>
    </r>
    <r>
      <rPr>
        <sz val="10"/>
        <color theme="1"/>
        <rFont val="Open Sans"/>
      </rPr>
      <t xml:space="preserve"> 
Nesta aba você irá registrar todas as </t>
    </r>
    <r>
      <rPr>
        <b/>
        <sz val="10"/>
        <color theme="1"/>
        <rFont val="Open Sans"/>
      </rPr>
      <t>ENTRADAS</t>
    </r>
    <r>
      <rPr>
        <sz val="10"/>
        <color theme="1"/>
        <rFont val="Open Sans"/>
      </rPr>
      <t xml:space="preserve">, ou seja, compras para recomposição de estoque. Para cadastrar uma nova ENTRADA de um produto, basta utilizar a Validação de Dados (lista de opções) que se encontra nas células da coluna de PRODUTO. Essa lista se atualiza automaticamente quando você </t>
    </r>
    <r>
      <rPr>
        <b/>
        <sz val="10"/>
        <color theme="1"/>
        <rFont val="Open Sans"/>
      </rPr>
      <t>cadastra</t>
    </r>
    <r>
      <rPr>
        <sz val="10"/>
        <color theme="1"/>
        <rFont val="Open Sans"/>
      </rPr>
      <t xml:space="preserve"> um novo produto na aba de </t>
    </r>
    <r>
      <rPr>
        <b/>
        <sz val="10"/>
        <color theme="1"/>
        <rFont val="Open Sans"/>
      </rPr>
      <t>CADASTRO</t>
    </r>
    <r>
      <rPr>
        <sz val="10"/>
        <color theme="1"/>
        <rFont val="Open Sans"/>
      </rPr>
      <t xml:space="preserve">.
 </t>
    </r>
    <r>
      <rPr>
        <b/>
        <sz val="10"/>
        <color theme="1"/>
        <rFont val="Open Sans"/>
      </rPr>
      <t>OBSERVAÇÃO 2</t>
    </r>
    <r>
      <rPr>
        <sz val="10"/>
        <color theme="1"/>
        <rFont val="Open Sans"/>
      </rPr>
      <t xml:space="preserve"> 
Para registrar uma nova ENTRADA, basta preencher a primeira linha vazia logo abaixo da tabela. Ela está configurada de modo que toda a formatação da linha e fórmulas usadas sejam arrastadas automaticamente para a nova linha.</t>
    </r>
  </si>
  <si>
    <t>SAÍDAS</t>
  </si>
  <si>
    <r>
      <rPr>
        <sz val="10"/>
        <color theme="1"/>
        <rFont val="Open Sans"/>
      </rPr>
      <t xml:space="preserve"> </t>
    </r>
    <r>
      <rPr>
        <b/>
        <sz val="10"/>
        <color theme="1"/>
        <rFont val="Open Sans"/>
      </rPr>
      <t>OBSERVAÇÃO 1</t>
    </r>
    <r>
      <rPr>
        <sz val="10"/>
        <color theme="1"/>
        <rFont val="Open Sans"/>
      </rPr>
      <t xml:space="preserve"> 
Nesta aba você irá registrar todas as </t>
    </r>
    <r>
      <rPr>
        <b/>
        <sz val="10"/>
        <color theme="1"/>
        <rFont val="Open Sans"/>
      </rPr>
      <t>SAÍDAS</t>
    </r>
    <r>
      <rPr>
        <sz val="10"/>
        <color theme="1"/>
        <rFont val="Open Sans"/>
      </rPr>
      <t xml:space="preserve">, ou seja, vendas de produtos. A coluna QUANTIDADE possui uma Validação de Dados que impede que seja registrada uma venda caso não tenha estoque no momento da venda. </t>
    </r>
    <r>
      <rPr>
        <u/>
        <sz val="10"/>
        <color theme="1"/>
        <rFont val="Open Sans"/>
      </rPr>
      <t>Obs: Fique atento na coluna de ESTOQUE ACUMULADO, pois a sua venda depende do seu saldo em estoque. Você pode verificar o status de cada produto na aba de CONTROLE DE ESTOQUE, explicada mais abaixo</t>
    </r>
    <r>
      <rPr>
        <sz val="10"/>
        <color theme="1"/>
        <rFont val="Open Sans"/>
      </rPr>
      <t xml:space="preserve">.
 </t>
    </r>
    <r>
      <rPr>
        <b/>
        <sz val="10"/>
        <color theme="1"/>
        <rFont val="Open Sans"/>
      </rPr>
      <t>OBSERVAÇÃO 2</t>
    </r>
    <r>
      <rPr>
        <sz val="10"/>
        <color theme="1"/>
        <rFont val="Open Sans"/>
      </rPr>
      <t xml:space="preserve"> 
Para cadastrar uma nova SAÍDA de um produto, basta utilizar a Validação de Dados (lista de opções) que se encontra nas células da coluna de PRODUTO. Essa lista se atualiza automaticamente quando você</t>
    </r>
    <r>
      <rPr>
        <b/>
        <sz val="10"/>
        <color theme="1"/>
        <rFont val="Open Sans"/>
      </rPr>
      <t xml:space="preserve"> cadastra</t>
    </r>
    <r>
      <rPr>
        <sz val="10"/>
        <color theme="1"/>
        <rFont val="Open Sans"/>
      </rPr>
      <t xml:space="preserve"> um novo produto na aba de </t>
    </r>
    <r>
      <rPr>
        <b/>
        <sz val="10"/>
        <color theme="1"/>
        <rFont val="Open Sans"/>
      </rPr>
      <t>CADASTRO</t>
    </r>
    <r>
      <rPr>
        <sz val="10"/>
        <color theme="1"/>
        <rFont val="Open Sans"/>
      </rPr>
      <t xml:space="preserve">.
 </t>
    </r>
    <r>
      <rPr>
        <b/>
        <sz val="10"/>
        <color theme="1"/>
        <rFont val="Open Sans"/>
      </rPr>
      <t>OBSERVAÇÃO 3</t>
    </r>
    <r>
      <rPr>
        <sz val="10"/>
        <color theme="1"/>
        <rFont val="Open Sans"/>
      </rPr>
      <t xml:space="preserve"> 
As colunas de Quantidade Devolvida e Data da Devolução devem ser preenchidas</t>
    </r>
    <r>
      <rPr>
        <b/>
        <sz val="10"/>
        <color theme="1"/>
        <rFont val="Open Sans"/>
      </rPr>
      <t xml:space="preserve"> SOMENTE</t>
    </r>
    <r>
      <rPr>
        <sz val="10"/>
        <color theme="1"/>
        <rFont val="Open Sans"/>
      </rPr>
      <t xml:space="preserve"> se houver devolução da venda.
 </t>
    </r>
    <r>
      <rPr>
        <b/>
        <sz val="10"/>
        <color theme="1"/>
        <rFont val="Open Sans"/>
      </rPr>
      <t>OBSERVAÇÃO 4</t>
    </r>
    <r>
      <rPr>
        <sz val="10"/>
        <color theme="1"/>
        <rFont val="Open Sans"/>
      </rPr>
      <t xml:space="preserve"> 
Para registrar uma nova ENTRADA, basta preencher a primeira linha vazia logo abaixo da tabela. Ela está configurada de modo que toda a formatação da linha e fórmulas usadas sejam arrastadas automaticamente para a nova linha.</t>
    </r>
  </si>
  <si>
    <t>CONT. ESTOQUE</t>
  </si>
  <si>
    <r>
      <rPr>
        <sz val="10"/>
        <color theme="1"/>
        <rFont val="Open Sans"/>
      </rPr>
      <t xml:space="preserve"> </t>
    </r>
    <r>
      <rPr>
        <b/>
        <sz val="10"/>
        <color theme="1"/>
        <rFont val="Open Sans"/>
      </rPr>
      <t>OBSERVAÇÃO 1</t>
    </r>
    <r>
      <rPr>
        <sz val="10"/>
        <color theme="1"/>
        <rFont val="Open Sans"/>
      </rPr>
      <t xml:space="preserve"> 
Na aba CONTROLE DE ESTOQUE, a única coluna a ser preenchida manualmente é a de PRODUTO, sempre que um novo produto for adicionado à sua aba de CADASTRO DE PRODUTOS. 
 </t>
    </r>
    <r>
      <rPr>
        <b/>
        <sz val="10"/>
        <color theme="1"/>
        <rFont val="Open Sans"/>
      </rPr>
      <t>OBSERVAÇÃO 2</t>
    </r>
    <r>
      <rPr>
        <sz val="10"/>
        <color theme="1"/>
        <rFont val="Open Sans"/>
      </rPr>
      <t xml:space="preserve"> 
Toda vez que um novo produto for adicionado na aba de CADASTRO DE PRODUTO, a célula F4 da aba CONTROLE DE ESTOQUE apontará que a tabela está defasada. Para corrigir isso, basta adicionar este produto recém-cadastrado também na tabela de CONTROLE DE ESTOQUE. O processo para adicionar um novo produto é o mesmo feito para as outras tabelas: preencher a última linha vazia logo abaixo da tabela. Obs: Preencher somente a coluna de PRODUTO já é suficiente para que todas as fórmulas das demais colunas sejam calculadas!
Pronto! Seguindo esse passo a passo a mensagem na célula F4 vai mudar para "Sim!" e a tabela de Controle de Estoque estará 100% atualizada!
 </t>
    </r>
    <r>
      <rPr>
        <b/>
        <sz val="10"/>
        <color theme="1"/>
        <rFont val="Open Sans"/>
      </rPr>
      <t>OBSERVAÇÃO 3</t>
    </r>
    <r>
      <rPr>
        <sz val="10"/>
        <color theme="1"/>
        <rFont val="Open Sans"/>
      </rPr>
      <t xml:space="preserve">
Nesta tabela, você pode verificar a situação atual de estoque de cada um dos seus produtos. Os status possíveis são os seguintes:
</t>
    </r>
    <r>
      <rPr>
        <b/>
        <sz val="10"/>
        <color rgb="FF00B050"/>
        <rFont val="Open Sans"/>
      </rPr>
      <t>(a) Estoque Confortável: Você possui estoque suficiente para as vendas daquele produto. A linha daquele produto ficará verde.</t>
    </r>
    <r>
      <rPr>
        <sz val="10"/>
        <color theme="1"/>
        <rFont val="Open Sans"/>
      </rPr>
      <t xml:space="preserve">
</t>
    </r>
    <r>
      <rPr>
        <b/>
        <sz val="10"/>
        <color rgb="FFFFCC00"/>
        <rFont val="Open Sans"/>
      </rPr>
      <t>(b) Estoque Perigoso: Você ainda possui estoque, porém ele está abaixo do mínimo de segurança estabelecido. A linha daquele produto ficará pintada de amarelo.</t>
    </r>
    <r>
      <rPr>
        <sz val="10"/>
        <color theme="1"/>
        <rFont val="Open Sans"/>
      </rPr>
      <t xml:space="preserve">
</t>
    </r>
    <r>
      <rPr>
        <b/>
        <sz val="10"/>
        <color rgb="FFFF9F1C"/>
        <rFont val="Open Sans"/>
      </rPr>
      <t>(c) Sem Estoque: Se o seu estoque zerar, esta mensagem aparece e a linha da tabela fica laranja.</t>
    </r>
  </si>
  <si>
    <t>CADASTRO DE PRODUTOS</t>
  </si>
  <si>
    <t>Dúvidas?</t>
  </si>
  <si>
    <t>PRODUTOS</t>
  </si>
  <si>
    <t xml:space="preserve">FORNECEDORES </t>
  </si>
  <si>
    <t>Instruções</t>
  </si>
  <si>
    <t>ITEM</t>
  </si>
  <si>
    <t>CÓDIGO PRÓPRIO</t>
  </si>
  <si>
    <t>UNIDADE DE MEDIDA</t>
  </si>
  <si>
    <t xml:space="preserve">ESTOQUE MÍNIMO </t>
  </si>
  <si>
    <t xml:space="preserve">CUSTO UNITÁRIO </t>
  </si>
  <si>
    <t>PREÇO UNITÁRIO</t>
  </si>
  <si>
    <t>Blusa</t>
  </si>
  <si>
    <t>CADASTRO DE FORNECEDORES</t>
  </si>
  <si>
    <t>FORNECEDORES</t>
  </si>
  <si>
    <t xml:space="preserve">EMPRESA </t>
  </si>
  <si>
    <t>CONTATO</t>
  </si>
  <si>
    <t>E-MAIL</t>
  </si>
  <si>
    <t xml:space="preserve">ENDEREÇO </t>
  </si>
  <si>
    <t xml:space="preserve">TOTAL COMPRADO </t>
  </si>
  <si>
    <t>Fornecedor 1</t>
  </si>
  <si>
    <t>(21) 95344-9193</t>
  </si>
  <si>
    <t>fornecedor1@gmail.com</t>
  </si>
  <si>
    <t>Rua Fornecedor 1, Santa Maria -RS</t>
  </si>
  <si>
    <t>CONTROLE DE ENTRADAS</t>
  </si>
  <si>
    <t>DATA DA COMPRA</t>
  </si>
  <si>
    <t>PRODUTO</t>
  </si>
  <si>
    <t>FORNECEDOR</t>
  </si>
  <si>
    <t>QUANTIDADE</t>
  </si>
  <si>
    <t>CUSTO UNITÁRIO</t>
  </si>
  <si>
    <t xml:space="preserve">VALOR TOTAL DA COMPRA </t>
  </si>
  <si>
    <t>CONTROLE DE SAÍDAS</t>
  </si>
  <si>
    <t>DATA DA VENDA</t>
  </si>
  <si>
    <t xml:space="preserve">PRODUTO </t>
  </si>
  <si>
    <t>QUANT. DEVOLVIDA</t>
  </si>
  <si>
    <t>DATA DA DEVOLUÇÃO</t>
  </si>
  <si>
    <t xml:space="preserve">QUANT. VENDIDA </t>
  </si>
  <si>
    <t xml:space="preserve">ESTOQUE ACUMULADO </t>
  </si>
  <si>
    <t xml:space="preserve">VALOR TOTAL DA VENDA </t>
  </si>
  <si>
    <t>CONTROLE DE ESTOQUE</t>
  </si>
  <si>
    <t>Check automático: A tabela de Controle de Estoque está completa?</t>
  </si>
  <si>
    <t>SALDO</t>
  </si>
  <si>
    <t>STATUS</t>
  </si>
  <si>
    <t xml:space="preserve">RECEITA TOTAL </t>
  </si>
  <si>
    <t xml:space="preserve">CUSTO TOTAL </t>
  </si>
  <si>
    <t>LUCRO/PREJUÍZO TOTAL</t>
  </si>
  <si>
    <t>metro</t>
  </si>
  <si>
    <t>DP009</t>
  </si>
  <si>
    <t>A058</t>
  </si>
  <si>
    <t>Canto</t>
  </si>
  <si>
    <t>P227A</t>
  </si>
  <si>
    <t>P256A</t>
  </si>
  <si>
    <t>U398</t>
  </si>
  <si>
    <t>U496</t>
  </si>
  <si>
    <t>T078</t>
  </si>
  <si>
    <t>Y107</t>
  </si>
  <si>
    <t>P227</t>
  </si>
  <si>
    <t>Y312</t>
  </si>
  <si>
    <t>P256</t>
  </si>
  <si>
    <t>Z074</t>
  </si>
  <si>
    <t>TUB4501</t>
  </si>
  <si>
    <t>TUB4001</t>
  </si>
  <si>
    <t>L498</t>
  </si>
  <si>
    <t>E277</t>
  </si>
  <si>
    <t>Y126</t>
  </si>
  <si>
    <t>Trilho</t>
  </si>
  <si>
    <t>Cant 1"</t>
  </si>
  <si>
    <t>Cant 3/4"</t>
  </si>
  <si>
    <t>Cant 5/8"</t>
  </si>
  <si>
    <t>MP347</t>
  </si>
  <si>
    <t>U Cavalinho</t>
  </si>
  <si>
    <t>U Cavalão</t>
  </si>
  <si>
    <t>Macho Cunha s/25</t>
  </si>
  <si>
    <t>Roldana Stanley s/25</t>
  </si>
  <si>
    <t>Roldana Plastica s/16</t>
  </si>
  <si>
    <t>Macho Cunha s/16</t>
  </si>
  <si>
    <t>Puxador</t>
  </si>
  <si>
    <t>unidade</t>
  </si>
  <si>
    <t>Dobradiça</t>
  </si>
  <si>
    <t>TRM1190-bc</t>
  </si>
  <si>
    <t>TRM1190-bz</t>
  </si>
  <si>
    <t>TRM1190-pt</t>
  </si>
  <si>
    <t>DP009-bc</t>
  </si>
  <si>
    <t>DP009-bz</t>
  </si>
  <si>
    <t>DP009-pt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</si>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</sst>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40" x14ac:knownFonts="1">
    <font>
      <sz val="11"/>
      <color theme="1"/>
      <name val="Arial"/>
    </font>
    <font>
      <sz val="11"/>
      <color rgb="FF5F5F64"/>
      <name val="Calibri"/>
    </font>
    <font>
      <sz val="11"/>
      <color theme="1"/>
      <name val="Calibri"/>
    </font>
    <font>
      <sz val="11"/>
      <name val="Arial"/>
    </font>
    <font>
      <b/>
      <sz val="24"/>
      <color theme="1"/>
      <name val="Open Sans"/>
    </font>
    <font>
      <sz val="10"/>
      <color theme="1"/>
      <name val="Open Sans"/>
    </font>
    <font>
      <sz val="11"/>
      <color theme="1"/>
      <name val="Open Sans"/>
    </font>
    <font>
      <b/>
      <sz val="10"/>
      <color theme="1"/>
      <name val="Open Sans"/>
    </font>
    <font>
      <b/>
      <u/>
      <sz val="11"/>
      <color theme="1"/>
      <name val="Open Sans"/>
    </font>
    <font>
      <b/>
      <u/>
      <sz val="11"/>
      <color theme="1"/>
      <name val="Open Sans"/>
    </font>
    <font>
      <sz val="11"/>
      <color theme="0"/>
      <name val="Calibri"/>
    </font>
    <font>
      <sz val="11"/>
      <color rgb="FF5F5F64"/>
      <name val="Arial"/>
    </font>
    <font>
      <sz val="11"/>
      <color theme="1"/>
      <name val="Arial"/>
    </font>
    <font>
      <b/>
      <sz val="12"/>
      <color theme="1"/>
      <name val="Open Sans"/>
    </font>
    <font>
      <u/>
      <sz val="11"/>
      <color theme="10"/>
      <name val="Open Sans"/>
    </font>
    <font>
      <b/>
      <sz val="10"/>
      <color theme="0"/>
      <name val="Open Sans"/>
    </font>
    <font>
      <sz val="11"/>
      <color theme="1"/>
      <name val="Calibri"/>
    </font>
    <font>
      <b/>
      <u/>
      <sz val="11"/>
      <color theme="1"/>
      <name val="Open Sans"/>
    </font>
    <font>
      <b/>
      <sz val="11"/>
      <color rgb="FFF59632"/>
      <name val="Open Sans"/>
    </font>
    <font>
      <b/>
      <u/>
      <sz val="11"/>
      <color rgb="FFF59632"/>
      <name val="Open Sans"/>
    </font>
    <font>
      <sz val="11"/>
      <color rgb="FFFFFFFF"/>
      <name val="Calibri"/>
    </font>
    <font>
      <i/>
      <sz val="14"/>
      <color rgb="FFFF0000"/>
      <name val="Calibri"/>
    </font>
    <font>
      <sz val="12"/>
      <color theme="1"/>
      <name val="Calibri"/>
    </font>
    <font>
      <b/>
      <sz val="10"/>
      <color rgb="FFFFFFFF"/>
      <name val="Open Sans"/>
    </font>
    <font>
      <u/>
      <sz val="12"/>
      <color rgb="FFFFFFFF"/>
      <name val="Arial"/>
    </font>
    <font>
      <b/>
      <i/>
      <sz val="11"/>
      <color rgb="FFFF0000"/>
      <name val="Open Sans"/>
    </font>
    <font>
      <b/>
      <sz val="11"/>
      <color theme="1"/>
      <name val="Open Sans"/>
    </font>
    <font>
      <u/>
      <sz val="10"/>
      <color theme="10"/>
      <name val="Open Sans"/>
    </font>
    <font>
      <sz val="10"/>
      <color rgb="FF0000FF"/>
      <name val="Open Sans"/>
    </font>
    <font>
      <sz val="10"/>
      <color theme="10"/>
      <name val="Open Sans"/>
    </font>
    <font>
      <i/>
      <sz val="12"/>
      <color rgb="FFFF0000"/>
      <name val="Calibri"/>
    </font>
    <font>
      <b/>
      <u/>
      <sz val="12"/>
      <color theme="1"/>
      <name val="Arial"/>
    </font>
    <font>
      <sz val="10"/>
      <color theme="0"/>
      <name val="Open Sans"/>
    </font>
    <font>
      <sz val="10"/>
      <color rgb="FFFFFFFF"/>
      <name val="Open Sans"/>
    </font>
    <font>
      <b/>
      <sz val="10"/>
      <color rgb="FF0000FF"/>
      <name val="Open Sans"/>
    </font>
    <font>
      <u/>
      <sz val="10"/>
      <color theme="1"/>
      <name val="Open Sans"/>
    </font>
    <font>
      <b/>
      <sz val="10"/>
      <color rgb="FF00B050"/>
      <name val="Open Sans"/>
    </font>
    <font>
      <b/>
      <sz val="10"/>
      <color rgb="FFFFCC00"/>
      <name val="Open Sans"/>
    </font>
    <font>
      <b/>
      <sz val="10"/>
      <color rgb="FFFF9F1C"/>
      <name val="Open Sans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59632"/>
        <bgColor rgb="FFF59632"/>
      </patternFill>
    </fill>
    <fill>
      <patternFill patternType="solid">
        <fgColor rgb="FF5F5F64"/>
        <bgColor rgb="FF5F5F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medium">
        <color rgb="FF000000"/>
      </top>
      <bottom style="thin">
        <color rgb="FFB7B7B7"/>
      </bottom>
      <diagonal/>
    </border>
    <border>
      <left style="thin">
        <color rgb="FFB7B7B7"/>
      </left>
      <right style="medium">
        <color rgb="FF000000"/>
      </right>
      <top style="medium">
        <color rgb="FF000000"/>
      </top>
      <bottom style="thin">
        <color rgb="FFB7B7B7"/>
      </bottom>
      <diagonal/>
    </border>
    <border>
      <left style="medium">
        <color rgb="FF000000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medium">
        <color rgb="FF000000"/>
      </right>
      <top style="thin">
        <color rgb="FFB7B7B7"/>
      </top>
      <bottom style="thin">
        <color rgb="FFB7B7B7"/>
      </bottom>
      <diagonal/>
    </border>
    <border>
      <left style="medium">
        <color rgb="FF000000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medium">
        <color rgb="FF000000"/>
      </bottom>
      <diagonal/>
    </border>
    <border>
      <left style="thin">
        <color rgb="FFB7B7B7"/>
      </left>
      <right style="medium">
        <color rgb="FF000000"/>
      </right>
      <top style="thin">
        <color rgb="FFB7B7B7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medium">
        <color rgb="FF000000"/>
      </top>
      <bottom style="thin">
        <color rgb="FFBFBFBF"/>
      </bottom>
      <diagonal/>
    </border>
    <border>
      <left style="thin">
        <color rgb="FFBFBFBF"/>
      </left>
      <right/>
      <top style="medium">
        <color rgb="FF000000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/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/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thin">
        <color rgb="FFBFBFBF"/>
      </top>
      <bottom style="medium">
        <color rgb="FF000000"/>
      </bottom>
      <diagonal/>
    </border>
    <border>
      <left style="thin">
        <color rgb="FFBFBFBF"/>
      </left>
      <right style="medium">
        <color rgb="FF000000"/>
      </right>
      <top style="medium">
        <color rgb="FF000000"/>
      </top>
      <bottom style="thin">
        <color rgb="FFBFBFBF"/>
      </bottom>
      <diagonal/>
    </border>
    <border>
      <left style="medium">
        <color rgb="FF000000"/>
      </left>
      <right style="thin">
        <color rgb="FFBFBFBF"/>
      </right>
      <top/>
      <bottom style="thin">
        <color rgb="FFBFBFBF"/>
      </bottom>
      <diagonal/>
    </border>
    <border>
      <left style="medium">
        <color rgb="FF000000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thin">
        <color rgb="FFB7B7B7"/>
      </right>
      <top/>
      <bottom style="thin">
        <color rgb="FFB7B7B7"/>
      </bottom>
      <diagonal/>
    </border>
    <border>
      <left style="thin">
        <color rgb="FFB7B7B7"/>
      </left>
      <right style="medium">
        <color rgb="FF000000"/>
      </right>
      <top/>
      <bottom style="thin">
        <color rgb="FFB7B7B7"/>
      </bottom>
      <diagonal/>
    </border>
  </borders>
  <cellStyleXfs count="1">
    <xf numFmtId="0" fontId="0" fillId="0" borderId="0"/>
  </cellStyleXfs>
  <cellXfs count="130">
    <xf numFmtId="0" fontId="0" fillId="0" borderId="0" xfId="0" applyFont="1" applyAlignment="1"/>
    <xf numFmtId="0" fontId="1" fillId="2" borderId="1" xfId="0" applyFont="1" applyFill="1" applyBorder="1"/>
    <xf numFmtId="0" fontId="2" fillId="2" borderId="1" xfId="0" applyFont="1" applyFill="1" applyBorder="1"/>
    <xf numFmtId="0" fontId="5" fillId="2" borderId="1" xfId="0" applyFont="1" applyFill="1" applyBorder="1"/>
    <xf numFmtId="0" fontId="6" fillId="2" borderId="1" xfId="0" applyFont="1" applyFill="1" applyBorder="1"/>
    <xf numFmtId="0" fontId="7" fillId="2" borderId="1" xfId="0" applyFont="1" applyFill="1" applyBorder="1"/>
    <xf numFmtId="0" fontId="8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0" fillId="2" borderId="1" xfId="0" applyFont="1" applyFill="1" applyBorder="1"/>
    <xf numFmtId="0" fontId="11" fillId="2" borderId="1" xfId="0" applyFont="1" applyFill="1" applyBorder="1" applyAlignment="1"/>
    <xf numFmtId="0" fontId="12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/>
    <xf numFmtId="0" fontId="2" fillId="3" borderId="1" xfId="0" applyFont="1" applyFill="1" applyBorder="1"/>
    <xf numFmtId="0" fontId="6" fillId="0" borderId="0" xfId="0" applyFont="1"/>
    <xf numFmtId="0" fontId="5" fillId="0" borderId="0" xfId="0" applyFont="1"/>
    <xf numFmtId="0" fontId="15" fillId="4" borderId="13" xfId="0" applyFont="1" applyFill="1" applyBorder="1" applyAlignment="1">
      <alignment horizontal="center" vertical="center" wrapText="1"/>
    </xf>
    <xf numFmtId="0" fontId="15" fillId="3" borderId="13" xfId="0" applyFont="1" applyFill="1" applyBorder="1" applyAlignment="1">
      <alignment horizontal="center" vertical="center" wrapText="1"/>
    </xf>
    <xf numFmtId="0" fontId="5" fillId="2" borderId="0" xfId="0" applyFont="1" applyFill="1"/>
    <xf numFmtId="0" fontId="15" fillId="2" borderId="0" xfId="0" applyFont="1" applyFill="1" applyAlignment="1">
      <alignment horizontal="center" vertical="center" wrapText="1"/>
    </xf>
    <xf numFmtId="0" fontId="16" fillId="2" borderId="0" xfId="0" applyFont="1" applyFill="1"/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17" fillId="2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0" fillId="0" borderId="0" xfId="0" applyFont="1" applyAlignment="1"/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2" fillId="0" borderId="0" xfId="0" applyFont="1"/>
    <xf numFmtId="0" fontId="23" fillId="3" borderId="17" xfId="0" applyFont="1" applyFill="1" applyBorder="1" applyAlignment="1">
      <alignment horizontal="center" vertical="center"/>
    </xf>
    <xf numFmtId="14" fontId="5" fillId="0" borderId="18" xfId="0" applyNumberFormat="1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164" fontId="5" fillId="0" borderId="19" xfId="0" applyNumberFormat="1" applyFont="1" applyBorder="1" applyAlignment="1">
      <alignment horizontal="center" vertical="center"/>
    </xf>
    <xf numFmtId="164" fontId="5" fillId="0" borderId="20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14" fontId="5" fillId="0" borderId="21" xfId="0" applyNumberFormat="1" applyFont="1" applyBorder="1" applyAlignment="1">
      <alignment horizontal="center" vertical="center"/>
    </xf>
    <xf numFmtId="164" fontId="5" fillId="0" borderId="22" xfId="0" applyNumberFormat="1" applyFont="1" applyBorder="1" applyAlignment="1">
      <alignment horizontal="center" vertical="center"/>
    </xf>
    <xf numFmtId="164" fontId="5" fillId="0" borderId="23" xfId="0" applyNumberFormat="1" applyFont="1" applyBorder="1" applyAlignment="1">
      <alignment horizontal="center" vertical="center"/>
    </xf>
    <xf numFmtId="0" fontId="5" fillId="0" borderId="21" xfId="0" applyFont="1" applyBorder="1"/>
    <xf numFmtId="0" fontId="5" fillId="0" borderId="22" xfId="0" applyFont="1" applyBorder="1"/>
    <xf numFmtId="0" fontId="5" fillId="0" borderId="23" xfId="0" applyFont="1" applyBorder="1"/>
    <xf numFmtId="0" fontId="5" fillId="0" borderId="24" xfId="0" applyFont="1" applyBorder="1"/>
    <xf numFmtId="0" fontId="5" fillId="0" borderId="25" xfId="0" applyFont="1" applyBorder="1"/>
    <xf numFmtId="0" fontId="5" fillId="0" borderId="26" xfId="0" applyFont="1" applyBorder="1"/>
    <xf numFmtId="0" fontId="24" fillId="2" borderId="1" xfId="0" applyFont="1" applyFill="1" applyBorder="1" applyAlignment="1">
      <alignment horizontal="center" vertical="center"/>
    </xf>
    <xf numFmtId="0" fontId="25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15" fillId="3" borderId="17" xfId="0" applyFont="1" applyFill="1" applyBorder="1" applyAlignment="1">
      <alignment horizontal="center" vertical="center"/>
    </xf>
    <xf numFmtId="0" fontId="27" fillId="0" borderId="19" xfId="0" applyFont="1" applyBorder="1" applyAlignment="1">
      <alignment horizontal="center" vertical="center"/>
    </xf>
    <xf numFmtId="164" fontId="28" fillId="0" borderId="20" xfId="0" applyNumberFormat="1" applyFont="1" applyBorder="1" applyAlignment="1">
      <alignment horizontal="center" vertical="center"/>
    </xf>
    <xf numFmtId="0" fontId="29" fillId="0" borderId="22" xfId="0" applyFont="1" applyBorder="1" applyAlignment="1">
      <alignment horizontal="center" vertical="center"/>
    </xf>
    <xf numFmtId="164" fontId="28" fillId="0" borderId="23" xfId="0" applyNumberFormat="1" applyFont="1" applyBorder="1" applyAlignment="1">
      <alignment horizontal="center" vertical="center"/>
    </xf>
    <xf numFmtId="0" fontId="5" fillId="2" borderId="22" xfId="0" applyFont="1" applyFill="1" applyBorder="1"/>
    <xf numFmtId="0" fontId="15" fillId="3" borderId="27" xfId="0" applyFont="1" applyFill="1" applyBorder="1" applyAlignment="1">
      <alignment horizontal="center" vertical="center"/>
    </xf>
    <xf numFmtId="0" fontId="15" fillId="3" borderId="17" xfId="0" applyFont="1" applyFill="1" applyBorder="1" applyAlignment="1">
      <alignment horizontal="center" vertical="center" wrapText="1"/>
    </xf>
    <xf numFmtId="14" fontId="5" fillId="0" borderId="2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164" fontId="28" fillId="0" borderId="31" xfId="0" applyNumberFormat="1" applyFont="1" applyBorder="1" applyAlignment="1">
      <alignment horizontal="center" vertical="center"/>
    </xf>
    <xf numFmtId="164" fontId="28" fillId="0" borderId="32" xfId="0" applyNumberFormat="1" applyFont="1" applyBorder="1" applyAlignment="1">
      <alignment horizontal="center" vertical="center"/>
    </xf>
    <xf numFmtId="14" fontId="5" fillId="0" borderId="3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164" fontId="28" fillId="0" borderId="13" xfId="0" applyNumberFormat="1" applyFont="1" applyBorder="1" applyAlignment="1">
      <alignment horizontal="center" vertical="center"/>
    </xf>
    <xf numFmtId="164" fontId="28" fillId="0" borderId="34" xfId="0" applyNumberFormat="1" applyFont="1" applyBorder="1" applyAlignment="1">
      <alignment horizontal="center" vertical="center"/>
    </xf>
    <xf numFmtId="0" fontId="5" fillId="0" borderId="33" xfId="0" applyFont="1" applyBorder="1"/>
    <xf numFmtId="0" fontId="5" fillId="0" borderId="13" xfId="0" applyFont="1" applyBorder="1"/>
    <xf numFmtId="0" fontId="5" fillId="0" borderId="14" xfId="0" applyFont="1" applyBorder="1"/>
    <xf numFmtId="0" fontId="5" fillId="0" borderId="35" xfId="0" applyFont="1" applyBorder="1"/>
    <xf numFmtId="0" fontId="5" fillId="0" borderId="36" xfId="0" applyFont="1" applyBorder="1"/>
    <xf numFmtId="0" fontId="5" fillId="0" borderId="37" xfId="0" applyFont="1" applyBorder="1"/>
    <xf numFmtId="164" fontId="28" fillId="0" borderId="36" xfId="0" applyNumberFormat="1" applyFont="1" applyBorder="1" applyAlignment="1">
      <alignment horizontal="center" vertical="center"/>
    </xf>
    <xf numFmtId="164" fontId="28" fillId="0" borderId="38" xfId="0" applyNumberFormat="1" applyFont="1" applyBorder="1" applyAlignment="1">
      <alignment horizontal="center" vertical="center"/>
    </xf>
    <xf numFmtId="0" fontId="30" fillId="0" borderId="0" xfId="0" applyFont="1" applyAlignment="1">
      <alignment horizontal="center"/>
    </xf>
    <xf numFmtId="0" fontId="23" fillId="3" borderId="17" xfId="0" applyFont="1" applyFill="1" applyBorder="1" applyAlignment="1">
      <alignment horizontal="center" vertical="center" wrapText="1"/>
    </xf>
    <xf numFmtId="14" fontId="5" fillId="0" borderId="28" xfId="0" applyNumberFormat="1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14" fontId="5" fillId="0" borderId="29" xfId="0" applyNumberFormat="1" applyFont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64" fontId="28" fillId="0" borderId="29" xfId="0" applyNumberFormat="1" applyFont="1" applyBorder="1" applyAlignment="1">
      <alignment horizontal="center" vertical="center"/>
    </xf>
    <xf numFmtId="164" fontId="28" fillId="0" borderId="39" xfId="0" applyNumberFormat="1" applyFont="1" applyBorder="1" applyAlignment="1">
      <alignment horizontal="center" vertical="center"/>
    </xf>
    <xf numFmtId="14" fontId="5" fillId="0" borderId="33" xfId="0" applyNumberFormat="1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4" fontId="5" fillId="0" borderId="13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14" fontId="5" fillId="0" borderId="33" xfId="0" applyNumberFormat="1" applyFont="1" applyBorder="1"/>
    <xf numFmtId="14" fontId="5" fillId="0" borderId="13" xfId="0" applyNumberFormat="1" applyFont="1" applyBorder="1"/>
    <xf numFmtId="14" fontId="5" fillId="0" borderId="35" xfId="0" applyNumberFormat="1" applyFont="1" applyBorder="1"/>
    <xf numFmtId="14" fontId="5" fillId="0" borderId="36" xfId="0" applyNumberFormat="1" applyFont="1" applyBorder="1"/>
    <xf numFmtId="0" fontId="28" fillId="0" borderId="36" xfId="0" applyFont="1" applyBorder="1" applyAlignment="1">
      <alignment horizontal="center" vertical="center"/>
    </xf>
    <xf numFmtId="14" fontId="16" fillId="0" borderId="0" xfId="0" applyNumberFormat="1" applyFont="1"/>
    <xf numFmtId="0" fontId="31" fillId="2" borderId="1" xfId="0" applyFont="1" applyFill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14" fontId="32" fillId="0" borderId="40" xfId="0" applyNumberFormat="1" applyFont="1" applyBorder="1" applyAlignment="1">
      <alignment horizontal="center" vertical="center"/>
    </xf>
    <xf numFmtId="0" fontId="32" fillId="0" borderId="31" xfId="0" applyFont="1" applyBorder="1" applyAlignment="1">
      <alignment horizontal="center" vertical="center"/>
    </xf>
    <xf numFmtId="164" fontId="32" fillId="0" borderId="31" xfId="0" applyNumberFormat="1" applyFont="1" applyBorder="1" applyAlignment="1">
      <alignment horizontal="center" vertical="center"/>
    </xf>
    <xf numFmtId="164" fontId="32" fillId="0" borderId="32" xfId="0" applyNumberFormat="1" applyFont="1" applyBorder="1" applyAlignment="1">
      <alignment horizontal="center" vertical="center"/>
    </xf>
    <xf numFmtId="0" fontId="33" fillId="0" borderId="33" xfId="0" applyFont="1" applyBorder="1" applyAlignment="1">
      <alignment horizontal="center" vertical="center"/>
    </xf>
    <xf numFmtId="14" fontId="32" fillId="0" borderId="33" xfId="0" applyNumberFormat="1" applyFont="1" applyBorder="1" applyAlignment="1">
      <alignment horizontal="center" vertical="center"/>
    </xf>
    <xf numFmtId="0" fontId="32" fillId="0" borderId="33" xfId="0" applyFont="1" applyBorder="1" applyAlignment="1">
      <alignment horizontal="center" vertical="center"/>
    </xf>
    <xf numFmtId="14" fontId="5" fillId="0" borderId="33" xfId="0" applyNumberFormat="1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14" fontId="5" fillId="0" borderId="35" xfId="0" applyNumberFormat="1" applyFont="1" applyBorder="1" applyAlignment="1">
      <alignment horizontal="center" vertical="center"/>
    </xf>
    <xf numFmtId="0" fontId="0" fillId="0" borderId="0" xfId="0" applyFont="1" applyAlignment="1"/>
    <xf numFmtId="14" fontId="5" fillId="0" borderId="41" xfId="0" applyNumberFormat="1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4" fontId="5" fillId="0" borderId="42" xfId="0" applyNumberFormat="1" applyFont="1" applyBorder="1" applyAlignment="1">
      <alignment horizontal="center" vertical="center"/>
    </xf>
    <xf numFmtId="164" fontId="5" fillId="0" borderId="43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0" fontId="0" fillId="0" borderId="0" xfId="0" applyFont="1" applyAlignment="1"/>
    <xf numFmtId="0" fontId="3" fillId="0" borderId="6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4" fillId="2" borderId="7" xfId="0" applyFont="1" applyFill="1" applyBorder="1" applyAlignment="1">
      <alignment horizontal="center"/>
    </xf>
    <xf numFmtId="0" fontId="3" fillId="0" borderId="8" xfId="0" applyFont="1" applyBorder="1"/>
    <xf numFmtId="0" fontId="3" fillId="0" borderId="9" xfId="0" applyFont="1" applyBorder="1"/>
    <xf numFmtId="0" fontId="5" fillId="0" borderId="14" xfId="0" applyFont="1" applyBorder="1" applyAlignment="1">
      <alignment horizontal="center" vertical="center" wrapText="1"/>
    </xf>
    <xf numFmtId="0" fontId="3" fillId="0" borderId="15" xfId="0" applyFont="1" applyBorder="1"/>
    <xf numFmtId="0" fontId="3" fillId="0" borderId="16" xfId="0" applyFont="1" applyBorder="1"/>
    <xf numFmtId="0" fontId="5" fillId="2" borderId="0" xfId="0" applyFont="1" applyFill="1" applyAlignment="1">
      <alignment horizontal="center" vertical="center" wrapText="1"/>
    </xf>
    <xf numFmtId="0" fontId="14" fillId="0" borderId="0" xfId="0" applyFont="1"/>
    <xf numFmtId="0" fontId="7" fillId="0" borderId="0" xfId="0" applyFont="1" applyAlignment="1">
      <alignment horizontal="right"/>
    </xf>
  </cellXfs>
  <cellStyles count="1">
    <cellStyle name="Normal" xfId="0" builtinId="0"/>
  </cellStyles>
  <dxfs count="13">
    <dxf>
      <font>
        <color theme="0"/>
      </font>
      <fill>
        <patternFill patternType="solid">
          <fgColor rgb="FFFF7979"/>
          <bgColor rgb="FFFF7979"/>
        </patternFill>
      </fill>
    </dxf>
    <dxf>
      <font>
        <color theme="1"/>
      </font>
      <fill>
        <patternFill patternType="solid">
          <fgColor rgb="FFFFC000"/>
          <bgColor rgb="FFFFC000"/>
        </patternFill>
      </fill>
    </dxf>
    <dxf>
      <font>
        <color rgb="FF000000"/>
      </font>
      <fill>
        <patternFill patternType="solid">
          <fgColor rgb="FFEC3D1A"/>
          <bgColor rgb="FFEC3D1A"/>
        </patternFill>
      </fill>
    </dxf>
    <dxf>
      <font>
        <color rgb="FF000000"/>
      </font>
      <fill>
        <patternFill patternType="solid">
          <fgColor theme="9"/>
          <bgColor theme="9"/>
        </patternFill>
      </fill>
    </dxf>
    <dxf>
      <font>
        <b/>
        <color rgb="FF00B050"/>
      </font>
      <fill>
        <patternFill patternType="none"/>
      </fill>
    </dxf>
    <dxf>
      <font>
        <b/>
        <color rgb="FFFF0000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FORN-style" pivot="0" count="3" xr9:uid="{00000000-0011-0000-FFFF-FFFF00000000}">
      <tableStyleElement type="headerRow" dxfId="12"/>
      <tableStyleElement type="firstRowStripe" dxfId="11"/>
      <tableStyleElement type="secondRowStripe" dxfId="10"/>
    </tableStyle>
    <tableStyle name="CONT. ESTOQUE-style" pivot="0" count="3" xr9:uid="{00000000-0011-0000-FFFF-FFFF01000000}">
      <tableStyleElement type="headerRow" dxfId="9"/>
      <tableStyleElement type="firstRowStripe" dxfId="8"/>
      <tableStyleElement type="secondRowStripe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6</xdr:row>
      <xdr:rowOff>0</xdr:rowOff>
    </xdr:from>
    <xdr:ext cx="323850" cy="190500"/>
    <xdr:pic>
      <xdr:nvPicPr>
        <xdr:cNvPr id="2" name="image1.png" title="Imagem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4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5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828675" cy="619125"/>
    <xdr:pic>
      <xdr:nvPicPr>
        <xdr:cNvPr id="2" name="image7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C12" headerRowCount="0">
  <tableColumns count="1">
    <tableColumn id="1" xr3:uid="{00000000-0010-0000-0000-000001000000}" name="Column1"/>
  </tableColumns>
  <tableStyleInfo name="FORN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6:J400">
  <tableColumns count="9">
    <tableColumn id="1" xr3:uid="{00000000-0010-0000-0100-000001000000}" name="PRODUTOS"/>
    <tableColumn id="2" xr3:uid="{00000000-0010-0000-0100-000002000000}" name="ENTRADAS"/>
    <tableColumn id="3" xr3:uid="{00000000-0010-0000-0100-000003000000}" name="SAÍDAS"/>
    <tableColumn id="4" xr3:uid="{00000000-0010-0000-0100-000004000000}" name="SALDO"/>
    <tableColumn id="5" xr3:uid="{00000000-0010-0000-0100-000005000000}" name="ESTOQUE MÍNIMO "/>
    <tableColumn id="6" xr3:uid="{00000000-0010-0000-0100-000006000000}" name="STATUS"/>
    <tableColumn id="7" xr3:uid="{00000000-0010-0000-0100-000007000000}" name="RECEITA TOTAL "/>
    <tableColumn id="8" xr3:uid="{00000000-0010-0000-0100-000008000000}" name="CUSTO TOTAL "/>
    <tableColumn id="9" xr3:uid="{00000000-0010-0000-0100-000009000000}" name="LUCRO/PREJUÍZO TOTAL"/>
  </tableColumns>
  <tableStyleInfo name="CONT. ESTOQUE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s://blog.egestor.com.br/controle-de-estoque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4.xml"/><Relationship Id="rId1" Type="http://schemas.openxmlformats.org/officeDocument/2006/relationships/hyperlink" Target="mailto:fornecedor1@gmail.com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opLeftCell="D1" workbookViewId="0">
      <selection activeCell="F22" sqref="F22"/>
    </sheetView>
  </sheetViews>
  <sheetFormatPr defaultColWidth="12.625" defaultRowHeight="15" customHeight="1" x14ac:dyDescent="0.2"/>
  <cols>
    <col min="1" max="8" width="8" customWidth="1"/>
    <col min="9" max="9" width="7.25" customWidth="1"/>
    <col min="10" max="10" width="2.25" customWidth="1"/>
    <col min="11" max="11" width="10.625" customWidth="1"/>
    <col min="12" max="12" width="9.625" customWidth="1"/>
    <col min="13" max="13" width="7.375" customWidth="1"/>
    <col min="14" max="14" width="20" customWidth="1"/>
    <col min="15" max="15" width="11.125" customWidth="1"/>
    <col min="16" max="16" width="11.25" customWidth="1"/>
    <col min="17" max="17" width="64.75" customWidth="1"/>
    <col min="18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2"/>
      <c r="L4" s="2"/>
      <c r="M4" s="2"/>
      <c r="N4" s="2"/>
      <c r="O4" s="2"/>
      <c r="P4" s="2"/>
      <c r="Q4" s="1"/>
      <c r="R4" s="2"/>
      <c r="S4" s="2"/>
      <c r="T4" s="2"/>
      <c r="U4" s="2"/>
      <c r="V4" s="2"/>
      <c r="W4" s="2"/>
      <c r="X4" s="2"/>
      <c r="Y4" s="2"/>
      <c r="Z4" s="2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2"/>
      <c r="L5" s="2"/>
      <c r="M5" s="2"/>
      <c r="N5" s="2"/>
      <c r="O5" s="2"/>
      <c r="P5" s="2"/>
      <c r="Q5" s="1"/>
      <c r="R5" s="2"/>
      <c r="S5" s="2"/>
      <c r="T5" s="2"/>
      <c r="U5" s="2"/>
      <c r="V5" s="2"/>
      <c r="W5" s="2"/>
      <c r="X5" s="2"/>
      <c r="Y5" s="2"/>
      <c r="Z5" s="2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2"/>
      <c r="L6" s="2"/>
      <c r="M6" s="2"/>
      <c r="N6" s="2"/>
      <c r="O6" s="2"/>
      <c r="P6" s="2"/>
      <c r="Q6" s="1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"/>
      <c r="B7" s="1"/>
      <c r="C7" s="1"/>
      <c r="D7" s="112"/>
      <c r="E7" s="113"/>
      <c r="F7" s="113"/>
      <c r="G7" s="113"/>
      <c r="H7" s="114"/>
      <c r="I7" s="1"/>
      <c r="J7" s="1"/>
      <c r="K7" s="2"/>
      <c r="L7" s="2"/>
      <c r="M7" s="2"/>
      <c r="N7" s="2"/>
      <c r="O7" s="2"/>
      <c r="P7" s="2"/>
      <c r="Q7" s="1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"/>
      <c r="B8" s="1"/>
      <c r="C8" s="1"/>
      <c r="D8" s="115"/>
      <c r="E8" s="116"/>
      <c r="F8" s="116"/>
      <c r="G8" s="116"/>
      <c r="H8" s="117"/>
      <c r="I8" s="1"/>
      <c r="J8" s="1"/>
      <c r="K8" s="2"/>
      <c r="M8" s="2"/>
      <c r="N8" s="2"/>
      <c r="O8" s="2"/>
      <c r="P8" s="2"/>
      <c r="Q8" s="1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"/>
      <c r="B9" s="1"/>
      <c r="C9" s="1"/>
      <c r="D9" s="115"/>
      <c r="E9" s="116"/>
      <c r="F9" s="116"/>
      <c r="G9" s="116"/>
      <c r="H9" s="117"/>
      <c r="I9" s="1"/>
      <c r="J9" s="1"/>
      <c r="L9" s="2"/>
      <c r="M9" s="2"/>
      <c r="N9" s="2"/>
      <c r="O9" s="2"/>
      <c r="P9" s="2"/>
      <c r="Q9" s="1"/>
      <c r="R9" s="2"/>
      <c r="S9" s="2"/>
      <c r="T9" s="2"/>
      <c r="U9" s="2"/>
      <c r="V9" s="2"/>
      <c r="W9" s="2"/>
      <c r="X9" s="2"/>
      <c r="Y9" s="2"/>
      <c r="Z9" s="2"/>
    </row>
    <row r="10" spans="1:26" ht="34.5" x14ac:dyDescent="0.6">
      <c r="A10" s="1"/>
      <c r="B10" s="1"/>
      <c r="C10" s="1"/>
      <c r="D10" s="115"/>
      <c r="E10" s="116"/>
      <c r="F10" s="116"/>
      <c r="G10" s="116"/>
      <c r="H10" s="117"/>
      <c r="I10" s="121" t="s">
        <v>0</v>
      </c>
      <c r="J10" s="122"/>
      <c r="K10" s="122"/>
      <c r="L10" s="122"/>
      <c r="M10" s="122"/>
      <c r="N10" s="122"/>
      <c r="O10" s="122"/>
      <c r="P10" s="123"/>
      <c r="Q10" s="1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1"/>
      <c r="B11" s="1"/>
      <c r="C11" s="1"/>
      <c r="D11" s="115"/>
      <c r="E11" s="116"/>
      <c r="F11" s="116"/>
      <c r="G11" s="116"/>
      <c r="H11" s="117"/>
      <c r="I11" s="1"/>
      <c r="J11" s="1"/>
      <c r="K11" s="2"/>
      <c r="L11" s="2"/>
      <c r="M11" s="2"/>
      <c r="N11" s="2"/>
      <c r="O11" s="2"/>
      <c r="P11" s="2"/>
      <c r="Q11" s="1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"/>
      <c r="B12" s="1"/>
      <c r="C12" s="1"/>
      <c r="D12" s="115"/>
      <c r="E12" s="116"/>
      <c r="F12" s="116"/>
      <c r="G12" s="116"/>
      <c r="H12" s="117"/>
      <c r="I12" s="1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6.5" x14ac:dyDescent="0.3">
      <c r="A13" s="1"/>
      <c r="B13" s="1"/>
      <c r="C13" s="1"/>
      <c r="D13" s="115"/>
      <c r="E13" s="116"/>
      <c r="F13" s="116"/>
      <c r="G13" s="116"/>
      <c r="H13" s="117"/>
      <c r="I13" s="1"/>
      <c r="J13" s="3"/>
      <c r="K13" s="4"/>
      <c r="L13" s="4"/>
      <c r="M13" s="4"/>
      <c r="N13" s="4"/>
      <c r="O13" s="4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6.5" customHeight="1" x14ac:dyDescent="0.3">
      <c r="A14" s="1"/>
      <c r="B14" s="1"/>
      <c r="C14" s="1"/>
      <c r="D14" s="115"/>
      <c r="E14" s="116"/>
      <c r="F14" s="116"/>
      <c r="G14" s="116"/>
      <c r="H14" s="117"/>
      <c r="I14" s="1"/>
      <c r="J14" s="5"/>
      <c r="K14" s="6" t="s">
        <v>1</v>
      </c>
      <c r="L14" s="6" t="s">
        <v>2</v>
      </c>
      <c r="M14" s="6" t="s">
        <v>3</v>
      </c>
      <c r="N14" s="7" t="s">
        <v>4</v>
      </c>
      <c r="O14" s="6" t="s">
        <v>5</v>
      </c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"/>
      <c r="B15" s="1"/>
      <c r="C15" s="1"/>
      <c r="D15" s="118"/>
      <c r="E15" s="119"/>
      <c r="F15" s="119"/>
      <c r="G15" s="119"/>
      <c r="H15" s="120"/>
      <c r="I15" s="1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2"/>
      <c r="L16" s="2"/>
      <c r="M16" s="2"/>
      <c r="N16" s="2"/>
      <c r="O16" s="2"/>
      <c r="P16" s="2"/>
      <c r="Q16" s="1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2"/>
      <c r="L17" s="2"/>
      <c r="M17" s="2"/>
      <c r="N17" s="2"/>
      <c r="O17" s="2"/>
      <c r="P17" s="2"/>
      <c r="Q17" s="1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"/>
      <c r="B21" s="1"/>
      <c r="C21" s="1"/>
      <c r="D21" s="1"/>
      <c r="E21" s="1"/>
      <c r="F21" s="1"/>
      <c r="G21" s="1"/>
      <c r="H21" s="1"/>
      <c r="I21" s="1"/>
      <c r="J21" s="8"/>
      <c r="K21" s="1"/>
      <c r="L21" s="1"/>
      <c r="M21" s="1"/>
      <c r="N21" s="1"/>
      <c r="O21" s="1"/>
      <c r="P21" s="1"/>
      <c r="Q21" s="1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/>
      <c r="S22" s="2"/>
      <c r="T22" s="2"/>
      <c r="U22" s="2"/>
      <c r="V22" s="2"/>
      <c r="W22" s="2"/>
      <c r="X22" s="2"/>
      <c r="Y22" s="2"/>
      <c r="Z22" s="2"/>
    </row>
    <row r="23" spans="1:26" ht="112.5" customHeight="1" x14ac:dyDescent="0.25">
      <c r="A23" s="1"/>
      <c r="B23" s="1"/>
      <c r="C23" s="1"/>
      <c r="D23" s="1"/>
      <c r="E23" s="1"/>
      <c r="F23" s="1"/>
      <c r="G23" s="1"/>
      <c r="H23" s="9"/>
      <c r="I23" s="1"/>
      <c r="J23" s="1"/>
      <c r="K23" s="1"/>
      <c r="L23" s="1"/>
      <c r="M23" s="1"/>
      <c r="N23" s="1"/>
      <c r="O23" s="1"/>
      <c r="P23" s="1"/>
      <c r="Q23" s="1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2">
    <mergeCell ref="D7:H15"/>
    <mergeCell ref="I10:P10"/>
  </mergeCells>
  <hyperlinks>
    <hyperlink ref="K14" location="PROD!A1" display="Cadastros " xr:uid="{00000000-0004-0000-0000-000000000000}"/>
    <hyperlink ref="L14" location="ENTRADAS!A1" display="Entradas " xr:uid="{00000000-0004-0000-0000-000001000000}"/>
    <hyperlink ref="M14" location="SAÍDAS!A1" display="Saídas " xr:uid="{00000000-0004-0000-0000-000002000000}"/>
    <hyperlink ref="N14" location="CONT. ESTOQUE!A1" display="Controle de estoque " xr:uid="{00000000-0004-0000-0000-000003000000}"/>
    <hyperlink ref="O14" location="Instruções!A1" display="Instruções " xr:uid="{00000000-0004-0000-0000-000004000000}"/>
  </hyperlinks>
  <pageMargins left="0.511811024" right="0.511811024" top="0.78740157499999996" bottom="0.78740157499999996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9"/>
  <sheetViews>
    <sheetView showGridLines="0" tabSelected="1" topLeftCell="A14" zoomScale="85" zoomScaleNormal="85" workbookViewId="0">
      <selection activeCell="C6" sqref="C6:R6"/>
    </sheetView>
  </sheetViews>
  <sheetFormatPr defaultColWidth="12.625" defaultRowHeight="15" customHeight="1" x14ac:dyDescent="0.2"/>
  <cols>
    <col min="1" max="1" width="12.625" customWidth="1"/>
    <col min="2" max="2" width="16.625" customWidth="1"/>
    <col min="3" max="4" width="8.5" customWidth="1"/>
    <col min="5" max="5" width="12.125" customWidth="1"/>
    <col min="6" max="17" width="8.5" customWidth="1"/>
    <col min="18" max="18" width="11" customWidth="1"/>
    <col min="19" max="26" width="7.625" customWidth="1"/>
  </cols>
  <sheetData>
    <row r="1" spans="1:26" ht="48.75" customHeight="1" x14ac:dyDescent="0.25">
      <c r="A1" s="10" t="s">
        <v>106</v>
      </c>
      <c r="B1" s="11" t="s">
        <v>6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12" t="s">
        <v>7</v>
      </c>
      <c r="S1" s="2"/>
      <c r="T1" s="2"/>
      <c r="U1" s="2"/>
      <c r="V1" s="2"/>
      <c r="W1" s="2"/>
      <c r="X1" s="2"/>
      <c r="Y1" s="2"/>
      <c r="Z1" s="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3" spans="1:26" ht="24" customHeight="1" x14ac:dyDescent="0.3">
      <c r="A3" s="14"/>
      <c r="B3" s="14" t="s">
        <v>8</v>
      </c>
      <c r="C3" s="14"/>
      <c r="D3" s="14"/>
      <c r="E3" s="14"/>
      <c r="F3" s="14"/>
    </row>
    <row r="4" spans="1:26" ht="16.5" x14ac:dyDescent="0.3">
      <c r="A4" s="14"/>
      <c r="B4" s="128" t="s">
        <v>9</v>
      </c>
      <c r="C4" s="116"/>
      <c r="D4" s="116"/>
      <c r="E4" s="116"/>
      <c r="F4" s="14"/>
    </row>
    <row r="5" spans="1:26" ht="15.75" x14ac:dyDescent="0.3">
      <c r="A5" s="15"/>
      <c r="B5" s="15"/>
      <c r="C5" s="15"/>
      <c r="D5" s="15"/>
      <c r="E5" s="15"/>
      <c r="F5" s="15"/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</row>
    <row r="6" spans="1:26" ht="90.75" customHeight="1" x14ac:dyDescent="0.3">
      <c r="A6" s="15"/>
      <c r="B6" s="16" t="s">
        <v>10</v>
      </c>
      <c r="C6" s="124" t="s">
        <v>11</v>
      </c>
      <c r="D6" s="125"/>
      <c r="E6" s="125"/>
      <c r="F6" s="125"/>
      <c r="G6" s="125"/>
      <c r="H6" s="125"/>
      <c r="I6" s="125"/>
      <c r="J6" s="125"/>
      <c r="K6" s="125"/>
      <c r="L6" s="125"/>
      <c r="M6" s="125"/>
      <c r="N6" s="125"/>
      <c r="O6" s="125"/>
      <c r="P6" s="125"/>
      <c r="Q6" s="125"/>
      <c r="R6" s="126"/>
    </row>
    <row r="7" spans="1:26" ht="15.75" x14ac:dyDescent="0.3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26" ht="153" customHeight="1" x14ac:dyDescent="0.3">
      <c r="A8" s="15"/>
      <c r="B8" s="17" t="s">
        <v>12</v>
      </c>
      <c r="C8" s="124" t="s">
        <v>13</v>
      </c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25"/>
      <c r="O8" s="125"/>
      <c r="P8" s="125"/>
      <c r="Q8" s="125"/>
      <c r="R8" s="126"/>
    </row>
    <row r="9" spans="1:26" ht="15.75" x14ac:dyDescent="0.3">
      <c r="A9" s="15"/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</row>
    <row r="10" spans="1:26" ht="152.25" customHeight="1" x14ac:dyDescent="0.3">
      <c r="A10" s="15"/>
      <c r="B10" s="17" t="s">
        <v>14</v>
      </c>
      <c r="C10" s="124" t="s">
        <v>15</v>
      </c>
      <c r="D10" s="125"/>
      <c r="E10" s="125"/>
      <c r="F10" s="125"/>
      <c r="G10" s="125"/>
      <c r="H10" s="125"/>
      <c r="I10" s="125"/>
      <c r="J10" s="125"/>
      <c r="K10" s="125"/>
      <c r="L10" s="125"/>
      <c r="M10" s="125"/>
      <c r="N10" s="125"/>
      <c r="O10" s="125"/>
      <c r="P10" s="125"/>
      <c r="Q10" s="125"/>
      <c r="R10" s="126"/>
    </row>
    <row r="11" spans="1:26" ht="15.75" x14ac:dyDescent="0.3">
      <c r="A11" s="15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</row>
    <row r="12" spans="1:26" ht="15.75" x14ac:dyDescent="0.3">
      <c r="A12" s="15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</row>
    <row r="13" spans="1:26" ht="153.75" customHeight="1" x14ac:dyDescent="0.3">
      <c r="A13" s="15"/>
      <c r="B13" s="17" t="s">
        <v>16</v>
      </c>
      <c r="C13" s="124" t="s">
        <v>17</v>
      </c>
      <c r="D13" s="125"/>
      <c r="E13" s="125"/>
      <c r="F13" s="125"/>
      <c r="G13" s="125"/>
      <c r="H13" s="125"/>
      <c r="I13" s="125"/>
      <c r="J13" s="125"/>
      <c r="K13" s="125"/>
      <c r="L13" s="125"/>
      <c r="M13" s="125"/>
      <c r="N13" s="125"/>
      <c r="O13" s="125"/>
      <c r="P13" s="125"/>
      <c r="Q13" s="125"/>
      <c r="R13" s="126"/>
    </row>
    <row r="14" spans="1:26" ht="15.75" x14ac:dyDescent="0.3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</row>
    <row r="15" spans="1:26" ht="298.5" customHeight="1" x14ac:dyDescent="0.3">
      <c r="A15" s="15"/>
      <c r="B15" s="17" t="s">
        <v>18</v>
      </c>
      <c r="C15" s="124" t="s">
        <v>19</v>
      </c>
      <c r="D15" s="125"/>
      <c r="E15" s="125"/>
      <c r="F15" s="125"/>
      <c r="G15" s="125"/>
      <c r="H15" s="125"/>
      <c r="I15" s="125"/>
      <c r="J15" s="125"/>
      <c r="K15" s="125"/>
      <c r="L15" s="125"/>
      <c r="M15" s="125"/>
      <c r="N15" s="125"/>
      <c r="O15" s="125"/>
      <c r="P15" s="125"/>
      <c r="Q15" s="125"/>
      <c r="R15" s="126"/>
    </row>
    <row r="16" spans="1:26" ht="15.75" x14ac:dyDescent="0.3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</row>
    <row r="17" spans="1:26" ht="364.5" customHeight="1" x14ac:dyDescent="0.3">
      <c r="A17" s="15"/>
      <c r="B17" s="17" t="s">
        <v>20</v>
      </c>
      <c r="C17" s="124" t="s">
        <v>21</v>
      </c>
      <c r="D17" s="125"/>
      <c r="E17" s="125"/>
      <c r="F17" s="125"/>
      <c r="G17" s="125"/>
      <c r="H17" s="125"/>
      <c r="I17" s="125"/>
      <c r="J17" s="125"/>
      <c r="K17" s="125"/>
      <c r="L17" s="125"/>
      <c r="M17" s="125"/>
      <c r="N17" s="125"/>
      <c r="O17" s="125"/>
      <c r="P17" s="125"/>
      <c r="Q17" s="125"/>
      <c r="R17" s="126"/>
    </row>
    <row r="18" spans="1:26" ht="15.75" x14ac:dyDescent="0.3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</row>
    <row r="19" spans="1:26" ht="90.75" customHeight="1" x14ac:dyDescent="0.3">
      <c r="A19" s="18"/>
      <c r="B19" s="19"/>
      <c r="C19" s="127"/>
      <c r="D19" s="116"/>
      <c r="E19" s="116"/>
      <c r="F19" s="116"/>
      <c r="G19" s="116"/>
      <c r="H19" s="116"/>
      <c r="I19" s="116"/>
      <c r="J19" s="116"/>
      <c r="K19" s="116"/>
      <c r="L19" s="116"/>
      <c r="M19" s="116"/>
      <c r="N19" s="116"/>
      <c r="O19" s="116"/>
      <c r="P19" s="116"/>
      <c r="Q19" s="116"/>
      <c r="R19" s="116"/>
      <c r="S19" s="20"/>
      <c r="T19" s="20"/>
      <c r="U19" s="20"/>
      <c r="V19" s="20"/>
      <c r="W19" s="20"/>
      <c r="X19" s="20"/>
      <c r="Y19" s="20"/>
      <c r="Z19" s="20"/>
    </row>
    <row r="20" spans="1:26" ht="15.75" customHeight="1" x14ac:dyDescent="0.3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</row>
    <row r="21" spans="1:26" ht="15.75" customHeight="1" x14ac:dyDescent="0.3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</row>
    <row r="22" spans="1:26" ht="15.75" customHeight="1" x14ac:dyDescent="0.3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</row>
    <row r="23" spans="1:26" ht="15.75" customHeight="1" x14ac:dyDescent="0.3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6" ht="15.75" customHeight="1" x14ac:dyDescent="0.3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26" ht="15.75" customHeight="1" x14ac:dyDescent="0.3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</row>
    <row r="26" spans="1:26" ht="15.75" customHeight="1" x14ac:dyDescent="0.3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</row>
    <row r="27" spans="1:26" ht="15.75" customHeight="1" x14ac:dyDescent="0.3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</row>
    <row r="28" spans="1:26" ht="15.75" customHeight="1" x14ac:dyDescent="0.3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</row>
    <row r="29" spans="1:26" ht="15.75" customHeight="1" x14ac:dyDescent="0.3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</row>
    <row r="30" spans="1:26" ht="15.75" customHeight="1" x14ac:dyDescent="0.3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</row>
    <row r="31" spans="1:26" ht="15.75" customHeight="1" x14ac:dyDescent="0.2"/>
    <row r="32" spans="1:26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</sheetData>
  <mergeCells count="8">
    <mergeCell ref="C15:R15"/>
    <mergeCell ref="C17:R17"/>
    <mergeCell ref="C19:R19"/>
    <mergeCell ref="B4:E4"/>
    <mergeCell ref="C6:R6"/>
    <mergeCell ref="C8:R8"/>
    <mergeCell ref="C10:R10"/>
    <mergeCell ref="C13:R13"/>
  </mergeCells>
  <hyperlinks>
    <hyperlink ref="B4" r:id="rId1" xr:uid="{00000000-0004-0000-0100-000000000000}"/>
  </hyperlinks>
  <pageMargins left="0.511811024" right="0.511811024" top="0.78740157499999996" bottom="0.78740157499999996" header="0" footer="0"/>
  <pageSetup paperSize="9" orientation="portrait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5"/>
  <sheetViews>
    <sheetView showGridLines="0" workbookViewId="0">
      <selection activeCell="B7" sqref="B7:G43"/>
    </sheetView>
  </sheetViews>
  <sheetFormatPr defaultColWidth="12.625" defaultRowHeight="15" customHeight="1" x14ac:dyDescent="0.2"/>
  <cols>
    <col min="1" max="1" width="12.625" customWidth="1"/>
    <col min="2" max="2" width="15.75" customWidth="1"/>
    <col min="3" max="3" width="18.875" customWidth="1"/>
    <col min="4" max="4" width="22.875" customWidth="1"/>
    <col min="5" max="6" width="20" customWidth="1"/>
    <col min="7" max="7" width="21.375" customWidth="1"/>
    <col min="8" max="8" width="22.125" customWidth="1"/>
    <col min="9" max="26" width="7.625" customWidth="1"/>
  </cols>
  <sheetData>
    <row r="1" spans="1:26" ht="48.75" customHeight="1" x14ac:dyDescent="0.3">
      <c r="A1" s="21"/>
      <c r="B1" s="22" t="s">
        <v>22</v>
      </c>
      <c r="D1" s="4"/>
      <c r="E1" s="2"/>
      <c r="F1" s="2"/>
      <c r="G1" s="2"/>
      <c r="I1" s="23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ht="15" customHeight="1" x14ac:dyDescent="0.3">
      <c r="B4" s="24" t="s">
        <v>24</v>
      </c>
      <c r="C4" s="25" t="s">
        <v>25</v>
      </c>
      <c r="G4" s="26" t="s">
        <v>26</v>
      </c>
    </row>
    <row r="5" spans="1:26" ht="15" customHeight="1" x14ac:dyDescent="0.3">
      <c r="B5" s="27"/>
      <c r="C5" s="28"/>
      <c r="D5" s="28"/>
      <c r="E5" s="28"/>
      <c r="F5" s="28"/>
      <c r="G5" s="28"/>
    </row>
    <row r="6" spans="1:26" ht="37.5" customHeight="1" thickBot="1" x14ac:dyDescent="0.3">
      <c r="A6" s="29"/>
      <c r="B6" s="30" t="s">
        <v>27</v>
      </c>
      <c r="C6" s="30" t="s">
        <v>28</v>
      </c>
      <c r="D6" s="30" t="s">
        <v>29</v>
      </c>
      <c r="E6" s="30" t="s">
        <v>30</v>
      </c>
      <c r="F6" s="30" t="s">
        <v>31</v>
      </c>
      <c r="G6" s="30" t="s">
        <v>32</v>
      </c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</row>
    <row r="7" spans="1:26" x14ac:dyDescent="0.2">
      <c r="B7" s="31" t="s">
        <v>100</v>
      </c>
      <c r="C7" s="32">
        <v>101</v>
      </c>
      <c r="D7" s="32" t="s">
        <v>67</v>
      </c>
      <c r="E7" s="32">
        <v>18</v>
      </c>
      <c r="F7" s="33"/>
      <c r="G7" s="34"/>
    </row>
    <row r="8" spans="1:26" s="107" customFormat="1" x14ac:dyDescent="0.2">
      <c r="B8" s="108" t="s">
        <v>101</v>
      </c>
      <c r="C8" s="109">
        <v>102</v>
      </c>
      <c r="D8" s="36" t="s">
        <v>67</v>
      </c>
      <c r="E8" s="109">
        <v>12</v>
      </c>
      <c r="F8" s="110"/>
      <c r="G8" s="111"/>
    </row>
    <row r="9" spans="1:26" s="107" customFormat="1" x14ac:dyDescent="0.2">
      <c r="B9" s="108" t="s">
        <v>102</v>
      </c>
      <c r="C9" s="109">
        <v>103</v>
      </c>
      <c r="D9" s="36" t="s">
        <v>67</v>
      </c>
      <c r="E9" s="109">
        <v>6</v>
      </c>
      <c r="F9" s="110"/>
      <c r="G9" s="111"/>
    </row>
    <row r="10" spans="1:26" s="107" customFormat="1" x14ac:dyDescent="0.2">
      <c r="B10" s="35" t="s">
        <v>103</v>
      </c>
      <c r="C10" s="109">
        <v>201</v>
      </c>
      <c r="D10" s="36" t="s">
        <v>67</v>
      </c>
      <c r="E10" s="109">
        <v>18</v>
      </c>
      <c r="F10" s="110"/>
      <c r="G10" s="111"/>
    </row>
    <row r="11" spans="1:26" s="107" customFormat="1" x14ac:dyDescent="0.2">
      <c r="B11" s="35" t="s">
        <v>104</v>
      </c>
      <c r="C11" s="109">
        <v>202</v>
      </c>
      <c r="D11" s="36" t="s">
        <v>67</v>
      </c>
      <c r="E11" s="109">
        <v>12</v>
      </c>
      <c r="F11" s="110"/>
      <c r="G11" s="111"/>
    </row>
    <row r="12" spans="1:26" s="107" customFormat="1" x14ac:dyDescent="0.2">
      <c r="B12" s="35" t="s">
        <v>105</v>
      </c>
      <c r="C12" s="109">
        <v>203</v>
      </c>
      <c r="D12" s="36" t="s">
        <v>67</v>
      </c>
      <c r="E12" s="109">
        <v>6</v>
      </c>
      <c r="F12" s="110"/>
      <c r="G12" s="111"/>
    </row>
    <row r="13" spans="1:26" x14ac:dyDescent="0.2">
      <c r="B13" s="35" t="s">
        <v>68</v>
      </c>
      <c r="C13" s="36">
        <v>2</v>
      </c>
      <c r="D13" s="36" t="s">
        <v>67</v>
      </c>
      <c r="E13" s="36"/>
      <c r="F13" s="37"/>
      <c r="G13" s="38"/>
    </row>
    <row r="14" spans="1:26" x14ac:dyDescent="0.2">
      <c r="B14" s="39" t="s">
        <v>69</v>
      </c>
      <c r="C14" s="36">
        <v>3</v>
      </c>
      <c r="D14" s="36" t="s">
        <v>67</v>
      </c>
      <c r="E14" s="36"/>
      <c r="F14" s="40"/>
      <c r="G14" s="41"/>
    </row>
    <row r="15" spans="1:26" x14ac:dyDescent="0.2">
      <c r="B15" s="39" t="s">
        <v>70</v>
      </c>
      <c r="C15" s="36">
        <v>4</v>
      </c>
      <c r="D15" s="36" t="s">
        <v>67</v>
      </c>
      <c r="E15" s="36"/>
      <c r="F15" s="40"/>
      <c r="G15" s="41"/>
    </row>
    <row r="16" spans="1:26" x14ac:dyDescent="0.2">
      <c r="B16" s="39" t="s">
        <v>71</v>
      </c>
      <c r="C16" s="36">
        <v>5</v>
      </c>
      <c r="D16" s="36" t="s">
        <v>67</v>
      </c>
      <c r="E16" s="36"/>
      <c r="F16" s="40"/>
      <c r="G16" s="41"/>
    </row>
    <row r="17" spans="2:7" x14ac:dyDescent="0.2">
      <c r="B17" s="39" t="s">
        <v>72</v>
      </c>
      <c r="C17" s="36">
        <v>6</v>
      </c>
      <c r="D17" s="36" t="s">
        <v>67</v>
      </c>
      <c r="E17" s="36"/>
      <c r="F17" s="40"/>
      <c r="G17" s="41"/>
    </row>
    <row r="18" spans="2:7" x14ac:dyDescent="0.2">
      <c r="B18" s="39" t="s">
        <v>73</v>
      </c>
      <c r="C18" s="36">
        <v>7</v>
      </c>
      <c r="D18" s="36" t="s">
        <v>67</v>
      </c>
      <c r="E18" s="36"/>
      <c r="F18" s="40"/>
      <c r="G18" s="41"/>
    </row>
    <row r="19" spans="2:7" x14ac:dyDescent="0.2">
      <c r="B19" s="39" t="s">
        <v>74</v>
      </c>
      <c r="C19" s="36">
        <v>8</v>
      </c>
      <c r="D19" s="36" t="s">
        <v>67</v>
      </c>
      <c r="E19" s="36"/>
      <c r="F19" s="40"/>
      <c r="G19" s="41"/>
    </row>
    <row r="20" spans="2:7" x14ac:dyDescent="0.2">
      <c r="B20" s="39" t="s">
        <v>75</v>
      </c>
      <c r="C20" s="36">
        <v>9</v>
      </c>
      <c r="D20" s="36" t="s">
        <v>67</v>
      </c>
      <c r="E20" s="36"/>
      <c r="F20" s="40"/>
      <c r="G20" s="41"/>
    </row>
    <row r="21" spans="2:7" x14ac:dyDescent="0.2">
      <c r="B21" s="39" t="s">
        <v>76</v>
      </c>
      <c r="C21" s="36">
        <v>10</v>
      </c>
      <c r="D21" s="36" t="s">
        <v>67</v>
      </c>
      <c r="E21" s="36"/>
      <c r="F21" s="40"/>
      <c r="G21" s="41"/>
    </row>
    <row r="22" spans="2:7" ht="15.75" x14ac:dyDescent="0.3">
      <c r="B22" s="35" t="s">
        <v>77</v>
      </c>
      <c r="C22" s="36">
        <v>11</v>
      </c>
      <c r="D22" s="36" t="s">
        <v>67</v>
      </c>
      <c r="E22" s="43"/>
      <c r="F22" s="43"/>
      <c r="G22" s="44"/>
    </row>
    <row r="23" spans="2:7" ht="15.75" x14ac:dyDescent="0.3">
      <c r="B23" s="35" t="s">
        <v>78</v>
      </c>
      <c r="C23" s="36">
        <v>12</v>
      </c>
      <c r="D23" s="36" t="s">
        <v>67</v>
      </c>
      <c r="E23" s="43"/>
      <c r="F23" s="43"/>
      <c r="G23" s="44"/>
    </row>
    <row r="24" spans="2:7" ht="15.75" x14ac:dyDescent="0.3">
      <c r="B24" s="35" t="s">
        <v>79</v>
      </c>
      <c r="C24" s="36">
        <v>13</v>
      </c>
      <c r="D24" s="36" t="s">
        <v>67</v>
      </c>
      <c r="E24" s="43"/>
      <c r="F24" s="43"/>
      <c r="G24" s="44"/>
    </row>
    <row r="25" spans="2:7" ht="15.75" customHeight="1" x14ac:dyDescent="0.3">
      <c r="B25" s="35" t="s">
        <v>80</v>
      </c>
      <c r="C25" s="36">
        <v>14</v>
      </c>
      <c r="D25" s="36" t="s">
        <v>67</v>
      </c>
      <c r="E25" s="43"/>
      <c r="F25" s="43"/>
      <c r="G25" s="44"/>
    </row>
    <row r="26" spans="2:7" ht="15.75" customHeight="1" x14ac:dyDescent="0.3">
      <c r="B26" s="35" t="s">
        <v>81</v>
      </c>
      <c r="C26" s="36">
        <v>15</v>
      </c>
      <c r="D26" s="36" t="s">
        <v>67</v>
      </c>
      <c r="E26" s="43"/>
      <c r="F26" s="43"/>
      <c r="G26" s="44"/>
    </row>
    <row r="27" spans="2:7" ht="15.75" customHeight="1" x14ac:dyDescent="0.3">
      <c r="B27" s="35" t="s">
        <v>82</v>
      </c>
      <c r="C27" s="36">
        <v>16</v>
      </c>
      <c r="D27" s="36" t="s">
        <v>67</v>
      </c>
      <c r="E27" s="43"/>
      <c r="F27" s="43"/>
      <c r="G27" s="44"/>
    </row>
    <row r="28" spans="2:7" ht="15.75" customHeight="1" x14ac:dyDescent="0.3">
      <c r="B28" s="35" t="s">
        <v>83</v>
      </c>
      <c r="C28" s="36">
        <v>17</v>
      </c>
      <c r="D28" s="36" t="s">
        <v>67</v>
      </c>
      <c r="E28" s="43"/>
      <c r="F28" s="43"/>
      <c r="G28" s="44"/>
    </row>
    <row r="29" spans="2:7" ht="15.75" customHeight="1" x14ac:dyDescent="0.3">
      <c r="B29" s="35" t="s">
        <v>84</v>
      </c>
      <c r="C29" s="36">
        <v>18</v>
      </c>
      <c r="D29" s="36" t="s">
        <v>67</v>
      </c>
      <c r="E29" s="43"/>
      <c r="F29" s="43"/>
      <c r="G29" s="44"/>
    </row>
    <row r="30" spans="2:7" ht="15.75" customHeight="1" x14ac:dyDescent="0.3">
      <c r="B30" s="35" t="s">
        <v>85</v>
      </c>
      <c r="C30" s="36">
        <v>19</v>
      </c>
      <c r="D30" s="36" t="s">
        <v>67</v>
      </c>
      <c r="E30" s="43"/>
      <c r="F30" s="43"/>
      <c r="G30" s="44"/>
    </row>
    <row r="31" spans="2:7" ht="15.75" customHeight="1" x14ac:dyDescent="0.3">
      <c r="B31" s="35" t="s">
        <v>86</v>
      </c>
      <c r="C31" s="36">
        <v>20</v>
      </c>
      <c r="D31" s="36" t="s">
        <v>67</v>
      </c>
      <c r="E31" s="43"/>
      <c r="F31" s="43"/>
      <c r="G31" s="44"/>
    </row>
    <row r="32" spans="2:7" ht="15.75" customHeight="1" x14ac:dyDescent="0.3">
      <c r="B32" s="35" t="s">
        <v>87</v>
      </c>
      <c r="C32" s="36">
        <v>21</v>
      </c>
      <c r="D32" s="36" t="s">
        <v>67</v>
      </c>
      <c r="E32" s="43"/>
      <c r="F32" s="43"/>
      <c r="G32" s="44"/>
    </row>
    <row r="33" spans="2:7" ht="15.75" customHeight="1" x14ac:dyDescent="0.3">
      <c r="B33" s="35" t="s">
        <v>88</v>
      </c>
      <c r="C33" s="36">
        <v>22</v>
      </c>
      <c r="D33" s="36" t="s">
        <v>67</v>
      </c>
      <c r="E33" s="43"/>
      <c r="F33" s="43"/>
      <c r="G33" s="44"/>
    </row>
    <row r="34" spans="2:7" ht="15.75" customHeight="1" x14ac:dyDescent="0.3">
      <c r="B34" s="35" t="s">
        <v>89</v>
      </c>
      <c r="C34" s="36">
        <v>23</v>
      </c>
      <c r="D34" s="36" t="s">
        <v>67</v>
      </c>
      <c r="E34" s="43"/>
      <c r="F34" s="43"/>
      <c r="G34" s="44"/>
    </row>
    <row r="35" spans="2:7" ht="15.75" customHeight="1" x14ac:dyDescent="0.3">
      <c r="B35" s="35" t="s">
        <v>90</v>
      </c>
      <c r="C35" s="36">
        <v>24</v>
      </c>
      <c r="D35" s="36" t="s">
        <v>67</v>
      </c>
      <c r="E35" s="43"/>
      <c r="F35" s="43"/>
      <c r="G35" s="44"/>
    </row>
    <row r="36" spans="2:7" ht="15.75" customHeight="1" x14ac:dyDescent="0.3">
      <c r="B36" s="35" t="s">
        <v>91</v>
      </c>
      <c r="C36" s="36">
        <v>25</v>
      </c>
      <c r="D36" s="36" t="s">
        <v>67</v>
      </c>
      <c r="E36" s="43"/>
      <c r="F36" s="43"/>
      <c r="G36" s="44"/>
    </row>
    <row r="37" spans="2:7" ht="15.75" customHeight="1" x14ac:dyDescent="0.3">
      <c r="B37" s="35" t="s">
        <v>92</v>
      </c>
      <c r="C37" s="36">
        <v>26</v>
      </c>
      <c r="D37" s="36" t="s">
        <v>67</v>
      </c>
      <c r="E37" s="43"/>
      <c r="F37" s="43"/>
      <c r="G37" s="44"/>
    </row>
    <row r="38" spans="2:7" ht="15.75" customHeight="1" x14ac:dyDescent="0.3">
      <c r="B38" s="42" t="s">
        <v>94</v>
      </c>
      <c r="C38" s="36">
        <v>27</v>
      </c>
      <c r="D38" s="36" t="s">
        <v>98</v>
      </c>
      <c r="E38" s="43"/>
      <c r="F38" s="43"/>
      <c r="G38" s="44"/>
    </row>
    <row r="39" spans="2:7" ht="15.75" customHeight="1" x14ac:dyDescent="0.3">
      <c r="B39" s="42" t="s">
        <v>95</v>
      </c>
      <c r="C39" s="36">
        <v>28</v>
      </c>
      <c r="D39" s="36" t="s">
        <v>98</v>
      </c>
      <c r="E39" s="43"/>
      <c r="F39" s="43"/>
      <c r="G39" s="44"/>
    </row>
    <row r="40" spans="2:7" s="107" customFormat="1" ht="15.75" customHeight="1" x14ac:dyDescent="0.3">
      <c r="B40" s="42" t="s">
        <v>99</v>
      </c>
      <c r="C40" s="36">
        <v>29</v>
      </c>
      <c r="D40" s="36" t="s">
        <v>98</v>
      </c>
      <c r="E40" s="43"/>
      <c r="F40" s="43"/>
      <c r="G40" s="44"/>
    </row>
    <row r="41" spans="2:7" ht="15.75" customHeight="1" x14ac:dyDescent="0.3">
      <c r="B41" s="42" t="s">
        <v>93</v>
      </c>
      <c r="C41" s="36">
        <v>30</v>
      </c>
      <c r="D41" s="36" t="s">
        <v>98</v>
      </c>
      <c r="E41" s="43"/>
      <c r="F41" s="43"/>
      <c r="G41" s="44"/>
    </row>
    <row r="42" spans="2:7" ht="15.75" customHeight="1" x14ac:dyDescent="0.3">
      <c r="B42" s="42" t="s">
        <v>96</v>
      </c>
      <c r="C42" s="36">
        <v>31</v>
      </c>
      <c r="D42" s="36" t="s">
        <v>98</v>
      </c>
      <c r="E42" s="43"/>
      <c r="F42" s="43"/>
      <c r="G42" s="44"/>
    </row>
    <row r="43" spans="2:7" ht="15.75" customHeight="1" x14ac:dyDescent="0.3">
      <c r="B43" s="42" t="s">
        <v>97</v>
      </c>
      <c r="C43" s="36">
        <v>32</v>
      </c>
      <c r="D43" s="36" t="s">
        <v>98</v>
      </c>
      <c r="E43" s="43"/>
      <c r="F43" s="43"/>
      <c r="G43" s="44"/>
    </row>
    <row r="44" spans="2:7" ht="15.75" customHeight="1" x14ac:dyDescent="0.3">
      <c r="B44" s="42"/>
      <c r="C44" s="36"/>
      <c r="D44" s="43"/>
      <c r="E44" s="43"/>
      <c r="F44" s="43"/>
      <c r="G44" s="44"/>
    </row>
    <row r="45" spans="2:7" ht="15.75" customHeight="1" x14ac:dyDescent="0.3">
      <c r="B45" s="42"/>
      <c r="C45" s="43"/>
      <c r="D45" s="43"/>
      <c r="E45" s="43"/>
      <c r="F45" s="43"/>
      <c r="G45" s="44"/>
    </row>
    <row r="46" spans="2:7" ht="15.75" customHeight="1" x14ac:dyDescent="0.3">
      <c r="B46" s="42"/>
      <c r="C46" s="43"/>
      <c r="D46" s="43"/>
      <c r="E46" s="43"/>
      <c r="F46" s="43"/>
      <c r="G46" s="44"/>
    </row>
    <row r="47" spans="2:7" ht="15.75" customHeight="1" x14ac:dyDescent="0.3">
      <c r="B47" s="42"/>
      <c r="C47" s="43"/>
      <c r="D47" s="43"/>
      <c r="E47" s="43"/>
      <c r="F47" s="43"/>
      <c r="G47" s="44"/>
    </row>
    <row r="48" spans="2:7" ht="15.75" customHeight="1" x14ac:dyDescent="0.3">
      <c r="B48" s="42"/>
      <c r="C48" s="43"/>
      <c r="D48" s="43"/>
      <c r="E48" s="43"/>
      <c r="F48" s="43"/>
      <c r="G48" s="44"/>
    </row>
    <row r="49" spans="2:7" ht="15.75" customHeight="1" x14ac:dyDescent="0.3">
      <c r="B49" s="42"/>
      <c r="C49" s="43"/>
      <c r="D49" s="43"/>
      <c r="E49" s="43"/>
      <c r="F49" s="43"/>
      <c r="G49" s="44"/>
    </row>
    <row r="50" spans="2:7" ht="15.75" customHeight="1" x14ac:dyDescent="0.3">
      <c r="B50" s="42"/>
      <c r="C50" s="43"/>
      <c r="D50" s="43"/>
      <c r="E50" s="43"/>
      <c r="F50" s="43"/>
      <c r="G50" s="44"/>
    </row>
    <row r="51" spans="2:7" ht="15.75" customHeight="1" x14ac:dyDescent="0.3">
      <c r="B51" s="42"/>
      <c r="C51" s="43"/>
      <c r="D51" s="43"/>
      <c r="E51" s="43"/>
      <c r="F51" s="43"/>
      <c r="G51" s="44"/>
    </row>
    <row r="52" spans="2:7" ht="15.75" customHeight="1" x14ac:dyDescent="0.3">
      <c r="B52" s="42"/>
      <c r="C52" s="43"/>
      <c r="D52" s="43"/>
      <c r="E52" s="43"/>
      <c r="F52" s="43"/>
      <c r="G52" s="44"/>
    </row>
    <row r="53" spans="2:7" ht="15.75" customHeight="1" x14ac:dyDescent="0.3">
      <c r="B53" s="42"/>
      <c r="C53" s="43"/>
      <c r="D53" s="43"/>
      <c r="E53" s="43"/>
      <c r="F53" s="43"/>
      <c r="G53" s="44"/>
    </row>
    <row r="54" spans="2:7" ht="15.75" customHeight="1" x14ac:dyDescent="0.3">
      <c r="B54" s="42"/>
      <c r="C54" s="43"/>
      <c r="D54" s="43"/>
      <c r="E54" s="43"/>
      <c r="F54" s="43"/>
      <c r="G54" s="44"/>
    </row>
    <row r="55" spans="2:7" ht="15.75" customHeight="1" x14ac:dyDescent="0.3">
      <c r="B55" s="42"/>
      <c r="C55" s="43"/>
      <c r="D55" s="43"/>
      <c r="E55" s="43"/>
      <c r="F55" s="43"/>
      <c r="G55" s="44"/>
    </row>
    <row r="56" spans="2:7" ht="15.75" customHeight="1" x14ac:dyDescent="0.3">
      <c r="B56" s="42"/>
      <c r="C56" s="43"/>
      <c r="D56" s="43"/>
      <c r="E56" s="43"/>
      <c r="F56" s="43"/>
      <c r="G56" s="44"/>
    </row>
    <row r="57" spans="2:7" ht="15.75" customHeight="1" x14ac:dyDescent="0.3">
      <c r="B57" s="42"/>
      <c r="C57" s="43"/>
      <c r="D57" s="43"/>
      <c r="E57" s="43"/>
      <c r="F57" s="43"/>
      <c r="G57" s="44"/>
    </row>
    <row r="58" spans="2:7" ht="15.75" customHeight="1" x14ac:dyDescent="0.3">
      <c r="B58" s="42"/>
      <c r="C58" s="43"/>
      <c r="D58" s="43"/>
      <c r="E58" s="43"/>
      <c r="F58" s="43"/>
      <c r="G58" s="44"/>
    </row>
    <row r="59" spans="2:7" ht="15.75" customHeight="1" x14ac:dyDescent="0.3">
      <c r="B59" s="42"/>
      <c r="C59" s="43"/>
      <c r="D59" s="43"/>
      <c r="E59" s="43"/>
      <c r="F59" s="43"/>
      <c r="G59" s="44"/>
    </row>
    <row r="60" spans="2:7" ht="15.75" customHeight="1" x14ac:dyDescent="0.3">
      <c r="B60" s="42"/>
      <c r="C60" s="43"/>
      <c r="D60" s="43"/>
      <c r="E60" s="43"/>
      <c r="F60" s="43"/>
      <c r="G60" s="44"/>
    </row>
    <row r="61" spans="2:7" ht="15.75" customHeight="1" x14ac:dyDescent="0.3">
      <c r="B61" s="42"/>
      <c r="C61" s="43"/>
      <c r="D61" s="43"/>
      <c r="E61" s="43"/>
      <c r="F61" s="43"/>
      <c r="G61" s="44"/>
    </row>
    <row r="62" spans="2:7" ht="15.75" customHeight="1" x14ac:dyDescent="0.3">
      <c r="B62" s="42"/>
      <c r="C62" s="43"/>
      <c r="D62" s="43"/>
      <c r="E62" s="43"/>
      <c r="F62" s="43"/>
      <c r="G62" s="44"/>
    </row>
    <row r="63" spans="2:7" ht="15.75" customHeight="1" x14ac:dyDescent="0.3">
      <c r="B63" s="42"/>
      <c r="C63" s="43"/>
      <c r="D63" s="43"/>
      <c r="E63" s="43"/>
      <c r="F63" s="43"/>
      <c r="G63" s="44"/>
    </row>
    <row r="64" spans="2:7" ht="15.75" customHeight="1" x14ac:dyDescent="0.3">
      <c r="B64" s="42"/>
      <c r="C64" s="43"/>
      <c r="D64" s="43"/>
      <c r="E64" s="43"/>
      <c r="F64" s="43"/>
      <c r="G64" s="44"/>
    </row>
    <row r="65" spans="2:7" ht="15.75" customHeight="1" x14ac:dyDescent="0.3">
      <c r="B65" s="42"/>
      <c r="C65" s="43"/>
      <c r="D65" s="43"/>
      <c r="E65" s="43"/>
      <c r="F65" s="43"/>
      <c r="G65" s="44"/>
    </row>
    <row r="66" spans="2:7" ht="15.75" customHeight="1" x14ac:dyDescent="0.3">
      <c r="B66" s="42"/>
      <c r="C66" s="43"/>
      <c r="D66" s="43"/>
      <c r="E66" s="43"/>
      <c r="F66" s="43"/>
      <c r="G66" s="44"/>
    </row>
    <row r="67" spans="2:7" ht="15.75" customHeight="1" x14ac:dyDescent="0.3">
      <c r="B67" s="42"/>
      <c r="C67" s="43"/>
      <c r="D67" s="43"/>
      <c r="E67" s="43"/>
      <c r="F67" s="43"/>
      <c r="G67" s="44"/>
    </row>
    <row r="68" spans="2:7" ht="15.75" customHeight="1" x14ac:dyDescent="0.3">
      <c r="B68" s="42"/>
      <c r="C68" s="43"/>
      <c r="D68" s="43"/>
      <c r="E68" s="43"/>
      <c r="F68" s="43"/>
      <c r="G68" s="44"/>
    </row>
    <row r="69" spans="2:7" ht="15.75" customHeight="1" x14ac:dyDescent="0.3">
      <c r="B69" s="42"/>
      <c r="C69" s="43"/>
      <c r="D69" s="43"/>
      <c r="E69" s="43"/>
      <c r="F69" s="43"/>
      <c r="G69" s="44"/>
    </row>
    <row r="70" spans="2:7" ht="15.75" customHeight="1" x14ac:dyDescent="0.3">
      <c r="B70" s="42"/>
      <c r="C70" s="43"/>
      <c r="D70" s="43"/>
      <c r="E70" s="43"/>
      <c r="F70" s="43"/>
      <c r="G70" s="44"/>
    </row>
    <row r="71" spans="2:7" ht="15.75" customHeight="1" x14ac:dyDescent="0.3">
      <c r="B71" s="42"/>
      <c r="C71" s="43"/>
      <c r="D71" s="43"/>
      <c r="E71" s="43"/>
      <c r="F71" s="43"/>
      <c r="G71" s="44"/>
    </row>
    <row r="72" spans="2:7" ht="15.75" customHeight="1" x14ac:dyDescent="0.3">
      <c r="B72" s="42"/>
      <c r="C72" s="43"/>
      <c r="D72" s="43"/>
      <c r="E72" s="43"/>
      <c r="F72" s="43"/>
      <c r="G72" s="44"/>
    </row>
    <row r="73" spans="2:7" ht="15.75" customHeight="1" x14ac:dyDescent="0.3">
      <c r="B73" s="42"/>
      <c r="C73" s="43"/>
      <c r="D73" s="43"/>
      <c r="E73" s="43"/>
      <c r="F73" s="43"/>
      <c r="G73" s="44"/>
    </row>
    <row r="74" spans="2:7" ht="15.75" customHeight="1" x14ac:dyDescent="0.3">
      <c r="B74" s="42"/>
      <c r="C74" s="43"/>
      <c r="D74" s="43"/>
      <c r="E74" s="43"/>
      <c r="F74" s="43"/>
      <c r="G74" s="44"/>
    </row>
    <row r="75" spans="2:7" ht="15.75" customHeight="1" x14ac:dyDescent="0.3">
      <c r="B75" s="42"/>
      <c r="C75" s="43"/>
      <c r="D75" s="43"/>
      <c r="E75" s="43"/>
      <c r="F75" s="43"/>
      <c r="G75" s="44"/>
    </row>
    <row r="76" spans="2:7" ht="15.75" customHeight="1" x14ac:dyDescent="0.3">
      <c r="B76" s="42"/>
      <c r="C76" s="43"/>
      <c r="D76" s="43"/>
      <c r="E76" s="43"/>
      <c r="F76" s="43"/>
      <c r="G76" s="44"/>
    </row>
    <row r="77" spans="2:7" ht="15.75" customHeight="1" x14ac:dyDescent="0.3">
      <c r="B77" s="42"/>
      <c r="C77" s="43"/>
      <c r="D77" s="43"/>
      <c r="E77" s="43"/>
      <c r="F77" s="43"/>
      <c r="G77" s="44"/>
    </row>
    <row r="78" spans="2:7" ht="15.75" customHeight="1" x14ac:dyDescent="0.3">
      <c r="B78" s="42"/>
      <c r="C78" s="43"/>
      <c r="D78" s="43"/>
      <c r="E78" s="43"/>
      <c r="F78" s="43"/>
      <c r="G78" s="44"/>
    </row>
    <row r="79" spans="2:7" ht="15.75" customHeight="1" x14ac:dyDescent="0.3">
      <c r="B79" s="42"/>
      <c r="C79" s="43"/>
      <c r="D79" s="43"/>
      <c r="E79" s="43"/>
      <c r="F79" s="43"/>
      <c r="G79" s="44"/>
    </row>
    <row r="80" spans="2:7" ht="15.75" customHeight="1" x14ac:dyDescent="0.3">
      <c r="B80" s="42"/>
      <c r="C80" s="43"/>
      <c r="D80" s="43"/>
      <c r="E80" s="43"/>
      <c r="F80" s="43"/>
      <c r="G80" s="44"/>
    </row>
    <row r="81" spans="2:7" ht="15.75" customHeight="1" x14ac:dyDescent="0.3">
      <c r="B81" s="42"/>
      <c r="C81" s="43"/>
      <c r="D81" s="43"/>
      <c r="E81" s="43"/>
      <c r="F81" s="43"/>
      <c r="G81" s="44"/>
    </row>
    <row r="82" spans="2:7" ht="15.75" customHeight="1" x14ac:dyDescent="0.3">
      <c r="B82" s="42"/>
      <c r="C82" s="43"/>
      <c r="D82" s="43"/>
      <c r="E82" s="43"/>
      <c r="F82" s="43"/>
      <c r="G82" s="44"/>
    </row>
    <row r="83" spans="2:7" ht="15.75" customHeight="1" x14ac:dyDescent="0.3">
      <c r="B83" s="42"/>
      <c r="C83" s="43"/>
      <c r="D83" s="43"/>
      <c r="E83" s="43"/>
      <c r="F83" s="43"/>
      <c r="G83" s="44"/>
    </row>
    <row r="84" spans="2:7" ht="15.75" customHeight="1" x14ac:dyDescent="0.3">
      <c r="B84" s="42"/>
      <c r="C84" s="43"/>
      <c r="D84" s="43"/>
      <c r="E84" s="43"/>
      <c r="F84" s="43"/>
      <c r="G84" s="44"/>
    </row>
    <row r="85" spans="2:7" ht="15.75" customHeight="1" x14ac:dyDescent="0.3">
      <c r="B85" s="42"/>
      <c r="C85" s="43"/>
      <c r="D85" s="43"/>
      <c r="E85" s="43"/>
      <c r="F85" s="43"/>
      <c r="G85" s="44"/>
    </row>
    <row r="86" spans="2:7" ht="15.75" customHeight="1" x14ac:dyDescent="0.3">
      <c r="B86" s="42"/>
      <c r="C86" s="43"/>
      <c r="D86" s="43"/>
      <c r="E86" s="43"/>
      <c r="F86" s="43"/>
      <c r="G86" s="44"/>
    </row>
    <row r="87" spans="2:7" ht="15.75" customHeight="1" x14ac:dyDescent="0.3">
      <c r="B87" s="42"/>
      <c r="C87" s="43"/>
      <c r="D87" s="43"/>
      <c r="E87" s="43"/>
      <c r="F87" s="43"/>
      <c r="G87" s="44"/>
    </row>
    <row r="88" spans="2:7" ht="15.75" customHeight="1" x14ac:dyDescent="0.3">
      <c r="B88" s="42"/>
      <c r="C88" s="43"/>
      <c r="D88" s="43"/>
      <c r="E88" s="43"/>
      <c r="F88" s="43"/>
      <c r="G88" s="44"/>
    </row>
    <row r="89" spans="2:7" ht="15.75" customHeight="1" x14ac:dyDescent="0.3">
      <c r="B89" s="42"/>
      <c r="C89" s="43"/>
      <c r="D89" s="43"/>
      <c r="E89" s="43"/>
      <c r="F89" s="43"/>
      <c r="G89" s="44"/>
    </row>
    <row r="90" spans="2:7" ht="15.75" customHeight="1" x14ac:dyDescent="0.3">
      <c r="B90" s="42"/>
      <c r="C90" s="43"/>
      <c r="D90" s="43"/>
      <c r="E90" s="43"/>
      <c r="F90" s="43"/>
      <c r="G90" s="44"/>
    </row>
    <row r="91" spans="2:7" ht="15.75" customHeight="1" x14ac:dyDescent="0.3">
      <c r="B91" s="42"/>
      <c r="C91" s="43"/>
      <c r="D91" s="43"/>
      <c r="E91" s="43"/>
      <c r="F91" s="43"/>
      <c r="G91" s="44"/>
    </row>
    <row r="92" spans="2:7" ht="15.75" customHeight="1" x14ac:dyDescent="0.3">
      <c r="B92" s="42"/>
      <c r="C92" s="43"/>
      <c r="D92" s="43"/>
      <c r="E92" s="43"/>
      <c r="F92" s="43"/>
      <c r="G92" s="44"/>
    </row>
    <row r="93" spans="2:7" ht="15.75" customHeight="1" x14ac:dyDescent="0.3">
      <c r="B93" s="42"/>
      <c r="C93" s="43"/>
      <c r="D93" s="43"/>
      <c r="E93" s="43"/>
      <c r="F93" s="43"/>
      <c r="G93" s="44"/>
    </row>
    <row r="94" spans="2:7" ht="15.75" customHeight="1" x14ac:dyDescent="0.3">
      <c r="B94" s="42"/>
      <c r="C94" s="43"/>
      <c r="D94" s="43"/>
      <c r="E94" s="43"/>
      <c r="F94" s="43"/>
      <c r="G94" s="44"/>
    </row>
    <row r="95" spans="2:7" ht="15.75" customHeight="1" x14ac:dyDescent="0.3">
      <c r="B95" s="42"/>
      <c r="C95" s="43"/>
      <c r="D95" s="43"/>
      <c r="E95" s="43"/>
      <c r="F95" s="43"/>
      <c r="G95" s="44"/>
    </row>
    <row r="96" spans="2:7" ht="15.75" customHeight="1" x14ac:dyDescent="0.3">
      <c r="B96" s="42"/>
      <c r="C96" s="43"/>
      <c r="D96" s="43"/>
      <c r="E96" s="43"/>
      <c r="F96" s="43"/>
      <c r="G96" s="44"/>
    </row>
    <row r="97" spans="2:7" ht="15.75" customHeight="1" x14ac:dyDescent="0.3">
      <c r="B97" s="42"/>
      <c r="C97" s="43"/>
      <c r="D97" s="43"/>
      <c r="E97" s="43"/>
      <c r="F97" s="43"/>
      <c r="G97" s="44"/>
    </row>
    <row r="98" spans="2:7" ht="15.75" customHeight="1" x14ac:dyDescent="0.3">
      <c r="B98" s="42"/>
      <c r="C98" s="43"/>
      <c r="D98" s="43"/>
      <c r="E98" s="43"/>
      <c r="F98" s="43"/>
      <c r="G98" s="44"/>
    </row>
    <row r="99" spans="2:7" ht="15.75" customHeight="1" x14ac:dyDescent="0.3">
      <c r="B99" s="42"/>
      <c r="C99" s="43"/>
      <c r="D99" s="43"/>
      <c r="E99" s="43"/>
      <c r="F99" s="43"/>
      <c r="G99" s="44"/>
    </row>
    <row r="100" spans="2:7" ht="15.75" customHeight="1" x14ac:dyDescent="0.3">
      <c r="B100" s="42"/>
      <c r="C100" s="43"/>
      <c r="D100" s="43"/>
      <c r="E100" s="43"/>
      <c r="F100" s="43"/>
      <c r="G100" s="44"/>
    </row>
    <row r="101" spans="2:7" ht="15.75" customHeight="1" x14ac:dyDescent="0.3">
      <c r="B101" s="42"/>
      <c r="C101" s="43"/>
      <c r="D101" s="43"/>
      <c r="E101" s="43"/>
      <c r="F101" s="43"/>
      <c r="G101" s="44"/>
    </row>
    <row r="102" spans="2:7" ht="15.75" customHeight="1" x14ac:dyDescent="0.3">
      <c r="B102" s="42"/>
      <c r="C102" s="43"/>
      <c r="D102" s="43"/>
      <c r="E102" s="43"/>
      <c r="F102" s="43"/>
      <c r="G102" s="44"/>
    </row>
    <row r="103" spans="2:7" ht="15.75" customHeight="1" x14ac:dyDescent="0.3">
      <c r="B103" s="42"/>
      <c r="C103" s="43"/>
      <c r="D103" s="43"/>
      <c r="E103" s="43"/>
      <c r="F103" s="43"/>
      <c r="G103" s="44"/>
    </row>
    <row r="104" spans="2:7" ht="15.75" customHeight="1" x14ac:dyDescent="0.3">
      <c r="B104" s="42"/>
      <c r="C104" s="43"/>
      <c r="D104" s="43"/>
      <c r="E104" s="43"/>
      <c r="F104" s="43"/>
      <c r="G104" s="44"/>
    </row>
    <row r="105" spans="2:7" ht="15.75" customHeight="1" x14ac:dyDescent="0.3">
      <c r="B105" s="42"/>
      <c r="C105" s="43"/>
      <c r="D105" s="43"/>
      <c r="E105" s="43"/>
      <c r="F105" s="43"/>
      <c r="G105" s="44"/>
    </row>
    <row r="106" spans="2:7" ht="15.75" customHeight="1" x14ac:dyDescent="0.3">
      <c r="B106" s="42"/>
      <c r="C106" s="43"/>
      <c r="D106" s="43"/>
      <c r="E106" s="43"/>
      <c r="F106" s="43"/>
      <c r="G106" s="44"/>
    </row>
    <row r="107" spans="2:7" ht="15.75" customHeight="1" x14ac:dyDescent="0.3">
      <c r="B107" s="42"/>
      <c r="C107" s="43"/>
      <c r="D107" s="43"/>
      <c r="E107" s="43"/>
      <c r="F107" s="43"/>
      <c r="G107" s="44"/>
    </row>
    <row r="108" spans="2:7" ht="15.75" customHeight="1" x14ac:dyDescent="0.3">
      <c r="B108" s="42"/>
      <c r="C108" s="43"/>
      <c r="D108" s="43"/>
      <c r="E108" s="43"/>
      <c r="F108" s="43"/>
      <c r="G108" s="44"/>
    </row>
    <row r="109" spans="2:7" ht="15.75" customHeight="1" x14ac:dyDescent="0.3">
      <c r="B109" s="42"/>
      <c r="C109" s="43"/>
      <c r="D109" s="43"/>
      <c r="E109" s="43"/>
      <c r="F109" s="43"/>
      <c r="G109" s="44"/>
    </row>
    <row r="110" spans="2:7" ht="15.75" customHeight="1" x14ac:dyDescent="0.3">
      <c r="B110" s="42"/>
      <c r="C110" s="43"/>
      <c r="D110" s="43"/>
      <c r="E110" s="43"/>
      <c r="F110" s="43"/>
      <c r="G110" s="44"/>
    </row>
    <row r="111" spans="2:7" ht="15.75" customHeight="1" x14ac:dyDescent="0.3">
      <c r="B111" s="42"/>
      <c r="C111" s="43"/>
      <c r="D111" s="43"/>
      <c r="E111" s="43"/>
      <c r="F111" s="43"/>
      <c r="G111" s="44"/>
    </row>
    <row r="112" spans="2:7" ht="15.75" customHeight="1" x14ac:dyDescent="0.3">
      <c r="B112" s="42"/>
      <c r="C112" s="43"/>
      <c r="D112" s="43"/>
      <c r="E112" s="43"/>
      <c r="F112" s="43"/>
      <c r="G112" s="44"/>
    </row>
    <row r="113" spans="2:7" ht="15.75" customHeight="1" x14ac:dyDescent="0.3">
      <c r="B113" s="42"/>
      <c r="C113" s="43"/>
      <c r="D113" s="43"/>
      <c r="E113" s="43"/>
      <c r="F113" s="43"/>
      <c r="G113" s="44"/>
    </row>
    <row r="114" spans="2:7" ht="15.75" customHeight="1" x14ac:dyDescent="0.3">
      <c r="B114" s="42"/>
      <c r="C114" s="43"/>
      <c r="D114" s="43"/>
      <c r="E114" s="43"/>
      <c r="F114" s="43"/>
      <c r="G114" s="44"/>
    </row>
    <row r="115" spans="2:7" ht="15.75" customHeight="1" x14ac:dyDescent="0.3">
      <c r="B115" s="42"/>
      <c r="C115" s="43"/>
      <c r="D115" s="43"/>
      <c r="E115" s="43"/>
      <c r="F115" s="43"/>
      <c r="G115" s="44"/>
    </row>
    <row r="116" spans="2:7" ht="15.75" customHeight="1" x14ac:dyDescent="0.3">
      <c r="B116" s="42"/>
      <c r="C116" s="43"/>
      <c r="D116" s="43"/>
      <c r="E116" s="43"/>
      <c r="F116" s="43"/>
      <c r="G116" s="44"/>
    </row>
    <row r="117" spans="2:7" ht="15.75" customHeight="1" x14ac:dyDescent="0.3">
      <c r="B117" s="42"/>
      <c r="C117" s="43"/>
      <c r="D117" s="43"/>
      <c r="E117" s="43"/>
      <c r="F117" s="43"/>
      <c r="G117" s="44"/>
    </row>
    <row r="118" spans="2:7" ht="15.75" customHeight="1" x14ac:dyDescent="0.3">
      <c r="B118" s="42"/>
      <c r="C118" s="43"/>
      <c r="D118" s="43"/>
      <c r="E118" s="43"/>
      <c r="F118" s="43"/>
      <c r="G118" s="44"/>
    </row>
    <row r="119" spans="2:7" ht="15.75" customHeight="1" x14ac:dyDescent="0.3">
      <c r="B119" s="42"/>
      <c r="C119" s="43"/>
      <c r="D119" s="43"/>
      <c r="E119" s="43"/>
      <c r="F119" s="43"/>
      <c r="G119" s="44"/>
    </row>
    <row r="120" spans="2:7" ht="15.75" customHeight="1" x14ac:dyDescent="0.3">
      <c r="B120" s="42"/>
      <c r="C120" s="43"/>
      <c r="D120" s="43"/>
      <c r="E120" s="43"/>
      <c r="F120" s="43"/>
      <c r="G120" s="44"/>
    </row>
    <row r="121" spans="2:7" ht="15.75" customHeight="1" x14ac:dyDescent="0.3">
      <c r="B121" s="42"/>
      <c r="C121" s="43"/>
      <c r="D121" s="43"/>
      <c r="E121" s="43"/>
      <c r="F121" s="43"/>
      <c r="G121" s="44"/>
    </row>
    <row r="122" spans="2:7" ht="15.75" customHeight="1" x14ac:dyDescent="0.3">
      <c r="B122" s="42"/>
      <c r="C122" s="43"/>
      <c r="D122" s="43"/>
      <c r="E122" s="43"/>
      <c r="F122" s="43"/>
      <c r="G122" s="44"/>
    </row>
    <row r="123" spans="2:7" ht="15.75" customHeight="1" x14ac:dyDescent="0.3">
      <c r="B123" s="42"/>
      <c r="C123" s="43"/>
      <c r="D123" s="43"/>
      <c r="E123" s="43"/>
      <c r="F123" s="43"/>
      <c r="G123" s="44"/>
    </row>
    <row r="124" spans="2:7" ht="15.75" customHeight="1" x14ac:dyDescent="0.3">
      <c r="B124" s="42"/>
      <c r="C124" s="43"/>
      <c r="D124" s="43"/>
      <c r="E124" s="43"/>
      <c r="F124" s="43"/>
      <c r="G124" s="44"/>
    </row>
    <row r="125" spans="2:7" ht="15.75" customHeight="1" x14ac:dyDescent="0.3">
      <c r="B125" s="42"/>
      <c r="C125" s="43"/>
      <c r="D125" s="43"/>
      <c r="E125" s="43"/>
      <c r="F125" s="43"/>
      <c r="G125" s="44"/>
    </row>
    <row r="126" spans="2:7" ht="15.75" customHeight="1" x14ac:dyDescent="0.3">
      <c r="B126" s="42"/>
      <c r="C126" s="43"/>
      <c r="D126" s="43"/>
      <c r="E126" s="43"/>
      <c r="F126" s="43"/>
      <c r="G126" s="44"/>
    </row>
    <row r="127" spans="2:7" ht="15.75" customHeight="1" x14ac:dyDescent="0.3">
      <c r="B127" s="42"/>
      <c r="C127" s="43"/>
      <c r="D127" s="43"/>
      <c r="E127" s="43"/>
      <c r="F127" s="43"/>
      <c r="G127" s="44"/>
    </row>
    <row r="128" spans="2:7" ht="15.75" customHeight="1" x14ac:dyDescent="0.3">
      <c r="B128" s="42"/>
      <c r="C128" s="43"/>
      <c r="D128" s="43"/>
      <c r="E128" s="43"/>
      <c r="F128" s="43"/>
      <c r="G128" s="44"/>
    </row>
    <row r="129" spans="2:7" ht="15.75" customHeight="1" x14ac:dyDescent="0.3">
      <c r="B129" s="42"/>
      <c r="C129" s="43"/>
      <c r="D129" s="43"/>
      <c r="E129" s="43"/>
      <c r="F129" s="43"/>
      <c r="G129" s="44"/>
    </row>
    <row r="130" spans="2:7" ht="15.75" customHeight="1" x14ac:dyDescent="0.3">
      <c r="B130" s="42"/>
      <c r="C130" s="43"/>
      <c r="D130" s="43"/>
      <c r="E130" s="43"/>
      <c r="F130" s="43"/>
      <c r="G130" s="44"/>
    </row>
    <row r="131" spans="2:7" ht="15.75" customHeight="1" x14ac:dyDescent="0.3">
      <c r="B131" s="42"/>
      <c r="C131" s="43"/>
      <c r="D131" s="43"/>
      <c r="E131" s="43"/>
      <c r="F131" s="43"/>
      <c r="G131" s="44"/>
    </row>
    <row r="132" spans="2:7" ht="15.75" customHeight="1" x14ac:dyDescent="0.3">
      <c r="B132" s="42"/>
      <c r="C132" s="43"/>
      <c r="D132" s="43"/>
      <c r="E132" s="43"/>
      <c r="F132" s="43"/>
      <c r="G132" s="44"/>
    </row>
    <row r="133" spans="2:7" ht="15.75" customHeight="1" x14ac:dyDescent="0.3">
      <c r="B133" s="42"/>
      <c r="C133" s="43"/>
      <c r="D133" s="43"/>
      <c r="E133" s="43"/>
      <c r="F133" s="43"/>
      <c r="G133" s="44"/>
    </row>
    <row r="134" spans="2:7" ht="15.75" customHeight="1" x14ac:dyDescent="0.3">
      <c r="B134" s="42"/>
      <c r="C134" s="43"/>
      <c r="D134" s="43"/>
      <c r="E134" s="43"/>
      <c r="F134" s="43"/>
      <c r="G134" s="44"/>
    </row>
    <row r="135" spans="2:7" ht="15.75" customHeight="1" x14ac:dyDescent="0.3">
      <c r="B135" s="42"/>
      <c r="C135" s="43"/>
      <c r="D135" s="43"/>
      <c r="E135" s="43"/>
      <c r="F135" s="43"/>
      <c r="G135" s="44"/>
    </row>
    <row r="136" spans="2:7" ht="15.75" customHeight="1" x14ac:dyDescent="0.3">
      <c r="B136" s="42"/>
      <c r="C136" s="43"/>
      <c r="D136" s="43"/>
      <c r="E136" s="43"/>
      <c r="F136" s="43"/>
      <c r="G136" s="44"/>
    </row>
    <row r="137" spans="2:7" ht="15.75" customHeight="1" x14ac:dyDescent="0.3">
      <c r="B137" s="42"/>
      <c r="C137" s="43"/>
      <c r="D137" s="43"/>
      <c r="E137" s="43"/>
      <c r="F137" s="43"/>
      <c r="G137" s="44"/>
    </row>
    <row r="138" spans="2:7" ht="15.75" customHeight="1" x14ac:dyDescent="0.3">
      <c r="B138" s="42"/>
      <c r="C138" s="43"/>
      <c r="D138" s="43"/>
      <c r="E138" s="43"/>
      <c r="F138" s="43"/>
      <c r="G138" s="44"/>
    </row>
    <row r="139" spans="2:7" ht="15.75" customHeight="1" x14ac:dyDescent="0.3">
      <c r="B139" s="42"/>
      <c r="C139" s="43"/>
      <c r="D139" s="43"/>
      <c r="E139" s="43"/>
      <c r="F139" s="43"/>
      <c r="G139" s="44"/>
    </row>
    <row r="140" spans="2:7" ht="15.75" customHeight="1" x14ac:dyDescent="0.3">
      <c r="B140" s="42"/>
      <c r="C140" s="43"/>
      <c r="D140" s="43"/>
      <c r="E140" s="43"/>
      <c r="F140" s="43"/>
      <c r="G140" s="44"/>
    </row>
    <row r="141" spans="2:7" ht="15.75" customHeight="1" x14ac:dyDescent="0.3">
      <c r="B141" s="42"/>
      <c r="C141" s="43"/>
      <c r="D141" s="43"/>
      <c r="E141" s="43"/>
      <c r="F141" s="43"/>
      <c r="G141" s="44"/>
    </row>
    <row r="142" spans="2:7" ht="15.75" customHeight="1" x14ac:dyDescent="0.3">
      <c r="B142" s="42"/>
      <c r="C142" s="43"/>
      <c r="D142" s="43"/>
      <c r="E142" s="43"/>
      <c r="F142" s="43"/>
      <c r="G142" s="44"/>
    </row>
    <row r="143" spans="2:7" ht="15.75" customHeight="1" x14ac:dyDescent="0.3">
      <c r="B143" s="42"/>
      <c r="C143" s="43"/>
      <c r="D143" s="43"/>
      <c r="E143" s="43"/>
      <c r="F143" s="43"/>
      <c r="G143" s="44"/>
    </row>
    <row r="144" spans="2:7" ht="15.75" customHeight="1" x14ac:dyDescent="0.3">
      <c r="B144" s="42"/>
      <c r="C144" s="43"/>
      <c r="D144" s="43"/>
      <c r="E144" s="43"/>
      <c r="F144" s="43"/>
      <c r="G144" s="44"/>
    </row>
    <row r="145" spans="2:7" ht="15.75" customHeight="1" x14ac:dyDescent="0.3">
      <c r="B145" s="42"/>
      <c r="C145" s="43"/>
      <c r="D145" s="43"/>
      <c r="E145" s="43"/>
      <c r="F145" s="43"/>
      <c r="G145" s="44"/>
    </row>
    <row r="146" spans="2:7" ht="15.75" customHeight="1" x14ac:dyDescent="0.3">
      <c r="B146" s="42"/>
      <c r="C146" s="43"/>
      <c r="D146" s="43"/>
      <c r="E146" s="43"/>
      <c r="F146" s="43"/>
      <c r="G146" s="44"/>
    </row>
    <row r="147" spans="2:7" ht="15.75" customHeight="1" x14ac:dyDescent="0.3">
      <c r="B147" s="42"/>
      <c r="C147" s="43"/>
      <c r="D147" s="43"/>
      <c r="E147" s="43"/>
      <c r="F147" s="43"/>
      <c r="G147" s="44"/>
    </row>
    <row r="148" spans="2:7" ht="15.75" customHeight="1" x14ac:dyDescent="0.3">
      <c r="B148" s="42"/>
      <c r="C148" s="43"/>
      <c r="D148" s="43"/>
      <c r="E148" s="43"/>
      <c r="F148" s="43"/>
      <c r="G148" s="44"/>
    </row>
    <row r="149" spans="2:7" ht="15.75" customHeight="1" x14ac:dyDescent="0.3">
      <c r="B149" s="42"/>
      <c r="C149" s="43"/>
      <c r="D149" s="43"/>
      <c r="E149" s="43"/>
      <c r="F149" s="43"/>
      <c r="G149" s="44"/>
    </row>
    <row r="150" spans="2:7" ht="15.75" customHeight="1" x14ac:dyDescent="0.3">
      <c r="B150" s="42"/>
      <c r="C150" s="43"/>
      <c r="D150" s="43"/>
      <c r="E150" s="43"/>
      <c r="F150" s="43"/>
      <c r="G150" s="44"/>
    </row>
    <row r="151" spans="2:7" ht="15.75" customHeight="1" x14ac:dyDescent="0.3">
      <c r="B151" s="42"/>
      <c r="C151" s="43"/>
      <c r="D151" s="43"/>
      <c r="E151" s="43"/>
      <c r="F151" s="43"/>
      <c r="G151" s="44"/>
    </row>
    <row r="152" spans="2:7" ht="15.75" customHeight="1" x14ac:dyDescent="0.3">
      <c r="B152" s="42"/>
      <c r="C152" s="43"/>
      <c r="D152" s="43"/>
      <c r="E152" s="43"/>
      <c r="F152" s="43"/>
      <c r="G152" s="44"/>
    </row>
    <row r="153" spans="2:7" ht="15.75" customHeight="1" x14ac:dyDescent="0.3">
      <c r="B153" s="42"/>
      <c r="C153" s="43"/>
      <c r="D153" s="43"/>
      <c r="E153" s="43"/>
      <c r="F153" s="43"/>
      <c r="G153" s="44"/>
    </row>
    <row r="154" spans="2:7" ht="15.75" customHeight="1" x14ac:dyDescent="0.3">
      <c r="B154" s="42"/>
      <c r="C154" s="43"/>
      <c r="D154" s="43"/>
      <c r="E154" s="43"/>
      <c r="F154" s="43"/>
      <c r="G154" s="44"/>
    </row>
    <row r="155" spans="2:7" ht="15.75" customHeight="1" x14ac:dyDescent="0.3">
      <c r="B155" s="42"/>
      <c r="C155" s="43"/>
      <c r="D155" s="43"/>
      <c r="E155" s="43"/>
      <c r="F155" s="43"/>
      <c r="G155" s="44"/>
    </row>
    <row r="156" spans="2:7" ht="15.75" customHeight="1" x14ac:dyDescent="0.3">
      <c r="B156" s="42"/>
      <c r="C156" s="43"/>
      <c r="D156" s="43"/>
      <c r="E156" s="43"/>
      <c r="F156" s="43"/>
      <c r="G156" s="44"/>
    </row>
    <row r="157" spans="2:7" ht="15.75" customHeight="1" x14ac:dyDescent="0.3">
      <c r="B157" s="42"/>
      <c r="C157" s="43"/>
      <c r="D157" s="43"/>
      <c r="E157" s="43"/>
      <c r="F157" s="43"/>
      <c r="G157" s="44"/>
    </row>
    <row r="158" spans="2:7" ht="15.75" customHeight="1" x14ac:dyDescent="0.3">
      <c r="B158" s="42"/>
      <c r="C158" s="43"/>
      <c r="D158" s="43"/>
      <c r="E158" s="43"/>
      <c r="F158" s="43"/>
      <c r="G158" s="44"/>
    </row>
    <row r="159" spans="2:7" ht="15.75" customHeight="1" x14ac:dyDescent="0.3">
      <c r="B159" s="42"/>
      <c r="C159" s="43"/>
      <c r="D159" s="43"/>
      <c r="E159" s="43"/>
      <c r="F159" s="43"/>
      <c r="G159" s="44"/>
    </row>
    <row r="160" spans="2:7" ht="15.75" customHeight="1" x14ac:dyDescent="0.3">
      <c r="B160" s="42"/>
      <c r="C160" s="43"/>
      <c r="D160" s="43"/>
      <c r="E160" s="43"/>
      <c r="F160" s="43"/>
      <c r="G160" s="44"/>
    </row>
    <row r="161" spans="2:7" ht="15.75" customHeight="1" x14ac:dyDescent="0.3">
      <c r="B161" s="42"/>
      <c r="C161" s="43"/>
      <c r="D161" s="43"/>
      <c r="E161" s="43"/>
      <c r="F161" s="43"/>
      <c r="G161" s="44"/>
    </row>
    <row r="162" spans="2:7" ht="15.75" customHeight="1" x14ac:dyDescent="0.3">
      <c r="B162" s="42"/>
      <c r="C162" s="43"/>
      <c r="D162" s="43"/>
      <c r="E162" s="43"/>
      <c r="F162" s="43"/>
      <c r="G162" s="44"/>
    </row>
    <row r="163" spans="2:7" ht="15.75" customHeight="1" x14ac:dyDescent="0.3">
      <c r="B163" s="42"/>
      <c r="C163" s="43"/>
      <c r="D163" s="43"/>
      <c r="E163" s="43"/>
      <c r="F163" s="43"/>
      <c r="G163" s="44"/>
    </row>
    <row r="164" spans="2:7" ht="15.75" customHeight="1" x14ac:dyDescent="0.3">
      <c r="B164" s="42"/>
      <c r="C164" s="43"/>
      <c r="D164" s="43"/>
      <c r="E164" s="43"/>
      <c r="F164" s="43"/>
      <c r="G164" s="44"/>
    </row>
    <row r="165" spans="2:7" ht="15.75" customHeight="1" x14ac:dyDescent="0.3">
      <c r="B165" s="42"/>
      <c r="C165" s="43"/>
      <c r="D165" s="43"/>
      <c r="E165" s="43"/>
      <c r="F165" s="43"/>
      <c r="G165" s="44"/>
    </row>
    <row r="166" spans="2:7" ht="15.75" customHeight="1" x14ac:dyDescent="0.3">
      <c r="B166" s="42"/>
      <c r="C166" s="43"/>
      <c r="D166" s="43"/>
      <c r="E166" s="43"/>
      <c r="F166" s="43"/>
      <c r="G166" s="44"/>
    </row>
    <row r="167" spans="2:7" ht="15.75" customHeight="1" x14ac:dyDescent="0.3">
      <c r="B167" s="42"/>
      <c r="C167" s="43"/>
      <c r="D167" s="43"/>
      <c r="E167" s="43"/>
      <c r="F167" s="43"/>
      <c r="G167" s="44"/>
    </row>
    <row r="168" spans="2:7" ht="15.75" customHeight="1" x14ac:dyDescent="0.3">
      <c r="B168" s="42"/>
      <c r="C168" s="43"/>
      <c r="D168" s="43"/>
      <c r="E168" s="43"/>
      <c r="F168" s="43"/>
      <c r="G168" s="44"/>
    </row>
    <row r="169" spans="2:7" ht="15.75" customHeight="1" x14ac:dyDescent="0.3">
      <c r="B169" s="42"/>
      <c r="C169" s="43"/>
      <c r="D169" s="43"/>
      <c r="E169" s="43"/>
      <c r="F169" s="43"/>
      <c r="G169" s="44"/>
    </row>
    <row r="170" spans="2:7" ht="15.75" customHeight="1" x14ac:dyDescent="0.3">
      <c r="B170" s="42"/>
      <c r="C170" s="43"/>
      <c r="D170" s="43"/>
      <c r="E170" s="43"/>
      <c r="F170" s="43"/>
      <c r="G170" s="44"/>
    </row>
    <row r="171" spans="2:7" ht="15.75" customHeight="1" x14ac:dyDescent="0.3">
      <c r="B171" s="42"/>
      <c r="C171" s="43"/>
      <c r="D171" s="43"/>
      <c r="E171" s="43"/>
      <c r="F171" s="43"/>
      <c r="G171" s="44"/>
    </row>
    <row r="172" spans="2:7" ht="15.75" customHeight="1" x14ac:dyDescent="0.3">
      <c r="B172" s="42"/>
      <c r="C172" s="43"/>
      <c r="D172" s="43"/>
      <c r="E172" s="43"/>
      <c r="F172" s="43"/>
      <c r="G172" s="44"/>
    </row>
    <row r="173" spans="2:7" ht="15.75" customHeight="1" x14ac:dyDescent="0.3">
      <c r="B173" s="42"/>
      <c r="C173" s="43"/>
      <c r="D173" s="43"/>
      <c r="E173" s="43"/>
      <c r="F173" s="43"/>
      <c r="G173" s="44"/>
    </row>
    <row r="174" spans="2:7" ht="15.75" customHeight="1" x14ac:dyDescent="0.3">
      <c r="B174" s="42"/>
      <c r="C174" s="43"/>
      <c r="D174" s="43"/>
      <c r="E174" s="43"/>
      <c r="F174" s="43"/>
      <c r="G174" s="44"/>
    </row>
    <row r="175" spans="2:7" ht="15.75" customHeight="1" x14ac:dyDescent="0.3">
      <c r="B175" s="42"/>
      <c r="C175" s="43"/>
      <c r="D175" s="43"/>
      <c r="E175" s="43"/>
      <c r="F175" s="43"/>
      <c r="G175" s="44"/>
    </row>
    <row r="176" spans="2:7" ht="15.75" customHeight="1" x14ac:dyDescent="0.3">
      <c r="B176" s="42"/>
      <c r="C176" s="43"/>
      <c r="D176" s="43"/>
      <c r="E176" s="43"/>
      <c r="F176" s="43"/>
      <c r="G176" s="44"/>
    </row>
    <row r="177" spans="2:7" ht="15.75" customHeight="1" x14ac:dyDescent="0.3">
      <c r="B177" s="42"/>
      <c r="C177" s="43"/>
      <c r="D177" s="43"/>
      <c r="E177" s="43"/>
      <c r="F177" s="43"/>
      <c r="G177" s="44"/>
    </row>
    <row r="178" spans="2:7" ht="15.75" customHeight="1" x14ac:dyDescent="0.3">
      <c r="B178" s="42"/>
      <c r="C178" s="43"/>
      <c r="D178" s="43"/>
      <c r="E178" s="43"/>
      <c r="F178" s="43"/>
      <c r="G178" s="44"/>
    </row>
    <row r="179" spans="2:7" ht="15.75" customHeight="1" x14ac:dyDescent="0.3">
      <c r="B179" s="42"/>
      <c r="C179" s="43"/>
      <c r="D179" s="43"/>
      <c r="E179" s="43"/>
      <c r="F179" s="43"/>
      <c r="G179" s="44"/>
    </row>
    <row r="180" spans="2:7" ht="15.75" customHeight="1" x14ac:dyDescent="0.3">
      <c r="B180" s="42"/>
      <c r="C180" s="43"/>
      <c r="D180" s="43"/>
      <c r="E180" s="43"/>
      <c r="F180" s="43"/>
      <c r="G180" s="44"/>
    </row>
    <row r="181" spans="2:7" ht="15.75" customHeight="1" x14ac:dyDescent="0.3">
      <c r="B181" s="42"/>
      <c r="C181" s="43"/>
      <c r="D181" s="43"/>
      <c r="E181" s="43"/>
      <c r="F181" s="43"/>
      <c r="G181" s="44"/>
    </row>
    <row r="182" spans="2:7" ht="15.75" customHeight="1" x14ac:dyDescent="0.3">
      <c r="B182" s="42"/>
      <c r="C182" s="43"/>
      <c r="D182" s="43"/>
      <c r="E182" s="43"/>
      <c r="F182" s="43"/>
      <c r="G182" s="44"/>
    </row>
    <row r="183" spans="2:7" ht="15.75" customHeight="1" x14ac:dyDescent="0.3">
      <c r="B183" s="42"/>
      <c r="C183" s="43"/>
      <c r="D183" s="43"/>
      <c r="E183" s="43"/>
      <c r="F183" s="43"/>
      <c r="G183" s="44"/>
    </row>
    <row r="184" spans="2:7" ht="15.75" customHeight="1" x14ac:dyDescent="0.3">
      <c r="B184" s="42"/>
      <c r="C184" s="43"/>
      <c r="D184" s="43"/>
      <c r="E184" s="43"/>
      <c r="F184" s="43"/>
      <c r="G184" s="44"/>
    </row>
    <row r="185" spans="2:7" ht="15.75" customHeight="1" x14ac:dyDescent="0.3">
      <c r="B185" s="42"/>
      <c r="C185" s="43"/>
      <c r="D185" s="43"/>
      <c r="E185" s="43"/>
      <c r="F185" s="43"/>
      <c r="G185" s="44"/>
    </row>
    <row r="186" spans="2:7" ht="15.75" customHeight="1" x14ac:dyDescent="0.3">
      <c r="B186" s="42"/>
      <c r="C186" s="43"/>
      <c r="D186" s="43"/>
      <c r="E186" s="43"/>
      <c r="F186" s="43"/>
      <c r="G186" s="44"/>
    </row>
    <row r="187" spans="2:7" ht="15.75" customHeight="1" x14ac:dyDescent="0.3">
      <c r="B187" s="42"/>
      <c r="C187" s="43"/>
      <c r="D187" s="43"/>
      <c r="E187" s="43"/>
      <c r="F187" s="43"/>
      <c r="G187" s="44"/>
    </row>
    <row r="188" spans="2:7" ht="15.75" customHeight="1" x14ac:dyDescent="0.3">
      <c r="B188" s="42"/>
      <c r="C188" s="43"/>
      <c r="D188" s="43"/>
      <c r="E188" s="43"/>
      <c r="F188" s="43"/>
      <c r="G188" s="44"/>
    </row>
    <row r="189" spans="2:7" ht="15.75" customHeight="1" x14ac:dyDescent="0.3">
      <c r="B189" s="42"/>
      <c r="C189" s="43"/>
      <c r="D189" s="43"/>
      <c r="E189" s="43"/>
      <c r="F189" s="43"/>
      <c r="G189" s="44"/>
    </row>
    <row r="190" spans="2:7" ht="15.75" customHeight="1" x14ac:dyDescent="0.3">
      <c r="B190" s="42"/>
      <c r="C190" s="43"/>
      <c r="D190" s="43"/>
      <c r="E190" s="43"/>
      <c r="F190" s="43"/>
      <c r="G190" s="44"/>
    </row>
    <row r="191" spans="2:7" ht="15.75" customHeight="1" x14ac:dyDescent="0.3">
      <c r="B191" s="42"/>
      <c r="C191" s="43"/>
      <c r="D191" s="43"/>
      <c r="E191" s="43"/>
      <c r="F191" s="43"/>
      <c r="G191" s="44"/>
    </row>
    <row r="192" spans="2:7" ht="15.75" customHeight="1" x14ac:dyDescent="0.3">
      <c r="B192" s="42"/>
      <c r="C192" s="43"/>
      <c r="D192" s="43"/>
      <c r="E192" s="43"/>
      <c r="F192" s="43"/>
      <c r="G192" s="44"/>
    </row>
    <row r="193" spans="2:7" ht="15.75" customHeight="1" x14ac:dyDescent="0.3">
      <c r="B193" s="42"/>
      <c r="C193" s="43"/>
      <c r="D193" s="43"/>
      <c r="E193" s="43"/>
      <c r="F193" s="43"/>
      <c r="G193" s="44"/>
    </row>
    <row r="194" spans="2:7" ht="15.75" customHeight="1" x14ac:dyDescent="0.3">
      <c r="B194" s="42"/>
      <c r="C194" s="43"/>
      <c r="D194" s="43"/>
      <c r="E194" s="43"/>
      <c r="F194" s="43"/>
      <c r="G194" s="44"/>
    </row>
    <row r="195" spans="2:7" ht="15.75" customHeight="1" x14ac:dyDescent="0.3">
      <c r="B195" s="42"/>
      <c r="C195" s="43"/>
      <c r="D195" s="43"/>
      <c r="E195" s="43"/>
      <c r="F195" s="43"/>
      <c r="G195" s="44"/>
    </row>
    <row r="196" spans="2:7" ht="15.75" customHeight="1" x14ac:dyDescent="0.3">
      <c r="B196" s="42"/>
      <c r="C196" s="43"/>
      <c r="D196" s="43"/>
      <c r="E196" s="43"/>
      <c r="F196" s="43"/>
      <c r="G196" s="44"/>
    </row>
    <row r="197" spans="2:7" ht="15.75" customHeight="1" x14ac:dyDescent="0.3">
      <c r="B197" s="42"/>
      <c r="C197" s="43"/>
      <c r="D197" s="43"/>
      <c r="E197" s="43"/>
      <c r="F197" s="43"/>
      <c r="G197" s="44"/>
    </row>
    <row r="198" spans="2:7" ht="15.75" customHeight="1" x14ac:dyDescent="0.3">
      <c r="B198" s="42"/>
      <c r="C198" s="43"/>
      <c r="D198" s="43"/>
      <c r="E198" s="43"/>
      <c r="F198" s="43"/>
      <c r="G198" s="44"/>
    </row>
    <row r="199" spans="2:7" ht="15.75" customHeight="1" x14ac:dyDescent="0.3">
      <c r="B199" s="42"/>
      <c r="C199" s="43"/>
      <c r="D199" s="43"/>
      <c r="E199" s="43"/>
      <c r="F199" s="43"/>
      <c r="G199" s="44"/>
    </row>
    <row r="200" spans="2:7" ht="15.75" customHeight="1" x14ac:dyDescent="0.3">
      <c r="B200" s="42"/>
      <c r="C200" s="43"/>
      <c r="D200" s="43"/>
      <c r="E200" s="43"/>
      <c r="F200" s="43"/>
      <c r="G200" s="44"/>
    </row>
    <row r="201" spans="2:7" ht="15.75" customHeight="1" x14ac:dyDescent="0.3">
      <c r="B201" s="42"/>
      <c r="C201" s="43"/>
      <c r="D201" s="43"/>
      <c r="E201" s="43"/>
      <c r="F201" s="43"/>
      <c r="G201" s="44"/>
    </row>
    <row r="202" spans="2:7" ht="15.75" customHeight="1" x14ac:dyDescent="0.3">
      <c r="B202" s="42"/>
      <c r="C202" s="43"/>
      <c r="D202" s="43"/>
      <c r="E202" s="43"/>
      <c r="F202" s="43"/>
      <c r="G202" s="44"/>
    </row>
    <row r="203" spans="2:7" ht="15.75" customHeight="1" x14ac:dyDescent="0.3">
      <c r="B203" s="42"/>
      <c r="C203" s="43"/>
      <c r="D203" s="43"/>
      <c r="E203" s="43"/>
      <c r="F203" s="43"/>
      <c r="G203" s="44"/>
    </row>
    <row r="204" spans="2:7" ht="15.75" customHeight="1" x14ac:dyDescent="0.3">
      <c r="B204" s="42"/>
      <c r="C204" s="43"/>
      <c r="D204" s="43"/>
      <c r="E204" s="43"/>
      <c r="F204" s="43"/>
      <c r="G204" s="44"/>
    </row>
    <row r="205" spans="2:7" ht="15.75" customHeight="1" x14ac:dyDescent="0.3">
      <c r="B205" s="42"/>
      <c r="C205" s="43"/>
      <c r="D205" s="43"/>
      <c r="E205" s="43"/>
      <c r="F205" s="43"/>
      <c r="G205" s="44"/>
    </row>
    <row r="206" spans="2:7" ht="15.75" customHeight="1" x14ac:dyDescent="0.3">
      <c r="B206" s="42"/>
      <c r="C206" s="43"/>
      <c r="D206" s="43"/>
      <c r="E206" s="43"/>
      <c r="F206" s="43"/>
      <c r="G206" s="44"/>
    </row>
    <row r="207" spans="2:7" ht="15.75" customHeight="1" x14ac:dyDescent="0.3">
      <c r="B207" s="42"/>
      <c r="C207" s="43"/>
      <c r="D207" s="43"/>
      <c r="E207" s="43"/>
      <c r="F207" s="43"/>
      <c r="G207" s="44"/>
    </row>
    <row r="208" spans="2:7" ht="15.75" customHeight="1" x14ac:dyDescent="0.3">
      <c r="B208" s="42"/>
      <c r="C208" s="43"/>
      <c r="D208" s="43"/>
      <c r="E208" s="43"/>
      <c r="F208" s="43"/>
      <c r="G208" s="44"/>
    </row>
    <row r="209" spans="2:7" ht="15.75" customHeight="1" x14ac:dyDescent="0.3">
      <c r="B209" s="42"/>
      <c r="C209" s="43"/>
      <c r="D209" s="43"/>
      <c r="E209" s="43"/>
      <c r="F209" s="43"/>
      <c r="G209" s="44"/>
    </row>
    <row r="210" spans="2:7" ht="15.75" customHeight="1" x14ac:dyDescent="0.3">
      <c r="B210" s="42"/>
      <c r="C210" s="43"/>
      <c r="D210" s="43"/>
      <c r="E210" s="43"/>
      <c r="F210" s="43"/>
      <c r="G210" s="44"/>
    </row>
    <row r="211" spans="2:7" ht="15.75" customHeight="1" x14ac:dyDescent="0.3">
      <c r="B211" s="42"/>
      <c r="C211" s="43"/>
      <c r="D211" s="43"/>
      <c r="E211" s="43"/>
      <c r="F211" s="43"/>
      <c r="G211" s="44"/>
    </row>
    <row r="212" spans="2:7" ht="15.75" customHeight="1" x14ac:dyDescent="0.3">
      <c r="B212" s="42"/>
      <c r="C212" s="43"/>
      <c r="D212" s="43"/>
      <c r="E212" s="43"/>
      <c r="F212" s="43"/>
      <c r="G212" s="44"/>
    </row>
    <row r="213" spans="2:7" ht="15.75" customHeight="1" x14ac:dyDescent="0.3">
      <c r="B213" s="42"/>
      <c r="C213" s="43"/>
      <c r="D213" s="43"/>
      <c r="E213" s="43"/>
      <c r="F213" s="43"/>
      <c r="G213" s="44"/>
    </row>
    <row r="214" spans="2:7" ht="15.75" customHeight="1" x14ac:dyDescent="0.3">
      <c r="B214" s="42"/>
      <c r="C214" s="43"/>
      <c r="D214" s="43"/>
      <c r="E214" s="43"/>
      <c r="F214" s="43"/>
      <c r="G214" s="44"/>
    </row>
    <row r="215" spans="2:7" ht="15.75" customHeight="1" x14ac:dyDescent="0.3">
      <c r="B215" s="42"/>
      <c r="C215" s="43"/>
      <c r="D215" s="43"/>
      <c r="E215" s="43"/>
      <c r="F215" s="43"/>
      <c r="G215" s="44"/>
    </row>
    <row r="216" spans="2:7" ht="15.75" customHeight="1" x14ac:dyDescent="0.3">
      <c r="B216" s="42"/>
      <c r="C216" s="43"/>
      <c r="D216" s="43"/>
      <c r="E216" s="43"/>
      <c r="F216" s="43"/>
      <c r="G216" s="44"/>
    </row>
    <row r="217" spans="2:7" ht="15.75" customHeight="1" x14ac:dyDescent="0.3">
      <c r="B217" s="42"/>
      <c r="C217" s="43"/>
      <c r="D217" s="43"/>
      <c r="E217" s="43"/>
      <c r="F217" s="43"/>
      <c r="G217" s="44"/>
    </row>
    <row r="218" spans="2:7" ht="15.75" customHeight="1" x14ac:dyDescent="0.3">
      <c r="B218" s="42"/>
      <c r="C218" s="43"/>
      <c r="D218" s="43"/>
      <c r="E218" s="43"/>
      <c r="F218" s="43"/>
      <c r="G218" s="44"/>
    </row>
    <row r="219" spans="2:7" ht="15.75" customHeight="1" x14ac:dyDescent="0.3">
      <c r="B219" s="42"/>
      <c r="C219" s="43"/>
      <c r="D219" s="43"/>
      <c r="E219" s="43"/>
      <c r="F219" s="43"/>
      <c r="G219" s="44"/>
    </row>
    <row r="220" spans="2:7" ht="15.75" customHeight="1" x14ac:dyDescent="0.3">
      <c r="B220" s="42"/>
      <c r="C220" s="43"/>
      <c r="D220" s="43"/>
      <c r="E220" s="43"/>
      <c r="F220" s="43"/>
      <c r="G220" s="44"/>
    </row>
    <row r="221" spans="2:7" ht="15.75" customHeight="1" x14ac:dyDescent="0.3">
      <c r="B221" s="42"/>
      <c r="C221" s="43"/>
      <c r="D221" s="43"/>
      <c r="E221" s="43"/>
      <c r="F221" s="43"/>
      <c r="G221" s="44"/>
    </row>
    <row r="222" spans="2:7" ht="15.75" customHeight="1" x14ac:dyDescent="0.3">
      <c r="B222" s="42"/>
      <c r="C222" s="43"/>
      <c r="D222" s="43"/>
      <c r="E222" s="43"/>
      <c r="F222" s="43"/>
      <c r="G222" s="44"/>
    </row>
    <row r="223" spans="2:7" ht="15.75" customHeight="1" x14ac:dyDescent="0.3">
      <c r="B223" s="42"/>
      <c r="C223" s="43"/>
      <c r="D223" s="43"/>
      <c r="E223" s="43"/>
      <c r="F223" s="43"/>
      <c r="G223" s="44"/>
    </row>
    <row r="224" spans="2:7" ht="15.75" customHeight="1" x14ac:dyDescent="0.3">
      <c r="B224" s="42"/>
      <c r="C224" s="43"/>
      <c r="D224" s="43"/>
      <c r="E224" s="43"/>
      <c r="F224" s="43"/>
      <c r="G224" s="44"/>
    </row>
    <row r="225" spans="2:7" ht="15.75" customHeight="1" x14ac:dyDescent="0.3">
      <c r="B225" s="42"/>
      <c r="C225" s="43"/>
      <c r="D225" s="43"/>
      <c r="E225" s="43"/>
      <c r="F225" s="43"/>
      <c r="G225" s="44"/>
    </row>
    <row r="226" spans="2:7" ht="15.75" customHeight="1" x14ac:dyDescent="0.3">
      <c r="B226" s="42"/>
      <c r="C226" s="43"/>
      <c r="D226" s="43"/>
      <c r="E226" s="43"/>
      <c r="F226" s="43"/>
      <c r="G226" s="44"/>
    </row>
    <row r="227" spans="2:7" ht="15.75" customHeight="1" x14ac:dyDescent="0.3">
      <c r="B227" s="42"/>
      <c r="C227" s="43"/>
      <c r="D227" s="43"/>
      <c r="E227" s="43"/>
      <c r="F227" s="43"/>
      <c r="G227" s="44"/>
    </row>
    <row r="228" spans="2:7" ht="15.75" customHeight="1" x14ac:dyDescent="0.3">
      <c r="B228" s="42"/>
      <c r="C228" s="43"/>
      <c r="D228" s="43"/>
      <c r="E228" s="43"/>
      <c r="F228" s="43"/>
      <c r="G228" s="44"/>
    </row>
    <row r="229" spans="2:7" ht="15.75" customHeight="1" x14ac:dyDescent="0.3">
      <c r="B229" s="42"/>
      <c r="C229" s="43"/>
      <c r="D229" s="43"/>
      <c r="E229" s="43"/>
      <c r="F229" s="43"/>
      <c r="G229" s="44"/>
    </row>
    <row r="230" spans="2:7" ht="15.75" customHeight="1" x14ac:dyDescent="0.3">
      <c r="B230" s="42"/>
      <c r="C230" s="43"/>
      <c r="D230" s="43"/>
      <c r="E230" s="43"/>
      <c r="F230" s="43"/>
      <c r="G230" s="44"/>
    </row>
    <row r="231" spans="2:7" ht="15.75" customHeight="1" x14ac:dyDescent="0.3">
      <c r="B231" s="42"/>
      <c r="C231" s="43"/>
      <c r="D231" s="43"/>
      <c r="E231" s="43"/>
      <c r="F231" s="43"/>
      <c r="G231" s="44"/>
    </row>
    <row r="232" spans="2:7" ht="15.75" customHeight="1" x14ac:dyDescent="0.3">
      <c r="B232" s="42"/>
      <c r="C232" s="43"/>
      <c r="D232" s="43"/>
      <c r="E232" s="43"/>
      <c r="F232" s="43"/>
      <c r="G232" s="44"/>
    </row>
    <row r="233" spans="2:7" ht="15.75" customHeight="1" x14ac:dyDescent="0.3">
      <c r="B233" s="42"/>
      <c r="C233" s="43"/>
      <c r="D233" s="43"/>
      <c r="E233" s="43"/>
      <c r="F233" s="43"/>
      <c r="G233" s="44"/>
    </row>
    <row r="234" spans="2:7" ht="15.75" customHeight="1" x14ac:dyDescent="0.3">
      <c r="B234" s="42"/>
      <c r="C234" s="43"/>
      <c r="D234" s="43"/>
      <c r="E234" s="43"/>
      <c r="F234" s="43"/>
      <c r="G234" s="44"/>
    </row>
    <row r="235" spans="2:7" ht="15.75" customHeight="1" x14ac:dyDescent="0.3">
      <c r="B235" s="42"/>
      <c r="C235" s="43"/>
      <c r="D235" s="43"/>
      <c r="E235" s="43"/>
      <c r="F235" s="43"/>
      <c r="G235" s="44"/>
    </row>
    <row r="236" spans="2:7" ht="15.75" customHeight="1" x14ac:dyDescent="0.3">
      <c r="B236" s="42"/>
      <c r="C236" s="43"/>
      <c r="D236" s="43"/>
      <c r="E236" s="43"/>
      <c r="F236" s="43"/>
      <c r="G236" s="44"/>
    </row>
    <row r="237" spans="2:7" ht="15.75" customHeight="1" x14ac:dyDescent="0.3">
      <c r="B237" s="42"/>
      <c r="C237" s="43"/>
      <c r="D237" s="43"/>
      <c r="E237" s="43"/>
      <c r="F237" s="43"/>
      <c r="G237" s="44"/>
    </row>
    <row r="238" spans="2:7" ht="15.75" customHeight="1" x14ac:dyDescent="0.3">
      <c r="B238" s="42"/>
      <c r="C238" s="43"/>
      <c r="D238" s="43"/>
      <c r="E238" s="43"/>
      <c r="F238" s="43"/>
      <c r="G238" s="44"/>
    </row>
    <row r="239" spans="2:7" ht="15.75" customHeight="1" x14ac:dyDescent="0.3">
      <c r="B239" s="42"/>
      <c r="C239" s="43"/>
      <c r="D239" s="43"/>
      <c r="E239" s="43"/>
      <c r="F239" s="43"/>
      <c r="G239" s="44"/>
    </row>
    <row r="240" spans="2:7" ht="15.75" customHeight="1" x14ac:dyDescent="0.3">
      <c r="B240" s="42"/>
      <c r="C240" s="43"/>
      <c r="D240" s="43"/>
      <c r="E240" s="43"/>
      <c r="F240" s="43"/>
      <c r="G240" s="44"/>
    </row>
    <row r="241" spans="2:7" ht="15.75" customHeight="1" x14ac:dyDescent="0.3">
      <c r="B241" s="42"/>
      <c r="C241" s="43"/>
      <c r="D241" s="43"/>
      <c r="E241" s="43"/>
      <c r="F241" s="43"/>
      <c r="G241" s="44"/>
    </row>
    <row r="242" spans="2:7" ht="15.75" customHeight="1" x14ac:dyDescent="0.3">
      <c r="B242" s="42"/>
      <c r="C242" s="43"/>
      <c r="D242" s="43"/>
      <c r="E242" s="43"/>
      <c r="F242" s="43"/>
      <c r="G242" s="44"/>
    </row>
    <row r="243" spans="2:7" ht="15.75" customHeight="1" x14ac:dyDescent="0.3">
      <c r="B243" s="42"/>
      <c r="C243" s="43"/>
      <c r="D243" s="43"/>
      <c r="E243" s="43"/>
      <c r="F243" s="43"/>
      <c r="G243" s="44"/>
    </row>
    <row r="244" spans="2:7" ht="15.75" customHeight="1" x14ac:dyDescent="0.3">
      <c r="B244" s="42"/>
      <c r="C244" s="43"/>
      <c r="D244" s="43"/>
      <c r="E244" s="43"/>
      <c r="F244" s="43"/>
      <c r="G244" s="44"/>
    </row>
    <row r="245" spans="2:7" ht="15.75" customHeight="1" x14ac:dyDescent="0.3">
      <c r="B245" s="42"/>
      <c r="C245" s="43"/>
      <c r="D245" s="43"/>
      <c r="E245" s="43"/>
      <c r="F245" s="43"/>
      <c r="G245" s="44"/>
    </row>
    <row r="246" spans="2:7" ht="15.75" customHeight="1" x14ac:dyDescent="0.3">
      <c r="B246" s="42"/>
      <c r="C246" s="43"/>
      <c r="D246" s="43"/>
      <c r="E246" s="43"/>
      <c r="F246" s="43"/>
      <c r="G246" s="44"/>
    </row>
    <row r="247" spans="2:7" ht="15.75" customHeight="1" x14ac:dyDescent="0.3">
      <c r="B247" s="42"/>
      <c r="C247" s="43"/>
      <c r="D247" s="43"/>
      <c r="E247" s="43"/>
      <c r="F247" s="43"/>
      <c r="G247" s="44"/>
    </row>
    <row r="248" spans="2:7" ht="15.75" customHeight="1" x14ac:dyDescent="0.3">
      <c r="B248" s="42"/>
      <c r="C248" s="43"/>
      <c r="D248" s="43"/>
      <c r="E248" s="43"/>
      <c r="F248" s="43"/>
      <c r="G248" s="44"/>
    </row>
    <row r="249" spans="2:7" ht="15.75" customHeight="1" x14ac:dyDescent="0.3">
      <c r="B249" s="42"/>
      <c r="C249" s="43"/>
      <c r="D249" s="43"/>
      <c r="E249" s="43"/>
      <c r="F249" s="43"/>
      <c r="G249" s="44"/>
    </row>
    <row r="250" spans="2:7" ht="15.75" customHeight="1" x14ac:dyDescent="0.3">
      <c r="B250" s="42"/>
      <c r="C250" s="43"/>
      <c r="D250" s="43"/>
      <c r="E250" s="43"/>
      <c r="F250" s="43"/>
      <c r="G250" s="44"/>
    </row>
    <row r="251" spans="2:7" ht="15.75" customHeight="1" x14ac:dyDescent="0.3">
      <c r="B251" s="42"/>
      <c r="C251" s="43"/>
      <c r="D251" s="43"/>
      <c r="E251" s="43"/>
      <c r="F251" s="43"/>
      <c r="G251" s="44"/>
    </row>
    <row r="252" spans="2:7" ht="15.75" customHeight="1" x14ac:dyDescent="0.3">
      <c r="B252" s="42"/>
      <c r="C252" s="43"/>
      <c r="D252" s="43"/>
      <c r="E252" s="43"/>
      <c r="F252" s="43"/>
      <c r="G252" s="44"/>
    </row>
    <row r="253" spans="2:7" ht="15.75" customHeight="1" x14ac:dyDescent="0.3">
      <c r="B253" s="42"/>
      <c r="C253" s="43"/>
      <c r="D253" s="43"/>
      <c r="E253" s="43"/>
      <c r="F253" s="43"/>
      <c r="G253" s="44"/>
    </row>
    <row r="254" spans="2:7" ht="15.75" customHeight="1" x14ac:dyDescent="0.3">
      <c r="B254" s="42"/>
      <c r="C254" s="43"/>
      <c r="D254" s="43"/>
      <c r="E254" s="43"/>
      <c r="F254" s="43"/>
      <c r="G254" s="44"/>
    </row>
    <row r="255" spans="2:7" ht="15.75" customHeight="1" x14ac:dyDescent="0.3">
      <c r="B255" s="42"/>
      <c r="C255" s="43"/>
      <c r="D255" s="43"/>
      <c r="E255" s="43"/>
      <c r="F255" s="43"/>
      <c r="G255" s="44"/>
    </row>
    <row r="256" spans="2:7" ht="15.75" customHeight="1" x14ac:dyDescent="0.3">
      <c r="B256" s="42"/>
      <c r="C256" s="43"/>
      <c r="D256" s="43"/>
      <c r="E256" s="43"/>
      <c r="F256" s="43"/>
      <c r="G256" s="44"/>
    </row>
    <row r="257" spans="2:7" ht="15.75" customHeight="1" x14ac:dyDescent="0.3">
      <c r="B257" s="42"/>
      <c r="C257" s="43"/>
      <c r="D257" s="43"/>
      <c r="E257" s="43"/>
      <c r="F257" s="43"/>
      <c r="G257" s="44"/>
    </row>
    <row r="258" spans="2:7" ht="15.75" customHeight="1" x14ac:dyDescent="0.3">
      <c r="B258" s="42"/>
      <c r="C258" s="43"/>
      <c r="D258" s="43"/>
      <c r="E258" s="43"/>
      <c r="F258" s="43"/>
      <c r="G258" s="44"/>
    </row>
    <row r="259" spans="2:7" ht="15.75" customHeight="1" x14ac:dyDescent="0.3">
      <c r="B259" s="42"/>
      <c r="C259" s="43"/>
      <c r="D259" s="43"/>
      <c r="E259" s="43"/>
      <c r="F259" s="43"/>
      <c r="G259" s="44"/>
    </row>
    <row r="260" spans="2:7" ht="15.75" customHeight="1" x14ac:dyDescent="0.3">
      <c r="B260" s="42"/>
      <c r="C260" s="43"/>
      <c r="D260" s="43"/>
      <c r="E260" s="43"/>
      <c r="F260" s="43"/>
      <c r="G260" s="44"/>
    </row>
    <row r="261" spans="2:7" ht="15.75" customHeight="1" x14ac:dyDescent="0.3">
      <c r="B261" s="42"/>
      <c r="C261" s="43"/>
      <c r="D261" s="43"/>
      <c r="E261" s="43"/>
      <c r="F261" s="43"/>
      <c r="G261" s="44"/>
    </row>
    <row r="262" spans="2:7" ht="15.75" customHeight="1" x14ac:dyDescent="0.3">
      <c r="B262" s="42"/>
      <c r="C262" s="43"/>
      <c r="D262" s="43"/>
      <c r="E262" s="43"/>
      <c r="F262" s="43"/>
      <c r="G262" s="44"/>
    </row>
    <row r="263" spans="2:7" ht="15.75" customHeight="1" x14ac:dyDescent="0.3">
      <c r="B263" s="42"/>
      <c r="C263" s="43"/>
      <c r="D263" s="43"/>
      <c r="E263" s="43"/>
      <c r="F263" s="43"/>
      <c r="G263" s="44"/>
    </row>
    <row r="264" spans="2:7" ht="15.75" customHeight="1" x14ac:dyDescent="0.3">
      <c r="B264" s="42"/>
      <c r="C264" s="43"/>
      <c r="D264" s="43"/>
      <c r="E264" s="43"/>
      <c r="F264" s="43"/>
      <c r="G264" s="44"/>
    </row>
    <row r="265" spans="2:7" ht="15.75" customHeight="1" x14ac:dyDescent="0.3">
      <c r="B265" s="42"/>
      <c r="C265" s="43"/>
      <c r="D265" s="43"/>
      <c r="E265" s="43"/>
      <c r="F265" s="43"/>
      <c r="G265" s="44"/>
    </row>
    <row r="266" spans="2:7" ht="15.75" customHeight="1" x14ac:dyDescent="0.3">
      <c r="B266" s="42"/>
      <c r="C266" s="43"/>
      <c r="D266" s="43"/>
      <c r="E266" s="43"/>
      <c r="F266" s="43"/>
      <c r="G266" s="44"/>
    </row>
    <row r="267" spans="2:7" ht="15.75" customHeight="1" x14ac:dyDescent="0.3">
      <c r="B267" s="42"/>
      <c r="C267" s="43"/>
      <c r="D267" s="43"/>
      <c r="E267" s="43"/>
      <c r="F267" s="43"/>
      <c r="G267" s="44"/>
    </row>
    <row r="268" spans="2:7" ht="15.75" customHeight="1" x14ac:dyDescent="0.3">
      <c r="B268" s="42"/>
      <c r="C268" s="43"/>
      <c r="D268" s="43"/>
      <c r="E268" s="43"/>
      <c r="F268" s="43"/>
      <c r="G268" s="44"/>
    </row>
    <row r="269" spans="2:7" ht="15.75" customHeight="1" x14ac:dyDescent="0.3">
      <c r="B269" s="42"/>
      <c r="C269" s="43"/>
      <c r="D269" s="43"/>
      <c r="E269" s="43"/>
      <c r="F269" s="43"/>
      <c r="G269" s="44"/>
    </row>
    <row r="270" spans="2:7" ht="15.75" customHeight="1" x14ac:dyDescent="0.3">
      <c r="B270" s="42"/>
      <c r="C270" s="43"/>
      <c r="D270" s="43"/>
      <c r="E270" s="43"/>
      <c r="F270" s="43"/>
      <c r="G270" s="44"/>
    </row>
    <row r="271" spans="2:7" ht="15.75" customHeight="1" x14ac:dyDescent="0.3">
      <c r="B271" s="42"/>
      <c r="C271" s="43"/>
      <c r="D271" s="43"/>
      <c r="E271" s="43"/>
      <c r="F271" s="43"/>
      <c r="G271" s="44"/>
    </row>
    <row r="272" spans="2:7" ht="15.75" customHeight="1" x14ac:dyDescent="0.3">
      <c r="B272" s="42"/>
      <c r="C272" s="43"/>
      <c r="D272" s="43"/>
      <c r="E272" s="43"/>
      <c r="F272" s="43"/>
      <c r="G272" s="44"/>
    </row>
    <row r="273" spans="2:7" ht="15.75" customHeight="1" x14ac:dyDescent="0.3">
      <c r="B273" s="42"/>
      <c r="C273" s="43"/>
      <c r="D273" s="43"/>
      <c r="E273" s="43"/>
      <c r="F273" s="43"/>
      <c r="G273" s="44"/>
    </row>
    <row r="274" spans="2:7" ht="15.75" customHeight="1" x14ac:dyDescent="0.3">
      <c r="B274" s="42"/>
      <c r="C274" s="43"/>
      <c r="D274" s="43"/>
      <c r="E274" s="43"/>
      <c r="F274" s="43"/>
      <c r="G274" s="44"/>
    </row>
    <row r="275" spans="2:7" ht="15.75" customHeight="1" x14ac:dyDescent="0.3">
      <c r="B275" s="42"/>
      <c r="C275" s="43"/>
      <c r="D275" s="43"/>
      <c r="E275" s="43"/>
      <c r="F275" s="43"/>
      <c r="G275" s="44"/>
    </row>
    <row r="276" spans="2:7" ht="15.75" customHeight="1" x14ac:dyDescent="0.3">
      <c r="B276" s="42"/>
      <c r="C276" s="43"/>
      <c r="D276" s="43"/>
      <c r="E276" s="43"/>
      <c r="F276" s="43"/>
      <c r="G276" s="44"/>
    </row>
    <row r="277" spans="2:7" ht="15.75" customHeight="1" x14ac:dyDescent="0.3">
      <c r="B277" s="42"/>
      <c r="C277" s="43"/>
      <c r="D277" s="43"/>
      <c r="E277" s="43"/>
      <c r="F277" s="43"/>
      <c r="G277" s="44"/>
    </row>
    <row r="278" spans="2:7" ht="15.75" customHeight="1" x14ac:dyDescent="0.3">
      <c r="B278" s="42"/>
      <c r="C278" s="43"/>
      <c r="D278" s="43"/>
      <c r="E278" s="43"/>
      <c r="F278" s="43"/>
      <c r="G278" s="44"/>
    </row>
    <row r="279" spans="2:7" ht="15.75" customHeight="1" x14ac:dyDescent="0.3">
      <c r="B279" s="42"/>
      <c r="C279" s="43"/>
      <c r="D279" s="43"/>
      <c r="E279" s="43"/>
      <c r="F279" s="43"/>
      <c r="G279" s="44"/>
    </row>
    <row r="280" spans="2:7" ht="15.75" customHeight="1" x14ac:dyDescent="0.3">
      <c r="B280" s="42"/>
      <c r="C280" s="43"/>
      <c r="D280" s="43"/>
      <c r="E280" s="43"/>
      <c r="F280" s="43"/>
      <c r="G280" s="44"/>
    </row>
    <row r="281" spans="2:7" ht="15.75" customHeight="1" x14ac:dyDescent="0.3">
      <c r="B281" s="42"/>
      <c r="C281" s="43"/>
      <c r="D281" s="43"/>
      <c r="E281" s="43"/>
      <c r="F281" s="43"/>
      <c r="G281" s="44"/>
    </row>
    <row r="282" spans="2:7" ht="15.75" customHeight="1" x14ac:dyDescent="0.3">
      <c r="B282" s="42"/>
      <c r="C282" s="43"/>
      <c r="D282" s="43"/>
      <c r="E282" s="43"/>
      <c r="F282" s="43"/>
      <c r="G282" s="44"/>
    </row>
    <row r="283" spans="2:7" ht="15.75" customHeight="1" x14ac:dyDescent="0.3">
      <c r="B283" s="42"/>
      <c r="C283" s="43"/>
      <c r="D283" s="43"/>
      <c r="E283" s="43"/>
      <c r="F283" s="43"/>
      <c r="G283" s="44"/>
    </row>
    <row r="284" spans="2:7" ht="15.75" customHeight="1" x14ac:dyDescent="0.3">
      <c r="B284" s="42"/>
      <c r="C284" s="43"/>
      <c r="D284" s="43"/>
      <c r="E284" s="43"/>
      <c r="F284" s="43"/>
      <c r="G284" s="44"/>
    </row>
    <row r="285" spans="2:7" ht="15.75" customHeight="1" x14ac:dyDescent="0.3">
      <c r="B285" s="42"/>
      <c r="C285" s="43"/>
      <c r="D285" s="43"/>
      <c r="E285" s="43"/>
      <c r="F285" s="43"/>
      <c r="G285" s="44"/>
    </row>
    <row r="286" spans="2:7" ht="15.75" customHeight="1" x14ac:dyDescent="0.3">
      <c r="B286" s="42"/>
      <c r="C286" s="43"/>
      <c r="D286" s="43"/>
      <c r="E286" s="43"/>
      <c r="F286" s="43"/>
      <c r="G286" s="44"/>
    </row>
    <row r="287" spans="2:7" ht="15.75" customHeight="1" x14ac:dyDescent="0.3">
      <c r="B287" s="42"/>
      <c r="C287" s="43"/>
      <c r="D287" s="43"/>
      <c r="E287" s="43"/>
      <c r="F287" s="43"/>
      <c r="G287" s="44"/>
    </row>
    <row r="288" spans="2:7" ht="15.75" customHeight="1" x14ac:dyDescent="0.3">
      <c r="B288" s="42"/>
      <c r="C288" s="43"/>
      <c r="D288" s="43"/>
      <c r="E288" s="43"/>
      <c r="F288" s="43"/>
      <c r="G288" s="44"/>
    </row>
    <row r="289" spans="2:7" ht="15.75" customHeight="1" x14ac:dyDescent="0.3">
      <c r="B289" s="42"/>
      <c r="C289" s="43"/>
      <c r="D289" s="43"/>
      <c r="E289" s="43"/>
      <c r="F289" s="43"/>
      <c r="G289" s="44"/>
    </row>
    <row r="290" spans="2:7" ht="15.75" customHeight="1" x14ac:dyDescent="0.3">
      <c r="B290" s="42"/>
      <c r="C290" s="43"/>
      <c r="D290" s="43"/>
      <c r="E290" s="43"/>
      <c r="F290" s="43"/>
      <c r="G290" s="44"/>
    </row>
    <row r="291" spans="2:7" ht="15.75" customHeight="1" x14ac:dyDescent="0.3">
      <c r="B291" s="42"/>
      <c r="C291" s="43"/>
      <c r="D291" s="43"/>
      <c r="E291" s="43"/>
      <c r="F291" s="43"/>
      <c r="G291" s="44"/>
    </row>
    <row r="292" spans="2:7" ht="15.75" customHeight="1" x14ac:dyDescent="0.3">
      <c r="B292" s="42"/>
      <c r="C292" s="43"/>
      <c r="D292" s="43"/>
      <c r="E292" s="43"/>
      <c r="F292" s="43"/>
      <c r="G292" s="44"/>
    </row>
    <row r="293" spans="2:7" ht="15.75" customHeight="1" x14ac:dyDescent="0.3">
      <c r="B293" s="42"/>
      <c r="C293" s="43"/>
      <c r="D293" s="43"/>
      <c r="E293" s="43"/>
      <c r="F293" s="43"/>
      <c r="G293" s="44"/>
    </row>
    <row r="294" spans="2:7" ht="15.75" customHeight="1" x14ac:dyDescent="0.3">
      <c r="B294" s="42"/>
      <c r="C294" s="43"/>
      <c r="D294" s="43"/>
      <c r="E294" s="43"/>
      <c r="F294" s="43"/>
      <c r="G294" s="44"/>
    </row>
    <row r="295" spans="2:7" ht="15.75" customHeight="1" x14ac:dyDescent="0.3">
      <c r="B295" s="42"/>
      <c r="C295" s="43"/>
      <c r="D295" s="43"/>
      <c r="E295" s="43"/>
      <c r="F295" s="43"/>
      <c r="G295" s="44"/>
    </row>
    <row r="296" spans="2:7" ht="15.75" customHeight="1" x14ac:dyDescent="0.3">
      <c r="B296" s="42"/>
      <c r="C296" s="43"/>
      <c r="D296" s="43"/>
      <c r="E296" s="43"/>
      <c r="F296" s="43"/>
      <c r="G296" s="44"/>
    </row>
    <row r="297" spans="2:7" ht="15.75" customHeight="1" x14ac:dyDescent="0.3">
      <c r="B297" s="42"/>
      <c r="C297" s="43"/>
      <c r="D297" s="43"/>
      <c r="E297" s="43"/>
      <c r="F297" s="43"/>
      <c r="G297" s="44"/>
    </row>
    <row r="298" spans="2:7" ht="15.75" customHeight="1" x14ac:dyDescent="0.3">
      <c r="B298" s="42"/>
      <c r="C298" s="43"/>
      <c r="D298" s="43"/>
      <c r="E298" s="43"/>
      <c r="F298" s="43"/>
      <c r="G298" s="44"/>
    </row>
    <row r="299" spans="2:7" ht="15.75" customHeight="1" x14ac:dyDescent="0.3">
      <c r="B299" s="42"/>
      <c r="C299" s="43"/>
      <c r="D299" s="43"/>
      <c r="E299" s="43"/>
      <c r="F299" s="43"/>
      <c r="G299" s="44"/>
    </row>
    <row r="300" spans="2:7" ht="15.75" customHeight="1" x14ac:dyDescent="0.3">
      <c r="B300" s="42"/>
      <c r="C300" s="43"/>
      <c r="D300" s="43"/>
      <c r="E300" s="43"/>
      <c r="F300" s="43"/>
      <c r="G300" s="44"/>
    </row>
    <row r="301" spans="2:7" ht="15.75" customHeight="1" x14ac:dyDescent="0.3">
      <c r="B301" s="42"/>
      <c r="C301" s="43"/>
      <c r="D301" s="43"/>
      <c r="E301" s="43"/>
      <c r="F301" s="43"/>
      <c r="G301" s="44"/>
    </row>
    <row r="302" spans="2:7" ht="15.75" customHeight="1" x14ac:dyDescent="0.3">
      <c r="B302" s="42"/>
      <c r="C302" s="43"/>
      <c r="D302" s="43"/>
      <c r="E302" s="43"/>
      <c r="F302" s="43"/>
      <c r="G302" s="44"/>
    </row>
    <row r="303" spans="2:7" ht="15.75" customHeight="1" x14ac:dyDescent="0.3">
      <c r="B303" s="42"/>
      <c r="C303" s="43"/>
      <c r="D303" s="43"/>
      <c r="E303" s="43"/>
      <c r="F303" s="43"/>
      <c r="G303" s="44"/>
    </row>
    <row r="304" spans="2:7" ht="15.75" customHeight="1" x14ac:dyDescent="0.3">
      <c r="B304" s="42"/>
      <c r="C304" s="43"/>
      <c r="D304" s="43"/>
      <c r="E304" s="43"/>
      <c r="F304" s="43"/>
      <c r="G304" s="44"/>
    </row>
    <row r="305" spans="2:7" ht="15.75" customHeight="1" x14ac:dyDescent="0.3">
      <c r="B305" s="45"/>
      <c r="C305" s="46"/>
      <c r="D305" s="46"/>
      <c r="E305" s="46"/>
      <c r="F305" s="46"/>
      <c r="G305" s="47"/>
    </row>
    <row r="306" spans="2:7" ht="15.75" customHeight="1" x14ac:dyDescent="0.2"/>
    <row r="307" spans="2:7" ht="15.75" customHeight="1" x14ac:dyDescent="0.2"/>
    <row r="308" spans="2:7" ht="15.75" customHeight="1" x14ac:dyDescent="0.2"/>
    <row r="309" spans="2:7" ht="15.75" customHeight="1" x14ac:dyDescent="0.2"/>
    <row r="310" spans="2:7" ht="15.75" customHeight="1" x14ac:dyDescent="0.2"/>
    <row r="311" spans="2:7" ht="15.75" customHeight="1" x14ac:dyDescent="0.2"/>
    <row r="312" spans="2:7" ht="15.75" customHeight="1" x14ac:dyDescent="0.2"/>
    <row r="313" spans="2:7" ht="15.75" customHeight="1" x14ac:dyDescent="0.2"/>
    <row r="314" spans="2:7" ht="15.75" customHeight="1" x14ac:dyDescent="0.2"/>
    <row r="315" spans="2:7" ht="15.75" customHeight="1" x14ac:dyDescent="0.2"/>
    <row r="316" spans="2:7" ht="15.75" customHeight="1" x14ac:dyDescent="0.2"/>
    <row r="317" spans="2:7" ht="15.75" customHeight="1" x14ac:dyDescent="0.2"/>
    <row r="318" spans="2:7" ht="15.75" customHeight="1" x14ac:dyDescent="0.2"/>
    <row r="319" spans="2:7" ht="15.75" customHeight="1" x14ac:dyDescent="0.2"/>
    <row r="320" spans="2:7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</sheetData>
  <phoneticPr fontId="39" type="noConversion"/>
  <hyperlinks>
    <hyperlink ref="I1" location="Instruções!A1" display="Dúvidas?" xr:uid="{00000000-0004-0000-0200-000000000000}"/>
    <hyperlink ref="C4" location="FORN!A1" display="FORNECEDORES " xr:uid="{00000000-0004-0000-0200-000001000000}"/>
  </hyperlinks>
  <pageMargins left="0.511811024" right="0.511811024" top="0.78740157499999996" bottom="0.78740157499999996" header="0" footer="0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1000"/>
  <sheetViews>
    <sheetView showGridLines="0" workbookViewId="0"/>
  </sheetViews>
  <sheetFormatPr defaultColWidth="12.625" defaultRowHeight="15" customHeight="1" x14ac:dyDescent="0.2"/>
  <cols>
    <col min="1" max="1" width="12.625" customWidth="1"/>
    <col min="2" max="2" width="15.75" customWidth="1"/>
    <col min="3" max="3" width="18.875" customWidth="1"/>
    <col min="4" max="4" width="25" customWidth="1"/>
    <col min="5" max="5" width="40.75" customWidth="1"/>
    <col min="6" max="6" width="22.75" customWidth="1"/>
    <col min="7" max="7" width="21.375" customWidth="1"/>
    <col min="8" max="26" width="7.625" customWidth="1"/>
  </cols>
  <sheetData>
    <row r="1" spans="1:26" ht="48.75" customHeight="1" x14ac:dyDescent="0.25">
      <c r="A1" s="21"/>
      <c r="B1" s="22" t="s">
        <v>34</v>
      </c>
      <c r="D1" s="2"/>
      <c r="E1" s="2"/>
      <c r="F1" s="2"/>
      <c r="G1" s="48" t="s">
        <v>23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ht="15" customHeight="1" x14ac:dyDescent="0.3">
      <c r="B4" s="25" t="s">
        <v>24</v>
      </c>
      <c r="C4" s="24" t="s">
        <v>35</v>
      </c>
    </row>
    <row r="5" spans="1:26" ht="15" customHeight="1" x14ac:dyDescent="0.3">
      <c r="B5" s="49"/>
      <c r="C5" s="50"/>
      <c r="D5" s="28"/>
      <c r="E5" s="28"/>
      <c r="F5" s="28"/>
      <c r="G5" s="28"/>
    </row>
    <row r="6" spans="1:26" ht="37.5" customHeight="1" x14ac:dyDescent="0.2">
      <c r="B6" s="51" t="s">
        <v>36</v>
      </c>
      <c r="C6" s="51" t="s">
        <v>37</v>
      </c>
      <c r="D6" s="51" t="s">
        <v>38</v>
      </c>
      <c r="E6" s="51" t="s">
        <v>39</v>
      </c>
      <c r="F6" s="51" t="s">
        <v>40</v>
      </c>
    </row>
    <row r="7" spans="1:26" ht="16.5" customHeight="1" x14ac:dyDescent="0.2">
      <c r="B7" s="31" t="s">
        <v>41</v>
      </c>
      <c r="C7" s="32" t="s">
        <v>42</v>
      </c>
      <c r="D7" s="52" t="s">
        <v>43</v>
      </c>
      <c r="E7" s="32" t="s">
        <v>44</v>
      </c>
      <c r="F7" s="53">
        <v>0</v>
      </c>
    </row>
    <row r="8" spans="1:26" x14ac:dyDescent="0.2">
      <c r="B8" s="39"/>
      <c r="C8" s="36"/>
      <c r="D8" s="54"/>
      <c r="E8" s="36"/>
      <c r="F8" s="55"/>
    </row>
    <row r="9" spans="1:26" x14ac:dyDescent="0.2">
      <c r="B9" s="39"/>
      <c r="C9" s="36"/>
      <c r="D9" s="54"/>
      <c r="E9" s="36"/>
      <c r="F9" s="55"/>
    </row>
    <row r="10" spans="1:26" x14ac:dyDescent="0.2">
      <c r="B10" s="39"/>
      <c r="C10" s="36"/>
      <c r="D10" s="54"/>
      <c r="E10" s="36"/>
      <c r="F10" s="55"/>
    </row>
    <row r="11" spans="1:26" x14ac:dyDescent="0.2">
      <c r="B11" s="39"/>
      <c r="C11" s="36"/>
      <c r="D11" s="54"/>
      <c r="E11" s="36"/>
      <c r="F11" s="55"/>
    </row>
    <row r="12" spans="1:26" ht="15.75" x14ac:dyDescent="0.3">
      <c r="B12" s="42"/>
      <c r="C12" s="56"/>
      <c r="D12" s="43"/>
      <c r="E12" s="43"/>
      <c r="F12" s="44"/>
    </row>
    <row r="13" spans="1:26" ht="15.75" x14ac:dyDescent="0.3">
      <c r="B13" s="42"/>
      <c r="C13" s="43"/>
      <c r="D13" s="43"/>
      <c r="E13" s="43"/>
      <c r="F13" s="44"/>
    </row>
    <row r="14" spans="1:26" ht="15.75" x14ac:dyDescent="0.3">
      <c r="B14" s="42"/>
      <c r="C14" s="43"/>
      <c r="D14" s="43"/>
      <c r="E14" s="43"/>
      <c r="F14" s="44"/>
    </row>
    <row r="15" spans="1:26" ht="15.75" x14ac:dyDescent="0.3">
      <c r="B15" s="42"/>
      <c r="C15" s="43"/>
      <c r="D15" s="43"/>
      <c r="E15" s="43"/>
      <c r="F15" s="44"/>
    </row>
    <row r="16" spans="1:26" ht="15.75" x14ac:dyDescent="0.3">
      <c r="B16" s="42"/>
      <c r="C16" s="43"/>
      <c r="D16" s="43"/>
      <c r="E16" s="43"/>
      <c r="F16" s="44"/>
    </row>
    <row r="17" spans="2:6" ht="15.75" x14ac:dyDescent="0.3">
      <c r="B17" s="42"/>
      <c r="C17" s="43"/>
      <c r="D17" s="43"/>
      <c r="E17" s="43"/>
      <c r="F17" s="44"/>
    </row>
    <row r="18" spans="2:6" ht="15.75" x14ac:dyDescent="0.3">
      <c r="B18" s="42"/>
      <c r="C18" s="43"/>
      <c r="D18" s="43"/>
      <c r="E18" s="43"/>
      <c r="F18" s="44"/>
    </row>
    <row r="19" spans="2:6" ht="15.75" x14ac:dyDescent="0.3">
      <c r="B19" s="42"/>
      <c r="C19" s="43"/>
      <c r="D19" s="43"/>
      <c r="E19" s="43"/>
      <c r="F19" s="44"/>
    </row>
    <row r="20" spans="2:6" ht="15.75" x14ac:dyDescent="0.3">
      <c r="B20" s="42"/>
      <c r="C20" s="43"/>
      <c r="D20" s="43"/>
      <c r="E20" s="43"/>
      <c r="F20" s="44"/>
    </row>
    <row r="21" spans="2:6" ht="15.75" customHeight="1" x14ac:dyDescent="0.3">
      <c r="B21" s="42"/>
      <c r="C21" s="43"/>
      <c r="D21" s="43"/>
      <c r="E21" s="43"/>
      <c r="F21" s="44"/>
    </row>
    <row r="22" spans="2:6" ht="15.75" customHeight="1" x14ac:dyDescent="0.3">
      <c r="B22" s="42"/>
      <c r="C22" s="43"/>
      <c r="D22" s="43"/>
      <c r="E22" s="43"/>
      <c r="F22" s="44"/>
    </row>
    <row r="23" spans="2:6" ht="15.75" customHeight="1" x14ac:dyDescent="0.3">
      <c r="B23" s="42"/>
      <c r="C23" s="43"/>
      <c r="D23" s="43"/>
      <c r="E23" s="43"/>
      <c r="F23" s="44"/>
    </row>
    <row r="24" spans="2:6" ht="15.75" customHeight="1" x14ac:dyDescent="0.3">
      <c r="B24" s="42"/>
      <c r="C24" s="43"/>
      <c r="D24" s="43"/>
      <c r="E24" s="43"/>
      <c r="F24" s="44"/>
    </row>
    <row r="25" spans="2:6" ht="15.75" customHeight="1" x14ac:dyDescent="0.3">
      <c r="B25" s="42"/>
      <c r="C25" s="43"/>
      <c r="D25" s="43"/>
      <c r="E25" s="43"/>
      <c r="F25" s="44"/>
    </row>
    <row r="26" spans="2:6" ht="15.75" customHeight="1" x14ac:dyDescent="0.3">
      <c r="B26" s="42"/>
      <c r="C26" s="43"/>
      <c r="D26" s="43"/>
      <c r="E26" s="43"/>
      <c r="F26" s="44"/>
    </row>
    <row r="27" spans="2:6" ht="15.75" customHeight="1" x14ac:dyDescent="0.3">
      <c r="B27" s="42"/>
      <c r="C27" s="43"/>
      <c r="D27" s="43"/>
      <c r="E27" s="43"/>
      <c r="F27" s="44"/>
    </row>
    <row r="28" spans="2:6" ht="15.75" customHeight="1" x14ac:dyDescent="0.3">
      <c r="B28" s="42"/>
      <c r="C28" s="43"/>
      <c r="D28" s="43"/>
      <c r="E28" s="43"/>
      <c r="F28" s="44"/>
    </row>
    <row r="29" spans="2:6" ht="15.75" customHeight="1" x14ac:dyDescent="0.3">
      <c r="B29" s="42"/>
      <c r="C29" s="43"/>
      <c r="D29" s="43"/>
      <c r="E29" s="43"/>
      <c r="F29" s="44"/>
    </row>
    <row r="30" spans="2:6" ht="15.75" customHeight="1" x14ac:dyDescent="0.3">
      <c r="B30" s="42"/>
      <c r="C30" s="43"/>
      <c r="D30" s="43"/>
      <c r="E30" s="43"/>
      <c r="F30" s="44"/>
    </row>
    <row r="31" spans="2:6" ht="15.75" customHeight="1" x14ac:dyDescent="0.3">
      <c r="B31" s="42"/>
      <c r="C31" s="43"/>
      <c r="D31" s="43"/>
      <c r="E31" s="43"/>
      <c r="F31" s="44"/>
    </row>
    <row r="32" spans="2:6" ht="15.75" customHeight="1" x14ac:dyDescent="0.3">
      <c r="B32" s="42"/>
      <c r="C32" s="43"/>
      <c r="D32" s="43"/>
      <c r="E32" s="43"/>
      <c r="F32" s="44"/>
    </row>
    <row r="33" spans="2:6" ht="15.75" customHeight="1" x14ac:dyDescent="0.3">
      <c r="B33" s="42"/>
      <c r="C33" s="43"/>
      <c r="D33" s="43"/>
      <c r="E33" s="43"/>
      <c r="F33" s="44"/>
    </row>
    <row r="34" spans="2:6" ht="15.75" customHeight="1" x14ac:dyDescent="0.3">
      <c r="B34" s="42"/>
      <c r="C34" s="43"/>
      <c r="D34" s="43"/>
      <c r="E34" s="43"/>
      <c r="F34" s="44"/>
    </row>
    <row r="35" spans="2:6" ht="15.75" customHeight="1" x14ac:dyDescent="0.3">
      <c r="B35" s="42"/>
      <c r="C35" s="43"/>
      <c r="D35" s="43"/>
      <c r="E35" s="43"/>
      <c r="F35" s="44"/>
    </row>
    <row r="36" spans="2:6" ht="15.75" customHeight="1" x14ac:dyDescent="0.3">
      <c r="B36" s="42"/>
      <c r="C36" s="43"/>
      <c r="D36" s="43"/>
      <c r="E36" s="43"/>
      <c r="F36" s="44"/>
    </row>
    <row r="37" spans="2:6" ht="15.75" customHeight="1" x14ac:dyDescent="0.3">
      <c r="B37" s="42"/>
      <c r="C37" s="43"/>
      <c r="D37" s="43"/>
      <c r="E37" s="43"/>
      <c r="F37" s="44"/>
    </row>
    <row r="38" spans="2:6" ht="15.75" customHeight="1" x14ac:dyDescent="0.3">
      <c r="B38" s="42"/>
      <c r="C38" s="43"/>
      <c r="D38" s="43"/>
      <c r="E38" s="43"/>
      <c r="F38" s="44"/>
    </row>
    <row r="39" spans="2:6" ht="15.75" customHeight="1" x14ac:dyDescent="0.3">
      <c r="B39" s="42"/>
      <c r="C39" s="43"/>
      <c r="D39" s="43"/>
      <c r="E39" s="43"/>
      <c r="F39" s="44"/>
    </row>
    <row r="40" spans="2:6" ht="15.75" customHeight="1" x14ac:dyDescent="0.3">
      <c r="B40" s="42"/>
      <c r="C40" s="43"/>
      <c r="D40" s="43"/>
      <c r="E40" s="43"/>
      <c r="F40" s="44"/>
    </row>
    <row r="41" spans="2:6" ht="15.75" customHeight="1" x14ac:dyDescent="0.3">
      <c r="B41" s="42"/>
      <c r="C41" s="43"/>
      <c r="D41" s="43"/>
      <c r="E41" s="43"/>
      <c r="F41" s="44"/>
    </row>
    <row r="42" spans="2:6" ht="15.75" customHeight="1" x14ac:dyDescent="0.3">
      <c r="B42" s="42"/>
      <c r="C42" s="43"/>
      <c r="D42" s="43"/>
      <c r="E42" s="43"/>
      <c r="F42" s="44"/>
    </row>
    <row r="43" spans="2:6" ht="15.75" customHeight="1" x14ac:dyDescent="0.3">
      <c r="B43" s="42"/>
      <c r="C43" s="43"/>
      <c r="D43" s="43"/>
      <c r="E43" s="43"/>
      <c r="F43" s="44"/>
    </row>
    <row r="44" spans="2:6" ht="15.75" customHeight="1" x14ac:dyDescent="0.3">
      <c r="B44" s="42"/>
      <c r="C44" s="43"/>
      <c r="D44" s="43"/>
      <c r="E44" s="43"/>
      <c r="F44" s="44"/>
    </row>
    <row r="45" spans="2:6" ht="15.75" customHeight="1" x14ac:dyDescent="0.3">
      <c r="B45" s="42"/>
      <c r="C45" s="43"/>
      <c r="D45" s="43"/>
      <c r="E45" s="43"/>
      <c r="F45" s="44"/>
    </row>
    <row r="46" spans="2:6" ht="15.75" customHeight="1" x14ac:dyDescent="0.3">
      <c r="B46" s="42"/>
      <c r="C46" s="43"/>
      <c r="D46" s="43"/>
      <c r="E46" s="43"/>
      <c r="F46" s="44"/>
    </row>
    <row r="47" spans="2:6" ht="15.75" customHeight="1" x14ac:dyDescent="0.3">
      <c r="B47" s="42"/>
      <c r="C47" s="43"/>
      <c r="D47" s="43"/>
      <c r="E47" s="43"/>
      <c r="F47" s="44"/>
    </row>
    <row r="48" spans="2:6" ht="15.75" customHeight="1" x14ac:dyDescent="0.3">
      <c r="B48" s="42"/>
      <c r="C48" s="43"/>
      <c r="D48" s="43"/>
      <c r="E48" s="43"/>
      <c r="F48" s="44"/>
    </row>
    <row r="49" spans="2:6" ht="15.75" customHeight="1" x14ac:dyDescent="0.3">
      <c r="B49" s="42"/>
      <c r="C49" s="43"/>
      <c r="D49" s="43"/>
      <c r="E49" s="43"/>
      <c r="F49" s="44"/>
    </row>
    <row r="50" spans="2:6" ht="15.75" customHeight="1" x14ac:dyDescent="0.3">
      <c r="B50" s="42"/>
      <c r="C50" s="43"/>
      <c r="D50" s="43"/>
      <c r="E50" s="43"/>
      <c r="F50" s="44"/>
    </row>
    <row r="51" spans="2:6" ht="15.75" customHeight="1" x14ac:dyDescent="0.3">
      <c r="B51" s="42"/>
      <c r="C51" s="43"/>
      <c r="D51" s="43"/>
      <c r="E51" s="43"/>
      <c r="F51" s="44"/>
    </row>
    <row r="52" spans="2:6" ht="15.75" customHeight="1" x14ac:dyDescent="0.3">
      <c r="B52" s="42"/>
      <c r="C52" s="43"/>
      <c r="D52" s="43"/>
      <c r="E52" s="43"/>
      <c r="F52" s="44"/>
    </row>
    <row r="53" spans="2:6" ht="15.75" customHeight="1" x14ac:dyDescent="0.3">
      <c r="B53" s="42"/>
      <c r="C53" s="43"/>
      <c r="D53" s="43"/>
      <c r="E53" s="43"/>
      <c r="F53" s="44"/>
    </row>
    <row r="54" spans="2:6" ht="15.75" customHeight="1" x14ac:dyDescent="0.3">
      <c r="B54" s="42"/>
      <c r="C54" s="43"/>
      <c r="D54" s="43"/>
      <c r="E54" s="43"/>
      <c r="F54" s="44"/>
    </row>
    <row r="55" spans="2:6" ht="15.75" customHeight="1" x14ac:dyDescent="0.3">
      <c r="B55" s="42"/>
      <c r="C55" s="43"/>
      <c r="D55" s="43"/>
      <c r="E55" s="43"/>
      <c r="F55" s="44"/>
    </row>
    <row r="56" spans="2:6" ht="15.75" customHeight="1" x14ac:dyDescent="0.3">
      <c r="B56" s="42"/>
      <c r="C56" s="43"/>
      <c r="D56" s="43"/>
      <c r="E56" s="43"/>
      <c r="F56" s="44"/>
    </row>
    <row r="57" spans="2:6" ht="15.75" customHeight="1" x14ac:dyDescent="0.3">
      <c r="B57" s="42"/>
      <c r="C57" s="43"/>
      <c r="D57" s="43"/>
      <c r="E57" s="43"/>
      <c r="F57" s="44"/>
    </row>
    <row r="58" spans="2:6" ht="15.75" customHeight="1" x14ac:dyDescent="0.3">
      <c r="B58" s="42"/>
      <c r="C58" s="43"/>
      <c r="D58" s="43"/>
      <c r="E58" s="43"/>
      <c r="F58" s="44"/>
    </row>
    <row r="59" spans="2:6" ht="15.75" customHeight="1" x14ac:dyDescent="0.3">
      <c r="B59" s="42"/>
      <c r="C59" s="43"/>
      <c r="D59" s="43"/>
      <c r="E59" s="43"/>
      <c r="F59" s="44"/>
    </row>
    <row r="60" spans="2:6" ht="15.75" customHeight="1" x14ac:dyDescent="0.3">
      <c r="B60" s="42"/>
      <c r="C60" s="43"/>
      <c r="D60" s="43"/>
      <c r="E60" s="43"/>
      <c r="F60" s="44"/>
    </row>
    <row r="61" spans="2:6" ht="15.75" customHeight="1" x14ac:dyDescent="0.3">
      <c r="B61" s="42"/>
      <c r="C61" s="43"/>
      <c r="D61" s="43"/>
      <c r="E61" s="43"/>
      <c r="F61" s="44"/>
    </row>
    <row r="62" spans="2:6" ht="15.75" customHeight="1" x14ac:dyDescent="0.3">
      <c r="B62" s="42"/>
      <c r="C62" s="43"/>
      <c r="D62" s="43"/>
      <c r="E62" s="43"/>
      <c r="F62" s="44"/>
    </row>
    <row r="63" spans="2:6" ht="15.75" customHeight="1" x14ac:dyDescent="0.3">
      <c r="B63" s="42"/>
      <c r="C63" s="43"/>
      <c r="D63" s="43"/>
      <c r="E63" s="43"/>
      <c r="F63" s="44"/>
    </row>
    <row r="64" spans="2:6" ht="15.75" customHeight="1" x14ac:dyDescent="0.3">
      <c r="B64" s="42"/>
      <c r="C64" s="43"/>
      <c r="D64" s="43"/>
      <c r="E64" s="43"/>
      <c r="F64" s="44"/>
    </row>
    <row r="65" spans="2:6" ht="15.75" customHeight="1" x14ac:dyDescent="0.3">
      <c r="B65" s="42"/>
      <c r="C65" s="43"/>
      <c r="D65" s="43"/>
      <c r="E65" s="43"/>
      <c r="F65" s="44"/>
    </row>
    <row r="66" spans="2:6" ht="15.75" customHeight="1" x14ac:dyDescent="0.3">
      <c r="B66" s="42"/>
      <c r="C66" s="43"/>
      <c r="D66" s="43"/>
      <c r="E66" s="43"/>
      <c r="F66" s="44"/>
    </row>
    <row r="67" spans="2:6" ht="15.75" customHeight="1" x14ac:dyDescent="0.3">
      <c r="B67" s="42"/>
      <c r="C67" s="43"/>
      <c r="D67" s="43"/>
      <c r="E67" s="43"/>
      <c r="F67" s="44"/>
    </row>
    <row r="68" spans="2:6" ht="15.75" customHeight="1" x14ac:dyDescent="0.3">
      <c r="B68" s="42"/>
      <c r="C68" s="43"/>
      <c r="D68" s="43"/>
      <c r="E68" s="43"/>
      <c r="F68" s="44"/>
    </row>
    <row r="69" spans="2:6" ht="15.75" customHeight="1" x14ac:dyDescent="0.3">
      <c r="B69" s="42"/>
      <c r="C69" s="43"/>
      <c r="D69" s="43"/>
      <c r="E69" s="43"/>
      <c r="F69" s="44"/>
    </row>
    <row r="70" spans="2:6" ht="15.75" customHeight="1" x14ac:dyDescent="0.3">
      <c r="B70" s="42"/>
      <c r="C70" s="43"/>
      <c r="D70" s="43"/>
      <c r="E70" s="43"/>
      <c r="F70" s="44"/>
    </row>
    <row r="71" spans="2:6" ht="15.75" customHeight="1" x14ac:dyDescent="0.3">
      <c r="B71" s="42"/>
      <c r="C71" s="43"/>
      <c r="D71" s="43"/>
      <c r="E71" s="43"/>
      <c r="F71" s="44"/>
    </row>
    <row r="72" spans="2:6" ht="15.75" customHeight="1" x14ac:dyDescent="0.3">
      <c r="B72" s="42"/>
      <c r="C72" s="43"/>
      <c r="D72" s="43"/>
      <c r="E72" s="43"/>
      <c r="F72" s="44"/>
    </row>
    <row r="73" spans="2:6" ht="15.75" customHeight="1" x14ac:dyDescent="0.3">
      <c r="B73" s="42"/>
      <c r="C73" s="43"/>
      <c r="D73" s="43"/>
      <c r="E73" s="43"/>
      <c r="F73" s="44"/>
    </row>
    <row r="74" spans="2:6" ht="15.75" customHeight="1" x14ac:dyDescent="0.3">
      <c r="B74" s="42"/>
      <c r="C74" s="43"/>
      <c r="D74" s="43"/>
      <c r="E74" s="43"/>
      <c r="F74" s="44"/>
    </row>
    <row r="75" spans="2:6" ht="15.75" customHeight="1" x14ac:dyDescent="0.3">
      <c r="B75" s="42"/>
      <c r="C75" s="43"/>
      <c r="D75" s="43"/>
      <c r="E75" s="43"/>
      <c r="F75" s="44"/>
    </row>
    <row r="76" spans="2:6" ht="15.75" customHeight="1" x14ac:dyDescent="0.3">
      <c r="B76" s="42"/>
      <c r="C76" s="43"/>
      <c r="D76" s="43"/>
      <c r="E76" s="43"/>
      <c r="F76" s="44"/>
    </row>
    <row r="77" spans="2:6" ht="15.75" customHeight="1" x14ac:dyDescent="0.3">
      <c r="B77" s="42"/>
      <c r="C77" s="43"/>
      <c r="D77" s="43"/>
      <c r="E77" s="43"/>
      <c r="F77" s="44"/>
    </row>
    <row r="78" spans="2:6" ht="15.75" customHeight="1" x14ac:dyDescent="0.3">
      <c r="B78" s="42"/>
      <c r="C78" s="43"/>
      <c r="D78" s="43"/>
      <c r="E78" s="43"/>
      <c r="F78" s="44"/>
    </row>
    <row r="79" spans="2:6" ht="15.75" customHeight="1" x14ac:dyDescent="0.3">
      <c r="B79" s="42"/>
      <c r="C79" s="43"/>
      <c r="D79" s="43"/>
      <c r="E79" s="43"/>
      <c r="F79" s="44"/>
    </row>
    <row r="80" spans="2:6" ht="15.75" customHeight="1" x14ac:dyDescent="0.3">
      <c r="B80" s="42"/>
      <c r="C80" s="43"/>
      <c r="D80" s="43"/>
      <c r="E80" s="43"/>
      <c r="F80" s="44"/>
    </row>
    <row r="81" spans="2:6" ht="15.75" customHeight="1" x14ac:dyDescent="0.3">
      <c r="B81" s="42"/>
      <c r="C81" s="43"/>
      <c r="D81" s="43"/>
      <c r="E81" s="43"/>
      <c r="F81" s="44"/>
    </row>
    <row r="82" spans="2:6" ht="15.75" customHeight="1" x14ac:dyDescent="0.3">
      <c r="B82" s="42"/>
      <c r="C82" s="43"/>
      <c r="D82" s="43"/>
      <c r="E82" s="43"/>
      <c r="F82" s="44"/>
    </row>
    <row r="83" spans="2:6" ht="15.75" customHeight="1" x14ac:dyDescent="0.3">
      <c r="B83" s="42"/>
      <c r="C83" s="43"/>
      <c r="D83" s="43"/>
      <c r="E83" s="43"/>
      <c r="F83" s="44"/>
    </row>
    <row r="84" spans="2:6" ht="15.75" customHeight="1" x14ac:dyDescent="0.3">
      <c r="B84" s="42"/>
      <c r="C84" s="43"/>
      <c r="D84" s="43"/>
      <c r="E84" s="43"/>
      <c r="F84" s="44"/>
    </row>
    <row r="85" spans="2:6" ht="15.75" customHeight="1" x14ac:dyDescent="0.3">
      <c r="B85" s="42"/>
      <c r="C85" s="43"/>
      <c r="D85" s="43"/>
      <c r="E85" s="43"/>
      <c r="F85" s="44"/>
    </row>
    <row r="86" spans="2:6" ht="15.75" customHeight="1" x14ac:dyDescent="0.3">
      <c r="B86" s="42"/>
      <c r="C86" s="43"/>
      <c r="D86" s="43"/>
      <c r="E86" s="43"/>
      <c r="F86" s="44"/>
    </row>
    <row r="87" spans="2:6" ht="15.75" customHeight="1" x14ac:dyDescent="0.3">
      <c r="B87" s="42"/>
      <c r="C87" s="43"/>
      <c r="D87" s="43"/>
      <c r="E87" s="43"/>
      <c r="F87" s="44"/>
    </row>
    <row r="88" spans="2:6" ht="15.75" customHeight="1" x14ac:dyDescent="0.3">
      <c r="B88" s="42"/>
      <c r="C88" s="43"/>
      <c r="D88" s="43"/>
      <c r="E88" s="43"/>
      <c r="F88" s="44"/>
    </row>
    <row r="89" spans="2:6" ht="15.75" customHeight="1" x14ac:dyDescent="0.3">
      <c r="B89" s="42"/>
      <c r="C89" s="43"/>
      <c r="D89" s="43"/>
      <c r="E89" s="43"/>
      <c r="F89" s="44"/>
    </row>
    <row r="90" spans="2:6" ht="15.75" customHeight="1" x14ac:dyDescent="0.3">
      <c r="B90" s="42"/>
      <c r="C90" s="43"/>
      <c r="D90" s="43"/>
      <c r="E90" s="43"/>
      <c r="F90" s="44"/>
    </row>
    <row r="91" spans="2:6" ht="15.75" customHeight="1" x14ac:dyDescent="0.3">
      <c r="B91" s="42"/>
      <c r="C91" s="43"/>
      <c r="D91" s="43"/>
      <c r="E91" s="43"/>
      <c r="F91" s="44"/>
    </row>
    <row r="92" spans="2:6" ht="15.75" customHeight="1" x14ac:dyDescent="0.3">
      <c r="B92" s="42"/>
      <c r="C92" s="43"/>
      <c r="D92" s="43"/>
      <c r="E92" s="43"/>
      <c r="F92" s="44"/>
    </row>
    <row r="93" spans="2:6" ht="15.75" customHeight="1" x14ac:dyDescent="0.3">
      <c r="B93" s="42"/>
      <c r="C93" s="43"/>
      <c r="D93" s="43"/>
      <c r="E93" s="43"/>
      <c r="F93" s="44"/>
    </row>
    <row r="94" spans="2:6" ht="15.75" customHeight="1" x14ac:dyDescent="0.3">
      <c r="B94" s="42"/>
      <c r="C94" s="43"/>
      <c r="D94" s="43"/>
      <c r="E94" s="43"/>
      <c r="F94" s="44"/>
    </row>
    <row r="95" spans="2:6" ht="15.75" customHeight="1" x14ac:dyDescent="0.3">
      <c r="B95" s="42"/>
      <c r="C95" s="43"/>
      <c r="D95" s="43"/>
      <c r="E95" s="43"/>
      <c r="F95" s="44"/>
    </row>
    <row r="96" spans="2:6" ht="15.75" customHeight="1" x14ac:dyDescent="0.3">
      <c r="B96" s="42"/>
      <c r="C96" s="43"/>
      <c r="D96" s="43"/>
      <c r="E96" s="43"/>
      <c r="F96" s="44"/>
    </row>
    <row r="97" spans="2:6" ht="15.75" customHeight="1" x14ac:dyDescent="0.3">
      <c r="B97" s="42"/>
      <c r="C97" s="43"/>
      <c r="D97" s="43"/>
      <c r="E97" s="43"/>
      <c r="F97" s="44"/>
    </row>
    <row r="98" spans="2:6" ht="15.75" customHeight="1" x14ac:dyDescent="0.3">
      <c r="B98" s="42"/>
      <c r="C98" s="43"/>
      <c r="D98" s="43"/>
      <c r="E98" s="43"/>
      <c r="F98" s="44"/>
    </row>
    <row r="99" spans="2:6" ht="15.75" customHeight="1" x14ac:dyDescent="0.3">
      <c r="B99" s="42"/>
      <c r="C99" s="43"/>
      <c r="D99" s="43"/>
      <c r="E99" s="43"/>
      <c r="F99" s="44"/>
    </row>
    <row r="100" spans="2:6" ht="15.75" customHeight="1" x14ac:dyDescent="0.3">
      <c r="B100" s="42"/>
      <c r="C100" s="43"/>
      <c r="D100" s="43"/>
      <c r="E100" s="43"/>
      <c r="F100" s="44"/>
    </row>
    <row r="101" spans="2:6" ht="15.75" customHeight="1" x14ac:dyDescent="0.3">
      <c r="B101" s="42"/>
      <c r="C101" s="43"/>
      <c r="D101" s="43"/>
      <c r="E101" s="43"/>
      <c r="F101" s="44"/>
    </row>
    <row r="102" spans="2:6" ht="15.75" customHeight="1" x14ac:dyDescent="0.3">
      <c r="B102" s="42"/>
      <c r="C102" s="43"/>
      <c r="D102" s="43"/>
      <c r="E102" s="43"/>
      <c r="F102" s="44"/>
    </row>
    <row r="103" spans="2:6" ht="15.75" customHeight="1" x14ac:dyDescent="0.3">
      <c r="B103" s="42"/>
      <c r="C103" s="43"/>
      <c r="D103" s="43"/>
      <c r="E103" s="43"/>
      <c r="F103" s="44"/>
    </row>
    <row r="104" spans="2:6" ht="15.75" customHeight="1" x14ac:dyDescent="0.3">
      <c r="B104" s="42"/>
      <c r="C104" s="43"/>
      <c r="D104" s="43"/>
      <c r="E104" s="43"/>
      <c r="F104" s="44"/>
    </row>
    <row r="105" spans="2:6" ht="15.75" customHeight="1" x14ac:dyDescent="0.3">
      <c r="B105" s="42"/>
      <c r="C105" s="43"/>
      <c r="D105" s="43"/>
      <c r="E105" s="43"/>
      <c r="F105" s="44"/>
    </row>
    <row r="106" spans="2:6" ht="15.75" customHeight="1" x14ac:dyDescent="0.3">
      <c r="B106" s="42"/>
      <c r="C106" s="43"/>
      <c r="D106" s="43"/>
      <c r="E106" s="43"/>
      <c r="F106" s="44"/>
    </row>
    <row r="107" spans="2:6" ht="15.75" customHeight="1" x14ac:dyDescent="0.3">
      <c r="B107" s="42"/>
      <c r="C107" s="43"/>
      <c r="D107" s="43"/>
      <c r="E107" s="43"/>
      <c r="F107" s="44"/>
    </row>
    <row r="108" spans="2:6" ht="15.75" customHeight="1" x14ac:dyDescent="0.3">
      <c r="B108" s="42"/>
      <c r="C108" s="43"/>
      <c r="D108" s="43"/>
      <c r="E108" s="43"/>
      <c r="F108" s="44"/>
    </row>
    <row r="109" spans="2:6" ht="15.75" customHeight="1" x14ac:dyDescent="0.3">
      <c r="B109" s="42"/>
      <c r="C109" s="43"/>
      <c r="D109" s="43"/>
      <c r="E109" s="43"/>
      <c r="F109" s="44"/>
    </row>
    <row r="110" spans="2:6" ht="15.75" customHeight="1" x14ac:dyDescent="0.3">
      <c r="B110" s="42"/>
      <c r="C110" s="43"/>
      <c r="D110" s="43"/>
      <c r="E110" s="43"/>
      <c r="F110" s="44"/>
    </row>
    <row r="111" spans="2:6" ht="15.75" customHeight="1" x14ac:dyDescent="0.3">
      <c r="B111" s="42"/>
      <c r="C111" s="43"/>
      <c r="D111" s="43"/>
      <c r="E111" s="43"/>
      <c r="F111" s="44"/>
    </row>
    <row r="112" spans="2:6" ht="15.75" customHeight="1" x14ac:dyDescent="0.3">
      <c r="B112" s="42"/>
      <c r="C112" s="43"/>
      <c r="D112" s="43"/>
      <c r="E112" s="43"/>
      <c r="F112" s="44"/>
    </row>
    <row r="113" spans="2:6" ht="15.75" customHeight="1" x14ac:dyDescent="0.3">
      <c r="B113" s="42"/>
      <c r="C113" s="43"/>
      <c r="D113" s="43"/>
      <c r="E113" s="43"/>
      <c r="F113" s="44"/>
    </row>
    <row r="114" spans="2:6" ht="15.75" customHeight="1" x14ac:dyDescent="0.3">
      <c r="B114" s="42"/>
      <c r="C114" s="43"/>
      <c r="D114" s="43"/>
      <c r="E114" s="43"/>
      <c r="F114" s="44"/>
    </row>
    <row r="115" spans="2:6" ht="15.75" customHeight="1" x14ac:dyDescent="0.3">
      <c r="B115" s="42"/>
      <c r="C115" s="43"/>
      <c r="D115" s="43"/>
      <c r="E115" s="43"/>
      <c r="F115" s="44"/>
    </row>
    <row r="116" spans="2:6" ht="15.75" customHeight="1" x14ac:dyDescent="0.3">
      <c r="B116" s="42"/>
      <c r="C116" s="43"/>
      <c r="D116" s="43"/>
      <c r="E116" s="43"/>
      <c r="F116" s="44"/>
    </row>
    <row r="117" spans="2:6" ht="15.75" customHeight="1" x14ac:dyDescent="0.3">
      <c r="B117" s="42"/>
      <c r="C117" s="43"/>
      <c r="D117" s="43"/>
      <c r="E117" s="43"/>
      <c r="F117" s="44"/>
    </row>
    <row r="118" spans="2:6" ht="15.75" customHeight="1" x14ac:dyDescent="0.3">
      <c r="B118" s="42"/>
      <c r="C118" s="43"/>
      <c r="D118" s="43"/>
      <c r="E118" s="43"/>
      <c r="F118" s="44"/>
    </row>
    <row r="119" spans="2:6" ht="15.75" customHeight="1" x14ac:dyDescent="0.3">
      <c r="B119" s="42"/>
      <c r="C119" s="43"/>
      <c r="D119" s="43"/>
      <c r="E119" s="43"/>
      <c r="F119" s="44"/>
    </row>
    <row r="120" spans="2:6" ht="15.75" customHeight="1" x14ac:dyDescent="0.3">
      <c r="B120" s="42"/>
      <c r="C120" s="43"/>
      <c r="D120" s="43"/>
      <c r="E120" s="43"/>
      <c r="F120" s="44"/>
    </row>
    <row r="121" spans="2:6" ht="15.75" customHeight="1" x14ac:dyDescent="0.3">
      <c r="B121" s="42"/>
      <c r="C121" s="43"/>
      <c r="D121" s="43"/>
      <c r="E121" s="43"/>
      <c r="F121" s="44"/>
    </row>
    <row r="122" spans="2:6" ht="15.75" customHeight="1" x14ac:dyDescent="0.3">
      <c r="B122" s="42"/>
      <c r="C122" s="43"/>
      <c r="D122" s="43"/>
      <c r="E122" s="43"/>
      <c r="F122" s="44"/>
    </row>
    <row r="123" spans="2:6" ht="15.75" customHeight="1" x14ac:dyDescent="0.3">
      <c r="B123" s="42"/>
      <c r="C123" s="43"/>
      <c r="D123" s="43"/>
      <c r="E123" s="43"/>
      <c r="F123" s="44"/>
    </row>
    <row r="124" spans="2:6" ht="15.75" customHeight="1" x14ac:dyDescent="0.3">
      <c r="B124" s="42"/>
      <c r="C124" s="43"/>
      <c r="D124" s="43"/>
      <c r="E124" s="43"/>
      <c r="F124" s="44"/>
    </row>
    <row r="125" spans="2:6" ht="15.75" customHeight="1" x14ac:dyDescent="0.3">
      <c r="B125" s="42"/>
      <c r="C125" s="43"/>
      <c r="D125" s="43"/>
      <c r="E125" s="43"/>
      <c r="F125" s="44"/>
    </row>
    <row r="126" spans="2:6" ht="15.75" customHeight="1" x14ac:dyDescent="0.3">
      <c r="B126" s="42"/>
      <c r="C126" s="43"/>
      <c r="D126" s="43"/>
      <c r="E126" s="43"/>
      <c r="F126" s="44"/>
    </row>
    <row r="127" spans="2:6" ht="15.75" customHeight="1" x14ac:dyDescent="0.3">
      <c r="B127" s="42"/>
      <c r="C127" s="43"/>
      <c r="D127" s="43"/>
      <c r="E127" s="43"/>
      <c r="F127" s="44"/>
    </row>
    <row r="128" spans="2:6" ht="15.75" customHeight="1" x14ac:dyDescent="0.3">
      <c r="B128" s="42"/>
      <c r="C128" s="43"/>
      <c r="D128" s="43"/>
      <c r="E128" s="43"/>
      <c r="F128" s="44"/>
    </row>
    <row r="129" spans="2:6" ht="15.75" customHeight="1" x14ac:dyDescent="0.3">
      <c r="B129" s="42"/>
      <c r="C129" s="43"/>
      <c r="D129" s="43"/>
      <c r="E129" s="43"/>
      <c r="F129" s="44"/>
    </row>
    <row r="130" spans="2:6" ht="15.75" customHeight="1" x14ac:dyDescent="0.3">
      <c r="B130" s="45"/>
      <c r="C130" s="46"/>
      <c r="D130" s="46"/>
      <c r="E130" s="46"/>
      <c r="F130" s="47"/>
    </row>
    <row r="131" spans="2:6" ht="15.75" customHeight="1" x14ac:dyDescent="0.2"/>
    <row r="132" spans="2:6" ht="15.75" customHeight="1" x14ac:dyDescent="0.2"/>
    <row r="133" spans="2:6" ht="15.75" customHeight="1" x14ac:dyDescent="0.2"/>
    <row r="134" spans="2:6" ht="15.75" customHeight="1" x14ac:dyDescent="0.2"/>
    <row r="135" spans="2:6" ht="15.75" customHeight="1" x14ac:dyDescent="0.2"/>
    <row r="136" spans="2:6" ht="15.75" customHeight="1" x14ac:dyDescent="0.2"/>
    <row r="137" spans="2:6" ht="15.75" customHeight="1" x14ac:dyDescent="0.2"/>
    <row r="138" spans="2:6" ht="15.75" customHeight="1" x14ac:dyDescent="0.2"/>
    <row r="139" spans="2:6" ht="15.75" customHeight="1" x14ac:dyDescent="0.2"/>
    <row r="140" spans="2:6" ht="15.75" customHeight="1" x14ac:dyDescent="0.2"/>
    <row r="141" spans="2:6" ht="15.75" customHeight="1" x14ac:dyDescent="0.2"/>
    <row r="142" spans="2:6" ht="15.75" customHeight="1" x14ac:dyDescent="0.2"/>
    <row r="143" spans="2:6" ht="15.75" customHeight="1" x14ac:dyDescent="0.2"/>
    <row r="144" spans="2:6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conditionalFormatting sqref="D12">
    <cfRule type="notContainsBlanks" dxfId="6" priority="1">
      <formula>LEN(TRIM(D12))&gt;0</formula>
    </cfRule>
  </conditionalFormatting>
  <hyperlinks>
    <hyperlink ref="G1" location="Instruções!A1" display="Dúvidas?" xr:uid="{00000000-0004-0000-0300-000000000000}"/>
    <hyperlink ref="B4" location="PROD!A1" display="PRODUTOS" xr:uid="{00000000-0004-0000-0300-000001000000}"/>
    <hyperlink ref="D7" r:id="rId1" xr:uid="{00000000-0004-0000-0300-000002000000}"/>
  </hyperlinks>
  <pageMargins left="0.511811024" right="0.511811024" top="0.78740157499999996" bottom="0.78740157499999996" header="0" footer="0"/>
  <pageSetup paperSize="9" orientation="portrait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Z1000"/>
  <sheetViews>
    <sheetView showGridLines="0" workbookViewId="0"/>
  </sheetViews>
  <sheetFormatPr defaultColWidth="12.625" defaultRowHeight="15" customHeight="1" x14ac:dyDescent="0.2"/>
  <cols>
    <col min="1" max="1" width="12.625" customWidth="1"/>
    <col min="2" max="2" width="15.75" customWidth="1"/>
    <col min="3" max="3" width="18.875" customWidth="1"/>
    <col min="4" max="4" width="25" customWidth="1"/>
    <col min="5" max="6" width="20" customWidth="1"/>
    <col min="7" max="7" width="21.375" customWidth="1"/>
    <col min="8" max="8" width="14.25" customWidth="1"/>
    <col min="9" max="26" width="7.625" customWidth="1"/>
  </cols>
  <sheetData>
    <row r="1" spans="1:26" ht="48.75" customHeight="1" x14ac:dyDescent="0.25">
      <c r="A1" s="21"/>
      <c r="B1" s="22" t="s">
        <v>45</v>
      </c>
      <c r="D1" s="2"/>
      <c r="E1" s="2"/>
      <c r="F1" s="2"/>
      <c r="G1" s="2"/>
      <c r="I1" s="23" t="s">
        <v>23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ht="15" customHeight="1" x14ac:dyDescent="0.3">
      <c r="B4" s="27"/>
      <c r="C4" s="28"/>
      <c r="D4" s="28"/>
      <c r="E4" s="28"/>
      <c r="F4" s="28"/>
      <c r="G4" s="28"/>
    </row>
    <row r="5" spans="1:26" ht="15" customHeight="1" x14ac:dyDescent="0.3">
      <c r="B5" s="27"/>
      <c r="C5" s="28"/>
      <c r="D5" s="28"/>
      <c r="E5" s="28"/>
      <c r="F5" s="28"/>
      <c r="G5" s="28"/>
    </row>
    <row r="6" spans="1:26" ht="35.25" customHeight="1" x14ac:dyDescent="0.2">
      <c r="B6" s="57" t="s">
        <v>46</v>
      </c>
      <c r="C6" s="57" t="s">
        <v>47</v>
      </c>
      <c r="D6" s="57" t="s">
        <v>48</v>
      </c>
      <c r="E6" s="57" t="s">
        <v>49</v>
      </c>
      <c r="F6" s="51" t="s">
        <v>50</v>
      </c>
      <c r="G6" s="58" t="s">
        <v>51</v>
      </c>
    </row>
    <row r="7" spans="1:26" ht="19.5" customHeight="1" x14ac:dyDescent="0.2">
      <c r="B7" s="59">
        <v>43832</v>
      </c>
      <c r="C7" s="60" t="s">
        <v>33</v>
      </c>
      <c r="D7" s="60" t="s">
        <v>41</v>
      </c>
      <c r="E7" s="61">
        <v>20</v>
      </c>
      <c r="F7" s="62" t="e">
        <f>VLOOKUP(ENTRADAS!$C7,PROD!$B$7:$G$21,5,0)</f>
        <v>#N/A</v>
      </c>
      <c r="G7" s="63" t="e">
        <f t="shared" ref="G7:G301" si="0">F7*E7</f>
        <v>#N/A</v>
      </c>
    </row>
    <row r="8" spans="1:26" x14ac:dyDescent="0.2">
      <c r="B8" s="64"/>
      <c r="C8" s="65"/>
      <c r="D8" s="65"/>
      <c r="E8" s="66"/>
      <c r="F8" s="67" t="e">
        <f>VLOOKUP(ENTRADAS!$C8,PROD!$B$7:$G$21,5,0)</f>
        <v>#N/A</v>
      </c>
      <c r="G8" s="68" t="e">
        <f t="shared" si="0"/>
        <v>#N/A</v>
      </c>
    </row>
    <row r="9" spans="1:26" x14ac:dyDescent="0.2">
      <c r="B9" s="64"/>
      <c r="C9" s="65"/>
      <c r="D9" s="65"/>
      <c r="E9" s="66"/>
      <c r="F9" s="67" t="e">
        <f>VLOOKUP(ENTRADAS!$C9,PROD!$B$7:$G$21,5,0)</f>
        <v>#N/A</v>
      </c>
      <c r="G9" s="68" t="e">
        <f t="shared" si="0"/>
        <v>#N/A</v>
      </c>
    </row>
    <row r="10" spans="1:26" x14ac:dyDescent="0.2">
      <c r="B10" s="64"/>
      <c r="C10" s="65"/>
      <c r="D10" s="65"/>
      <c r="E10" s="66"/>
      <c r="F10" s="67" t="e">
        <f>VLOOKUP(ENTRADAS!$C10,PROD!$B$7:$G$21,5,0)</f>
        <v>#N/A</v>
      </c>
      <c r="G10" s="68" t="e">
        <f t="shared" si="0"/>
        <v>#N/A</v>
      </c>
    </row>
    <row r="11" spans="1:26" x14ac:dyDescent="0.2">
      <c r="B11" s="64"/>
      <c r="C11" s="65"/>
      <c r="D11" s="65"/>
      <c r="E11" s="66"/>
      <c r="F11" s="67" t="e">
        <f>VLOOKUP(ENTRADAS!$C11,PROD!$B$7:$G$21,5,0)</f>
        <v>#N/A</v>
      </c>
      <c r="G11" s="68" t="e">
        <f t="shared" si="0"/>
        <v>#N/A</v>
      </c>
    </row>
    <row r="12" spans="1:26" x14ac:dyDescent="0.2">
      <c r="B12" s="64"/>
      <c r="C12" s="65"/>
      <c r="D12" s="65"/>
      <c r="E12" s="66"/>
      <c r="F12" s="67" t="e">
        <f>VLOOKUP(ENTRADAS!$C12,PROD!$B$7:$G$21,5,0)</f>
        <v>#N/A</v>
      </c>
      <c r="G12" s="68" t="e">
        <f t="shared" si="0"/>
        <v>#N/A</v>
      </c>
    </row>
    <row r="13" spans="1:26" x14ac:dyDescent="0.2">
      <c r="B13" s="64"/>
      <c r="C13" s="65"/>
      <c r="D13" s="65"/>
      <c r="E13" s="66"/>
      <c r="F13" s="67" t="e">
        <f>VLOOKUP(ENTRADAS!$C13,PROD!$B$7:$G$21,5,0)</f>
        <v>#N/A</v>
      </c>
      <c r="G13" s="68" t="e">
        <f t="shared" si="0"/>
        <v>#N/A</v>
      </c>
    </row>
    <row r="14" spans="1:26" x14ac:dyDescent="0.2">
      <c r="B14" s="64"/>
      <c r="C14" s="65"/>
      <c r="D14" s="65"/>
      <c r="E14" s="66"/>
      <c r="F14" s="67" t="e">
        <f>VLOOKUP(ENTRADAS!$C14,PROD!$B$7:$G$21,5,0)</f>
        <v>#N/A</v>
      </c>
      <c r="G14" s="68" t="e">
        <f t="shared" si="0"/>
        <v>#N/A</v>
      </c>
    </row>
    <row r="15" spans="1:26" x14ac:dyDescent="0.2">
      <c r="B15" s="64"/>
      <c r="C15" s="65"/>
      <c r="D15" s="65"/>
      <c r="E15" s="66"/>
      <c r="F15" s="67" t="e">
        <f>VLOOKUP(ENTRADAS!$C15,PROD!$B$7:$G$21,5,0)</f>
        <v>#N/A</v>
      </c>
      <c r="G15" s="68" t="e">
        <f t="shared" si="0"/>
        <v>#N/A</v>
      </c>
    </row>
    <row r="16" spans="1:26" x14ac:dyDescent="0.2">
      <c r="B16" s="64"/>
      <c r="C16" s="65"/>
      <c r="D16" s="65"/>
      <c r="E16" s="66"/>
      <c r="F16" s="67" t="e">
        <f>VLOOKUP(ENTRADAS!$C16,PROD!$B$7:$G$21,5,0)</f>
        <v>#N/A</v>
      </c>
      <c r="G16" s="68" t="e">
        <f t="shared" si="0"/>
        <v>#N/A</v>
      </c>
    </row>
    <row r="17" spans="2:7" x14ac:dyDescent="0.2">
      <c r="B17" s="64"/>
      <c r="C17" s="65"/>
      <c r="D17" s="65"/>
      <c r="E17" s="66"/>
      <c r="F17" s="67" t="e">
        <f>VLOOKUP(ENTRADAS!$C17,PROD!$B$7:$G$21,5,0)</f>
        <v>#N/A</v>
      </c>
      <c r="G17" s="68" t="e">
        <f t="shared" si="0"/>
        <v>#N/A</v>
      </c>
    </row>
    <row r="18" spans="2:7" x14ac:dyDescent="0.2">
      <c r="B18" s="64"/>
      <c r="C18" s="65"/>
      <c r="D18" s="65"/>
      <c r="E18" s="66"/>
      <c r="F18" s="67" t="e">
        <f>VLOOKUP(ENTRADAS!$C18,PROD!$B$7:$G$21,5,0)</f>
        <v>#N/A</v>
      </c>
      <c r="G18" s="68" t="e">
        <f t="shared" si="0"/>
        <v>#N/A</v>
      </c>
    </row>
    <row r="19" spans="2:7" x14ac:dyDescent="0.2">
      <c r="B19" s="64"/>
      <c r="C19" s="65"/>
      <c r="D19" s="65"/>
      <c r="E19" s="66"/>
      <c r="F19" s="67" t="e">
        <f>VLOOKUP(ENTRADAS!$C19,PROD!$B$7:$G$21,5,0)</f>
        <v>#N/A</v>
      </c>
      <c r="G19" s="68" t="e">
        <f t="shared" si="0"/>
        <v>#N/A</v>
      </c>
    </row>
    <row r="20" spans="2:7" x14ac:dyDescent="0.2">
      <c r="B20" s="64"/>
      <c r="C20" s="65"/>
      <c r="D20" s="65"/>
      <c r="E20" s="66"/>
      <c r="F20" s="67" t="e">
        <f>VLOOKUP(ENTRADAS!$C20,PROD!$B$7:$G$21,5,0)</f>
        <v>#N/A</v>
      </c>
      <c r="G20" s="68" t="e">
        <f t="shared" si="0"/>
        <v>#N/A</v>
      </c>
    </row>
    <row r="21" spans="2:7" ht="15.75" customHeight="1" x14ac:dyDescent="0.2">
      <c r="B21" s="64"/>
      <c r="C21" s="65"/>
      <c r="D21" s="65"/>
      <c r="E21" s="66"/>
      <c r="F21" s="67" t="e">
        <f>VLOOKUP(ENTRADAS!$C21,PROD!$B$7:$G$21,5,0)</f>
        <v>#N/A</v>
      </c>
      <c r="G21" s="68" t="e">
        <f t="shared" si="0"/>
        <v>#N/A</v>
      </c>
    </row>
    <row r="22" spans="2:7" ht="15.75" customHeight="1" x14ac:dyDescent="0.2">
      <c r="B22" s="64"/>
      <c r="C22" s="65"/>
      <c r="D22" s="65"/>
      <c r="E22" s="66"/>
      <c r="F22" s="67" t="e">
        <f>VLOOKUP(ENTRADAS!$C22,PROD!$B$7:$G$21,5,0)</f>
        <v>#N/A</v>
      </c>
      <c r="G22" s="68" t="e">
        <f t="shared" si="0"/>
        <v>#N/A</v>
      </c>
    </row>
    <row r="23" spans="2:7" ht="15.75" customHeight="1" x14ac:dyDescent="0.2">
      <c r="B23" s="64"/>
      <c r="C23" s="65"/>
      <c r="D23" s="65"/>
      <c r="E23" s="66"/>
      <c r="F23" s="67" t="e">
        <f>VLOOKUP(ENTRADAS!$C23,PROD!$B$7:$G$21,5,0)</f>
        <v>#N/A</v>
      </c>
      <c r="G23" s="68" t="e">
        <f t="shared" si="0"/>
        <v>#N/A</v>
      </c>
    </row>
    <row r="24" spans="2:7" ht="15.75" customHeight="1" x14ac:dyDescent="0.2">
      <c r="B24" s="64"/>
      <c r="C24" s="65"/>
      <c r="D24" s="65"/>
      <c r="E24" s="66"/>
      <c r="F24" s="67" t="e">
        <f>VLOOKUP(ENTRADAS!$C24,PROD!$B$7:$G$21,5,0)</f>
        <v>#N/A</v>
      </c>
      <c r="G24" s="68" t="e">
        <f t="shared" si="0"/>
        <v>#N/A</v>
      </c>
    </row>
    <row r="25" spans="2:7" ht="15.75" customHeight="1" x14ac:dyDescent="0.2">
      <c r="B25" s="64"/>
      <c r="C25" s="65"/>
      <c r="D25" s="65"/>
      <c r="E25" s="66"/>
      <c r="F25" s="67" t="e">
        <f>VLOOKUP(ENTRADAS!$C25,PROD!$B$7:$G$21,5,0)</f>
        <v>#N/A</v>
      </c>
      <c r="G25" s="68" t="e">
        <f t="shared" si="0"/>
        <v>#N/A</v>
      </c>
    </row>
    <row r="26" spans="2:7" ht="15.75" customHeight="1" x14ac:dyDescent="0.3">
      <c r="B26" s="69"/>
      <c r="C26" s="70"/>
      <c r="D26" s="70"/>
      <c r="E26" s="71"/>
      <c r="F26" s="67" t="e">
        <f>VLOOKUP(ENTRADAS!$C26,PROD!$B$7:$G$21,5,0)</f>
        <v>#N/A</v>
      </c>
      <c r="G26" s="68" t="e">
        <f t="shared" si="0"/>
        <v>#N/A</v>
      </c>
    </row>
    <row r="27" spans="2:7" ht="15.75" customHeight="1" x14ac:dyDescent="0.2">
      <c r="B27" s="64"/>
      <c r="C27" s="65"/>
      <c r="D27" s="65"/>
      <c r="E27" s="66"/>
      <c r="F27" s="67" t="e">
        <f>VLOOKUP(ENTRADAS!$C27,PROD!$B$7:$G$21,5,0)</f>
        <v>#N/A</v>
      </c>
      <c r="G27" s="68" t="e">
        <f t="shared" si="0"/>
        <v>#N/A</v>
      </c>
    </row>
    <row r="28" spans="2:7" ht="15.75" customHeight="1" x14ac:dyDescent="0.2">
      <c r="B28" s="64"/>
      <c r="C28" s="65"/>
      <c r="D28" s="65"/>
      <c r="E28" s="66"/>
      <c r="F28" s="67" t="e">
        <f>VLOOKUP(ENTRADAS!$C28,PROD!$B$7:$G$21,5,0)</f>
        <v>#N/A</v>
      </c>
      <c r="G28" s="68" t="e">
        <f t="shared" si="0"/>
        <v>#N/A</v>
      </c>
    </row>
    <row r="29" spans="2:7" ht="15.75" customHeight="1" x14ac:dyDescent="0.2">
      <c r="B29" s="64"/>
      <c r="C29" s="65"/>
      <c r="D29" s="65"/>
      <c r="E29" s="66"/>
      <c r="F29" s="67" t="e">
        <f>VLOOKUP(ENTRADAS!$C29,PROD!$B$7:$G$21,5,0)</f>
        <v>#N/A</v>
      </c>
      <c r="G29" s="68" t="e">
        <f t="shared" si="0"/>
        <v>#N/A</v>
      </c>
    </row>
    <row r="30" spans="2:7" ht="15.75" customHeight="1" x14ac:dyDescent="0.2">
      <c r="B30" s="64"/>
      <c r="C30" s="65"/>
      <c r="D30" s="65"/>
      <c r="E30" s="66"/>
      <c r="F30" s="67" t="e">
        <f>VLOOKUP(ENTRADAS!$C30,PROD!$B$7:$G$21,5,0)</f>
        <v>#N/A</v>
      </c>
      <c r="G30" s="68" t="e">
        <f t="shared" si="0"/>
        <v>#N/A</v>
      </c>
    </row>
    <row r="31" spans="2:7" ht="15.75" customHeight="1" x14ac:dyDescent="0.2">
      <c r="B31" s="64"/>
      <c r="C31" s="65"/>
      <c r="D31" s="65"/>
      <c r="E31" s="66"/>
      <c r="F31" s="67" t="e">
        <f>VLOOKUP(ENTRADAS!$C31,PROD!$B$7:$G$21,5,0)</f>
        <v>#N/A</v>
      </c>
      <c r="G31" s="68" t="e">
        <f t="shared" si="0"/>
        <v>#N/A</v>
      </c>
    </row>
    <row r="32" spans="2:7" ht="15.75" customHeight="1" x14ac:dyDescent="0.2">
      <c r="B32" s="64"/>
      <c r="C32" s="65"/>
      <c r="D32" s="65"/>
      <c r="E32" s="66"/>
      <c r="F32" s="67" t="e">
        <f>VLOOKUP(ENTRADAS!$C32,PROD!$B$7:$G$21,5,0)</f>
        <v>#N/A</v>
      </c>
      <c r="G32" s="68" t="e">
        <f t="shared" si="0"/>
        <v>#N/A</v>
      </c>
    </row>
    <row r="33" spans="2:7" ht="15.75" customHeight="1" x14ac:dyDescent="0.2">
      <c r="B33" s="64"/>
      <c r="C33" s="65"/>
      <c r="D33" s="65"/>
      <c r="E33" s="66"/>
      <c r="F33" s="67" t="e">
        <f>VLOOKUP(ENTRADAS!$C33,PROD!$B$7:$G$21,5,0)</f>
        <v>#N/A</v>
      </c>
      <c r="G33" s="68" t="e">
        <f t="shared" si="0"/>
        <v>#N/A</v>
      </c>
    </row>
    <row r="34" spans="2:7" ht="15.75" customHeight="1" x14ac:dyDescent="0.2">
      <c r="B34" s="64"/>
      <c r="C34" s="65"/>
      <c r="D34" s="65"/>
      <c r="E34" s="66"/>
      <c r="F34" s="67" t="e">
        <f>VLOOKUP(ENTRADAS!$C34,PROD!$B$7:$G$21,5,0)</f>
        <v>#N/A</v>
      </c>
      <c r="G34" s="68" t="e">
        <f t="shared" si="0"/>
        <v>#N/A</v>
      </c>
    </row>
    <row r="35" spans="2:7" ht="15.75" customHeight="1" x14ac:dyDescent="0.2">
      <c r="B35" s="64"/>
      <c r="C35" s="65"/>
      <c r="D35" s="65"/>
      <c r="E35" s="66"/>
      <c r="F35" s="67" t="e">
        <f>VLOOKUP(ENTRADAS!$C35,PROD!$B$7:$G$21,5,0)</f>
        <v>#N/A</v>
      </c>
      <c r="G35" s="68" t="e">
        <f t="shared" si="0"/>
        <v>#N/A</v>
      </c>
    </row>
    <row r="36" spans="2:7" ht="15.75" customHeight="1" x14ac:dyDescent="0.2">
      <c r="B36" s="64"/>
      <c r="C36" s="65"/>
      <c r="D36" s="65"/>
      <c r="E36" s="66"/>
      <c r="F36" s="67" t="e">
        <f>VLOOKUP(ENTRADAS!$C36,PROD!$B$7:$G$21,5,0)</f>
        <v>#N/A</v>
      </c>
      <c r="G36" s="68" t="e">
        <f t="shared" si="0"/>
        <v>#N/A</v>
      </c>
    </row>
    <row r="37" spans="2:7" ht="15.75" customHeight="1" x14ac:dyDescent="0.2">
      <c r="B37" s="64"/>
      <c r="C37" s="65"/>
      <c r="D37" s="65"/>
      <c r="E37" s="66"/>
      <c r="F37" s="67" t="e">
        <f>VLOOKUP(ENTRADAS!$C37,PROD!$B$7:$G$21,5,0)</f>
        <v>#N/A</v>
      </c>
      <c r="G37" s="68" t="e">
        <f t="shared" si="0"/>
        <v>#N/A</v>
      </c>
    </row>
    <row r="38" spans="2:7" ht="15.75" customHeight="1" x14ac:dyDescent="0.2">
      <c r="B38" s="64"/>
      <c r="C38" s="65"/>
      <c r="D38" s="65"/>
      <c r="E38" s="66"/>
      <c r="F38" s="67" t="e">
        <f>VLOOKUP(ENTRADAS!$C38,PROD!$B$7:$G$21,5,0)</f>
        <v>#N/A</v>
      </c>
      <c r="G38" s="68" t="e">
        <f t="shared" si="0"/>
        <v>#N/A</v>
      </c>
    </row>
    <row r="39" spans="2:7" ht="15.75" customHeight="1" x14ac:dyDescent="0.2">
      <c r="B39" s="64"/>
      <c r="C39" s="65"/>
      <c r="D39" s="65"/>
      <c r="E39" s="66"/>
      <c r="F39" s="67" t="e">
        <f>VLOOKUP(ENTRADAS!$C39,PROD!$B$7:$G$21,5,0)</f>
        <v>#N/A</v>
      </c>
      <c r="G39" s="68" t="e">
        <f t="shared" si="0"/>
        <v>#N/A</v>
      </c>
    </row>
    <row r="40" spans="2:7" ht="15.75" customHeight="1" x14ac:dyDescent="0.2">
      <c r="B40" s="64"/>
      <c r="C40" s="65"/>
      <c r="D40" s="65"/>
      <c r="E40" s="66"/>
      <c r="F40" s="67" t="e">
        <f>VLOOKUP(ENTRADAS!$C40,PROD!$B$7:$G$21,5,0)</f>
        <v>#N/A</v>
      </c>
      <c r="G40" s="68" t="e">
        <f t="shared" si="0"/>
        <v>#N/A</v>
      </c>
    </row>
    <row r="41" spans="2:7" ht="15.75" customHeight="1" x14ac:dyDescent="0.2">
      <c r="B41" s="64"/>
      <c r="C41" s="65"/>
      <c r="D41" s="65"/>
      <c r="E41" s="66"/>
      <c r="F41" s="67" t="e">
        <f>VLOOKUP(ENTRADAS!$C41,PROD!$B$7:$G$21,5,0)</f>
        <v>#N/A</v>
      </c>
      <c r="G41" s="68" t="e">
        <f t="shared" si="0"/>
        <v>#N/A</v>
      </c>
    </row>
    <row r="42" spans="2:7" ht="15.75" customHeight="1" x14ac:dyDescent="0.2">
      <c r="B42" s="64"/>
      <c r="C42" s="65"/>
      <c r="D42" s="65"/>
      <c r="E42" s="66"/>
      <c r="F42" s="67" t="e">
        <f>VLOOKUP(ENTRADAS!$C42,PROD!$B$7:$G$21,5,0)</f>
        <v>#N/A</v>
      </c>
      <c r="G42" s="68" t="e">
        <f t="shared" si="0"/>
        <v>#N/A</v>
      </c>
    </row>
    <row r="43" spans="2:7" ht="15.75" customHeight="1" x14ac:dyDescent="0.2">
      <c r="B43" s="64"/>
      <c r="C43" s="65"/>
      <c r="D43" s="65"/>
      <c r="E43" s="66"/>
      <c r="F43" s="67" t="e">
        <f>VLOOKUP(ENTRADAS!$C43,PROD!$B$7:$G$21,5,0)</f>
        <v>#N/A</v>
      </c>
      <c r="G43" s="68" t="e">
        <f t="shared" si="0"/>
        <v>#N/A</v>
      </c>
    </row>
    <row r="44" spans="2:7" ht="15.75" customHeight="1" x14ac:dyDescent="0.2">
      <c r="B44" s="64"/>
      <c r="C44" s="65"/>
      <c r="D44" s="65"/>
      <c r="E44" s="66"/>
      <c r="F44" s="67" t="e">
        <f>VLOOKUP(ENTRADAS!$C44,PROD!$B$7:$G$21,5,0)</f>
        <v>#N/A</v>
      </c>
      <c r="G44" s="68" t="e">
        <f t="shared" si="0"/>
        <v>#N/A</v>
      </c>
    </row>
    <row r="45" spans="2:7" ht="15.75" customHeight="1" x14ac:dyDescent="0.2">
      <c r="B45" s="64"/>
      <c r="C45" s="65"/>
      <c r="D45" s="65"/>
      <c r="E45" s="66"/>
      <c r="F45" s="67" t="e">
        <f>VLOOKUP(ENTRADAS!$C45,PROD!$B$7:$G$21,5,0)</f>
        <v>#N/A</v>
      </c>
      <c r="G45" s="68" t="e">
        <f t="shared" si="0"/>
        <v>#N/A</v>
      </c>
    </row>
    <row r="46" spans="2:7" ht="15.75" customHeight="1" x14ac:dyDescent="0.2">
      <c r="B46" s="64"/>
      <c r="C46" s="65"/>
      <c r="D46" s="65"/>
      <c r="E46" s="66"/>
      <c r="F46" s="67" t="e">
        <f>VLOOKUP(ENTRADAS!$C46,PROD!$B$7:$G$21,5,0)</f>
        <v>#N/A</v>
      </c>
      <c r="G46" s="68" t="e">
        <f t="shared" si="0"/>
        <v>#N/A</v>
      </c>
    </row>
    <row r="47" spans="2:7" ht="15.75" customHeight="1" x14ac:dyDescent="0.2">
      <c r="B47" s="64"/>
      <c r="C47" s="65"/>
      <c r="D47" s="65"/>
      <c r="E47" s="66"/>
      <c r="F47" s="67" t="e">
        <f>VLOOKUP(ENTRADAS!$C47,PROD!$B$7:$G$21,5,0)</f>
        <v>#N/A</v>
      </c>
      <c r="G47" s="68" t="e">
        <f t="shared" si="0"/>
        <v>#N/A</v>
      </c>
    </row>
    <row r="48" spans="2:7" ht="15.75" customHeight="1" x14ac:dyDescent="0.2">
      <c r="B48" s="64"/>
      <c r="C48" s="65"/>
      <c r="D48" s="65"/>
      <c r="E48" s="66"/>
      <c r="F48" s="67" t="e">
        <f>VLOOKUP(ENTRADAS!$C48,PROD!$B$7:$G$21,5,0)</f>
        <v>#N/A</v>
      </c>
      <c r="G48" s="68" t="e">
        <f t="shared" si="0"/>
        <v>#N/A</v>
      </c>
    </row>
    <row r="49" spans="2:7" ht="15.75" customHeight="1" x14ac:dyDescent="0.2">
      <c r="B49" s="64"/>
      <c r="C49" s="65"/>
      <c r="D49" s="65"/>
      <c r="E49" s="66"/>
      <c r="F49" s="67" t="e">
        <f>VLOOKUP(ENTRADAS!$C49,PROD!$B$7:$G$21,5,0)</f>
        <v>#N/A</v>
      </c>
      <c r="G49" s="68" t="e">
        <f t="shared" si="0"/>
        <v>#N/A</v>
      </c>
    </row>
    <row r="50" spans="2:7" ht="15.75" customHeight="1" x14ac:dyDescent="0.2">
      <c r="B50" s="64"/>
      <c r="C50" s="65"/>
      <c r="D50" s="65"/>
      <c r="E50" s="66"/>
      <c r="F50" s="67" t="e">
        <f>VLOOKUP(ENTRADAS!$C50,PROD!$B$7:$G$21,5,0)</f>
        <v>#N/A</v>
      </c>
      <c r="G50" s="68" t="e">
        <f t="shared" si="0"/>
        <v>#N/A</v>
      </c>
    </row>
    <row r="51" spans="2:7" ht="15.75" customHeight="1" x14ac:dyDescent="0.2">
      <c r="B51" s="64"/>
      <c r="C51" s="65"/>
      <c r="D51" s="65"/>
      <c r="E51" s="66"/>
      <c r="F51" s="67" t="e">
        <f>VLOOKUP(ENTRADAS!$C51,PROD!$B$7:$G$21,5,0)</f>
        <v>#N/A</v>
      </c>
      <c r="G51" s="68" t="e">
        <f t="shared" si="0"/>
        <v>#N/A</v>
      </c>
    </row>
    <row r="52" spans="2:7" ht="15.75" customHeight="1" x14ac:dyDescent="0.2">
      <c r="B52" s="64"/>
      <c r="C52" s="65"/>
      <c r="D52" s="65"/>
      <c r="E52" s="66"/>
      <c r="F52" s="67" t="e">
        <f>VLOOKUP(ENTRADAS!$C52,PROD!$B$7:$G$21,5,0)</f>
        <v>#N/A</v>
      </c>
      <c r="G52" s="68" t="e">
        <f t="shared" si="0"/>
        <v>#N/A</v>
      </c>
    </row>
    <row r="53" spans="2:7" ht="15.75" customHeight="1" x14ac:dyDescent="0.2">
      <c r="B53" s="64"/>
      <c r="C53" s="65"/>
      <c r="D53" s="65"/>
      <c r="E53" s="66"/>
      <c r="F53" s="67" t="e">
        <f>VLOOKUP(ENTRADAS!$C53,PROD!$B$7:$G$21,5,0)</f>
        <v>#N/A</v>
      </c>
      <c r="G53" s="68" t="e">
        <f t="shared" si="0"/>
        <v>#N/A</v>
      </c>
    </row>
    <row r="54" spans="2:7" ht="15.75" customHeight="1" x14ac:dyDescent="0.2">
      <c r="B54" s="64"/>
      <c r="C54" s="65"/>
      <c r="D54" s="65"/>
      <c r="E54" s="66"/>
      <c r="F54" s="67" t="e">
        <f>VLOOKUP(ENTRADAS!$C54,PROD!$B$7:$G$21,5,0)</f>
        <v>#N/A</v>
      </c>
      <c r="G54" s="68" t="e">
        <f t="shared" si="0"/>
        <v>#N/A</v>
      </c>
    </row>
    <row r="55" spans="2:7" ht="15.75" customHeight="1" x14ac:dyDescent="0.2">
      <c r="B55" s="64"/>
      <c r="C55" s="65"/>
      <c r="D55" s="65"/>
      <c r="E55" s="66"/>
      <c r="F55" s="67" t="e">
        <f>VLOOKUP(ENTRADAS!$C55,PROD!$B$7:$G$21,5,0)</f>
        <v>#N/A</v>
      </c>
      <c r="G55" s="68" t="e">
        <f t="shared" si="0"/>
        <v>#N/A</v>
      </c>
    </row>
    <row r="56" spans="2:7" ht="15.75" customHeight="1" x14ac:dyDescent="0.2">
      <c r="B56" s="64"/>
      <c r="C56" s="65"/>
      <c r="D56" s="65"/>
      <c r="E56" s="66"/>
      <c r="F56" s="67" t="e">
        <f>VLOOKUP(ENTRADAS!$C56,PROD!$B$7:$G$21,5,0)</f>
        <v>#N/A</v>
      </c>
      <c r="G56" s="68" t="e">
        <f t="shared" si="0"/>
        <v>#N/A</v>
      </c>
    </row>
    <row r="57" spans="2:7" ht="15.75" customHeight="1" x14ac:dyDescent="0.2">
      <c r="B57" s="64"/>
      <c r="C57" s="65"/>
      <c r="D57" s="65"/>
      <c r="E57" s="66"/>
      <c r="F57" s="67" t="e">
        <f>VLOOKUP(ENTRADAS!$C57,PROD!$B$7:$G$21,5,0)</f>
        <v>#N/A</v>
      </c>
      <c r="G57" s="68" t="e">
        <f t="shared" si="0"/>
        <v>#N/A</v>
      </c>
    </row>
    <row r="58" spans="2:7" ht="15.75" customHeight="1" x14ac:dyDescent="0.2">
      <c r="B58" s="64"/>
      <c r="C58" s="65"/>
      <c r="D58" s="65"/>
      <c r="E58" s="66"/>
      <c r="F58" s="67" t="e">
        <f>VLOOKUP(ENTRADAS!$C58,PROD!$B$7:$G$21,5,0)</f>
        <v>#N/A</v>
      </c>
      <c r="G58" s="68" t="e">
        <f t="shared" si="0"/>
        <v>#N/A</v>
      </c>
    </row>
    <row r="59" spans="2:7" ht="15.75" customHeight="1" x14ac:dyDescent="0.3">
      <c r="B59" s="69"/>
      <c r="C59" s="70"/>
      <c r="D59" s="70"/>
      <c r="E59" s="71"/>
      <c r="F59" s="67" t="e">
        <f>VLOOKUP(ENTRADAS!$C59,PROD!$B$7:$G$21,5,0)</f>
        <v>#N/A</v>
      </c>
      <c r="G59" s="68" t="e">
        <f t="shared" si="0"/>
        <v>#N/A</v>
      </c>
    </row>
    <row r="60" spans="2:7" ht="15.75" customHeight="1" x14ac:dyDescent="0.3">
      <c r="B60" s="69"/>
      <c r="C60" s="70"/>
      <c r="D60" s="70"/>
      <c r="E60" s="71"/>
      <c r="F60" s="67" t="e">
        <f>VLOOKUP(ENTRADAS!$C60,PROD!$B$7:$G$21,5,0)</f>
        <v>#N/A</v>
      </c>
      <c r="G60" s="68" t="e">
        <f t="shared" si="0"/>
        <v>#N/A</v>
      </c>
    </row>
    <row r="61" spans="2:7" ht="15.75" customHeight="1" x14ac:dyDescent="0.3">
      <c r="B61" s="69"/>
      <c r="C61" s="70"/>
      <c r="D61" s="70"/>
      <c r="E61" s="71"/>
      <c r="F61" s="67" t="e">
        <f>VLOOKUP(ENTRADAS!$C61,PROD!$B$7:$G$21,5,0)</f>
        <v>#N/A</v>
      </c>
      <c r="G61" s="68" t="e">
        <f t="shared" si="0"/>
        <v>#N/A</v>
      </c>
    </row>
    <row r="62" spans="2:7" ht="15.75" customHeight="1" x14ac:dyDescent="0.3">
      <c r="B62" s="69"/>
      <c r="C62" s="70"/>
      <c r="D62" s="70"/>
      <c r="E62" s="71"/>
      <c r="F62" s="67" t="e">
        <f>VLOOKUP(ENTRADAS!$C62,PROD!$B$7:$G$21,5,0)</f>
        <v>#N/A</v>
      </c>
      <c r="G62" s="68" t="e">
        <f t="shared" si="0"/>
        <v>#N/A</v>
      </c>
    </row>
    <row r="63" spans="2:7" ht="15.75" customHeight="1" x14ac:dyDescent="0.3">
      <c r="B63" s="69"/>
      <c r="C63" s="70"/>
      <c r="D63" s="70"/>
      <c r="E63" s="71"/>
      <c r="F63" s="67" t="e">
        <f>VLOOKUP(ENTRADAS!$C63,PROD!$B$7:$G$21,5,0)</f>
        <v>#N/A</v>
      </c>
      <c r="G63" s="68" t="e">
        <f t="shared" si="0"/>
        <v>#N/A</v>
      </c>
    </row>
    <row r="64" spans="2:7" ht="15.75" customHeight="1" x14ac:dyDescent="0.3">
      <c r="B64" s="69"/>
      <c r="C64" s="70"/>
      <c r="D64" s="70"/>
      <c r="E64" s="71"/>
      <c r="F64" s="67" t="e">
        <f>VLOOKUP(ENTRADAS!$C64,PROD!$B$7:$G$21,5,0)</f>
        <v>#N/A</v>
      </c>
      <c r="G64" s="68" t="e">
        <f t="shared" si="0"/>
        <v>#N/A</v>
      </c>
    </row>
    <row r="65" spans="2:7" ht="15.75" customHeight="1" x14ac:dyDescent="0.3">
      <c r="B65" s="69"/>
      <c r="C65" s="70"/>
      <c r="D65" s="70"/>
      <c r="E65" s="71"/>
      <c r="F65" s="67" t="e">
        <f>VLOOKUP(ENTRADAS!$C65,PROD!$B$7:$G$21,5,0)</f>
        <v>#N/A</v>
      </c>
      <c r="G65" s="68" t="e">
        <f t="shared" si="0"/>
        <v>#N/A</v>
      </c>
    </row>
    <row r="66" spans="2:7" ht="15.75" customHeight="1" x14ac:dyDescent="0.3">
      <c r="B66" s="69"/>
      <c r="C66" s="70"/>
      <c r="D66" s="70"/>
      <c r="E66" s="71"/>
      <c r="F66" s="67" t="e">
        <f>VLOOKUP(ENTRADAS!$C66,PROD!$B$7:$G$21,5,0)</f>
        <v>#N/A</v>
      </c>
      <c r="G66" s="68" t="e">
        <f t="shared" si="0"/>
        <v>#N/A</v>
      </c>
    </row>
    <row r="67" spans="2:7" ht="15.75" customHeight="1" x14ac:dyDescent="0.3">
      <c r="B67" s="69"/>
      <c r="C67" s="70"/>
      <c r="D67" s="70"/>
      <c r="E67" s="71"/>
      <c r="F67" s="67" t="e">
        <f>VLOOKUP(ENTRADAS!$C67,PROD!$B$7:$G$21,5,0)</f>
        <v>#N/A</v>
      </c>
      <c r="G67" s="68" t="e">
        <f t="shared" si="0"/>
        <v>#N/A</v>
      </c>
    </row>
    <row r="68" spans="2:7" ht="15.75" customHeight="1" x14ac:dyDescent="0.3">
      <c r="B68" s="69"/>
      <c r="C68" s="70"/>
      <c r="D68" s="70"/>
      <c r="E68" s="71"/>
      <c r="F68" s="67" t="e">
        <f>VLOOKUP(ENTRADAS!$C68,PROD!$B$7:$G$21,5,0)</f>
        <v>#N/A</v>
      </c>
      <c r="G68" s="68" t="e">
        <f t="shared" si="0"/>
        <v>#N/A</v>
      </c>
    </row>
    <row r="69" spans="2:7" ht="15.75" customHeight="1" x14ac:dyDescent="0.3">
      <c r="B69" s="69"/>
      <c r="C69" s="70"/>
      <c r="D69" s="70"/>
      <c r="E69" s="71"/>
      <c r="F69" s="67" t="e">
        <f>VLOOKUP(ENTRADAS!$C69,PROD!$B$7:$G$21,5,0)</f>
        <v>#N/A</v>
      </c>
      <c r="G69" s="68" t="e">
        <f t="shared" si="0"/>
        <v>#N/A</v>
      </c>
    </row>
    <row r="70" spans="2:7" ht="15.75" customHeight="1" x14ac:dyDescent="0.3">
      <c r="B70" s="69"/>
      <c r="C70" s="70"/>
      <c r="D70" s="70"/>
      <c r="E70" s="71"/>
      <c r="F70" s="67" t="e">
        <f>VLOOKUP(ENTRADAS!$C70,PROD!$B$7:$G$21,5,0)</f>
        <v>#N/A</v>
      </c>
      <c r="G70" s="68" t="e">
        <f t="shared" si="0"/>
        <v>#N/A</v>
      </c>
    </row>
    <row r="71" spans="2:7" ht="15.75" customHeight="1" x14ac:dyDescent="0.3">
      <c r="B71" s="69"/>
      <c r="C71" s="70"/>
      <c r="D71" s="70"/>
      <c r="E71" s="71"/>
      <c r="F71" s="67" t="e">
        <f>VLOOKUP(ENTRADAS!$C71,PROD!$B$7:$G$21,5,0)</f>
        <v>#N/A</v>
      </c>
      <c r="G71" s="68" t="e">
        <f t="shared" si="0"/>
        <v>#N/A</v>
      </c>
    </row>
    <row r="72" spans="2:7" ht="15.75" customHeight="1" x14ac:dyDescent="0.3">
      <c r="B72" s="69"/>
      <c r="C72" s="70"/>
      <c r="D72" s="70"/>
      <c r="E72" s="71"/>
      <c r="F72" s="67" t="e">
        <f>VLOOKUP(ENTRADAS!$C72,PROD!$B$7:$G$21,5,0)</f>
        <v>#N/A</v>
      </c>
      <c r="G72" s="68" t="e">
        <f t="shared" si="0"/>
        <v>#N/A</v>
      </c>
    </row>
    <row r="73" spans="2:7" ht="15.75" customHeight="1" x14ac:dyDescent="0.3">
      <c r="B73" s="69"/>
      <c r="C73" s="70"/>
      <c r="D73" s="70"/>
      <c r="E73" s="71"/>
      <c r="F73" s="67" t="e">
        <f>VLOOKUP(ENTRADAS!$C73,PROD!$B$7:$G$21,5,0)</f>
        <v>#N/A</v>
      </c>
      <c r="G73" s="68" t="e">
        <f t="shared" si="0"/>
        <v>#N/A</v>
      </c>
    </row>
    <row r="74" spans="2:7" ht="15.75" customHeight="1" x14ac:dyDescent="0.3">
      <c r="B74" s="69"/>
      <c r="C74" s="70"/>
      <c r="D74" s="70"/>
      <c r="E74" s="71"/>
      <c r="F74" s="67" t="e">
        <f>VLOOKUP(ENTRADAS!$C74,PROD!$B$7:$G$21,5,0)</f>
        <v>#N/A</v>
      </c>
      <c r="G74" s="68" t="e">
        <f t="shared" si="0"/>
        <v>#N/A</v>
      </c>
    </row>
    <row r="75" spans="2:7" ht="15.75" customHeight="1" x14ac:dyDescent="0.3">
      <c r="B75" s="69"/>
      <c r="C75" s="70"/>
      <c r="D75" s="70"/>
      <c r="E75" s="71"/>
      <c r="F75" s="67" t="e">
        <f>VLOOKUP(ENTRADAS!$C75,PROD!$B$7:$G$21,5,0)</f>
        <v>#N/A</v>
      </c>
      <c r="G75" s="68" t="e">
        <f t="shared" si="0"/>
        <v>#N/A</v>
      </c>
    </row>
    <row r="76" spans="2:7" ht="15.75" customHeight="1" x14ac:dyDescent="0.3">
      <c r="B76" s="69"/>
      <c r="C76" s="70"/>
      <c r="D76" s="70"/>
      <c r="E76" s="71"/>
      <c r="F76" s="67" t="e">
        <f>VLOOKUP(ENTRADAS!$C76,PROD!$B$7:$G$21,5,0)</f>
        <v>#N/A</v>
      </c>
      <c r="G76" s="68" t="e">
        <f t="shared" si="0"/>
        <v>#N/A</v>
      </c>
    </row>
    <row r="77" spans="2:7" ht="15.75" customHeight="1" x14ac:dyDescent="0.3">
      <c r="B77" s="69"/>
      <c r="C77" s="70"/>
      <c r="D77" s="70"/>
      <c r="E77" s="71"/>
      <c r="F77" s="67" t="e">
        <f>VLOOKUP(ENTRADAS!$C77,PROD!$B$7:$G$21,5,0)</f>
        <v>#N/A</v>
      </c>
      <c r="G77" s="68" t="e">
        <f t="shared" si="0"/>
        <v>#N/A</v>
      </c>
    </row>
    <row r="78" spans="2:7" ht="15.75" customHeight="1" x14ac:dyDescent="0.3">
      <c r="B78" s="69"/>
      <c r="C78" s="70"/>
      <c r="D78" s="70"/>
      <c r="E78" s="71"/>
      <c r="F78" s="67" t="e">
        <f>VLOOKUP(ENTRADAS!$C78,PROD!$B$7:$G$21,5,0)</f>
        <v>#N/A</v>
      </c>
      <c r="G78" s="68" t="e">
        <f t="shared" si="0"/>
        <v>#N/A</v>
      </c>
    </row>
    <row r="79" spans="2:7" ht="15.75" customHeight="1" x14ac:dyDescent="0.3">
      <c r="B79" s="69"/>
      <c r="C79" s="70"/>
      <c r="D79" s="70"/>
      <c r="E79" s="71"/>
      <c r="F79" s="67" t="e">
        <f>VLOOKUP(ENTRADAS!$C79,PROD!$B$7:$G$21,5,0)</f>
        <v>#N/A</v>
      </c>
      <c r="G79" s="68" t="e">
        <f t="shared" si="0"/>
        <v>#N/A</v>
      </c>
    </row>
    <row r="80" spans="2:7" ht="15.75" customHeight="1" x14ac:dyDescent="0.3">
      <c r="B80" s="69"/>
      <c r="C80" s="70"/>
      <c r="D80" s="70"/>
      <c r="E80" s="71"/>
      <c r="F80" s="67" t="e">
        <f>VLOOKUP(ENTRADAS!$C80,PROD!$B$7:$G$21,5,0)</f>
        <v>#N/A</v>
      </c>
      <c r="G80" s="68" t="e">
        <f t="shared" si="0"/>
        <v>#N/A</v>
      </c>
    </row>
    <row r="81" spans="2:7" ht="15.75" customHeight="1" x14ac:dyDescent="0.3">
      <c r="B81" s="69"/>
      <c r="C81" s="70"/>
      <c r="D81" s="70"/>
      <c r="E81" s="71"/>
      <c r="F81" s="67" t="e">
        <f>VLOOKUP(ENTRADAS!$C81,PROD!$B$7:$G$21,5,0)</f>
        <v>#N/A</v>
      </c>
      <c r="G81" s="68" t="e">
        <f t="shared" si="0"/>
        <v>#N/A</v>
      </c>
    </row>
    <row r="82" spans="2:7" ht="15.75" customHeight="1" x14ac:dyDescent="0.3">
      <c r="B82" s="69"/>
      <c r="C82" s="70"/>
      <c r="D82" s="70"/>
      <c r="E82" s="71"/>
      <c r="F82" s="67" t="e">
        <f>VLOOKUP(ENTRADAS!$C82,PROD!$B$7:$G$21,5,0)</f>
        <v>#N/A</v>
      </c>
      <c r="G82" s="68" t="e">
        <f t="shared" si="0"/>
        <v>#N/A</v>
      </c>
    </row>
    <row r="83" spans="2:7" ht="15.75" customHeight="1" x14ac:dyDescent="0.3">
      <c r="B83" s="69"/>
      <c r="C83" s="70"/>
      <c r="D83" s="70"/>
      <c r="E83" s="71"/>
      <c r="F83" s="67" t="e">
        <f>VLOOKUP(ENTRADAS!$C83,PROD!$B$7:$G$21,5,0)</f>
        <v>#N/A</v>
      </c>
      <c r="G83" s="68" t="e">
        <f t="shared" si="0"/>
        <v>#N/A</v>
      </c>
    </row>
    <row r="84" spans="2:7" ht="15.75" customHeight="1" x14ac:dyDescent="0.3">
      <c r="B84" s="69"/>
      <c r="C84" s="70"/>
      <c r="D84" s="70"/>
      <c r="E84" s="71"/>
      <c r="F84" s="67" t="e">
        <f>VLOOKUP(ENTRADAS!$C84,PROD!$B$7:$G$21,5,0)</f>
        <v>#N/A</v>
      </c>
      <c r="G84" s="68" t="e">
        <f t="shared" si="0"/>
        <v>#N/A</v>
      </c>
    </row>
    <row r="85" spans="2:7" ht="15.75" customHeight="1" x14ac:dyDescent="0.3">
      <c r="B85" s="69"/>
      <c r="C85" s="70"/>
      <c r="D85" s="70"/>
      <c r="E85" s="71"/>
      <c r="F85" s="67" t="e">
        <f>VLOOKUP(ENTRADAS!$C85,PROD!$B$7:$G$21,5,0)</f>
        <v>#N/A</v>
      </c>
      <c r="G85" s="68" t="e">
        <f t="shared" si="0"/>
        <v>#N/A</v>
      </c>
    </row>
    <row r="86" spans="2:7" ht="15.75" customHeight="1" x14ac:dyDescent="0.3">
      <c r="B86" s="69"/>
      <c r="C86" s="70"/>
      <c r="D86" s="70"/>
      <c r="E86" s="71"/>
      <c r="F86" s="67" t="e">
        <f>VLOOKUP(ENTRADAS!$C86,PROD!$B$7:$G$21,5,0)</f>
        <v>#N/A</v>
      </c>
      <c r="G86" s="68" t="e">
        <f t="shared" si="0"/>
        <v>#N/A</v>
      </c>
    </row>
    <row r="87" spans="2:7" ht="15.75" customHeight="1" x14ac:dyDescent="0.3">
      <c r="B87" s="69"/>
      <c r="C87" s="70"/>
      <c r="D87" s="70"/>
      <c r="E87" s="71"/>
      <c r="F87" s="67" t="e">
        <f>VLOOKUP(ENTRADAS!$C87,PROD!$B$7:$G$21,5,0)</f>
        <v>#N/A</v>
      </c>
      <c r="G87" s="68" t="e">
        <f t="shared" si="0"/>
        <v>#N/A</v>
      </c>
    </row>
    <row r="88" spans="2:7" ht="15.75" customHeight="1" x14ac:dyDescent="0.3">
      <c r="B88" s="69"/>
      <c r="C88" s="70"/>
      <c r="D88" s="70"/>
      <c r="E88" s="71"/>
      <c r="F88" s="67" t="e">
        <f>VLOOKUP(ENTRADAS!$C88,PROD!$B$7:$G$21,5,0)</f>
        <v>#N/A</v>
      </c>
      <c r="G88" s="68" t="e">
        <f t="shared" si="0"/>
        <v>#N/A</v>
      </c>
    </row>
    <row r="89" spans="2:7" ht="15.75" customHeight="1" x14ac:dyDescent="0.3">
      <c r="B89" s="69"/>
      <c r="C89" s="70"/>
      <c r="D89" s="70"/>
      <c r="E89" s="71"/>
      <c r="F89" s="67" t="e">
        <f>VLOOKUP(ENTRADAS!$C89,PROD!$B$7:$G$21,5,0)</f>
        <v>#N/A</v>
      </c>
      <c r="G89" s="68" t="e">
        <f t="shared" si="0"/>
        <v>#N/A</v>
      </c>
    </row>
    <row r="90" spans="2:7" ht="15.75" customHeight="1" x14ac:dyDescent="0.3">
      <c r="B90" s="69"/>
      <c r="C90" s="70"/>
      <c r="D90" s="70"/>
      <c r="E90" s="71"/>
      <c r="F90" s="67" t="e">
        <f>VLOOKUP(ENTRADAS!$C90,PROD!$B$7:$G$21,5,0)</f>
        <v>#N/A</v>
      </c>
      <c r="G90" s="68" t="e">
        <f t="shared" si="0"/>
        <v>#N/A</v>
      </c>
    </row>
    <row r="91" spans="2:7" ht="15.75" customHeight="1" x14ac:dyDescent="0.3">
      <c r="B91" s="69"/>
      <c r="C91" s="70"/>
      <c r="D91" s="70"/>
      <c r="E91" s="71"/>
      <c r="F91" s="67" t="e">
        <f>VLOOKUP(ENTRADAS!$C91,PROD!$B$7:$G$21,5,0)</f>
        <v>#N/A</v>
      </c>
      <c r="G91" s="68" t="e">
        <f t="shared" si="0"/>
        <v>#N/A</v>
      </c>
    </row>
    <row r="92" spans="2:7" ht="15.75" customHeight="1" x14ac:dyDescent="0.3">
      <c r="B92" s="69"/>
      <c r="C92" s="70"/>
      <c r="D92" s="70"/>
      <c r="E92" s="71"/>
      <c r="F92" s="67" t="e">
        <f>VLOOKUP(ENTRADAS!$C92,PROD!$B$7:$G$21,5,0)</f>
        <v>#N/A</v>
      </c>
      <c r="G92" s="68" t="e">
        <f t="shared" si="0"/>
        <v>#N/A</v>
      </c>
    </row>
    <row r="93" spans="2:7" ht="15.75" customHeight="1" x14ac:dyDescent="0.3">
      <c r="B93" s="69"/>
      <c r="C93" s="70"/>
      <c r="D93" s="70"/>
      <c r="E93" s="71"/>
      <c r="F93" s="67" t="e">
        <f>VLOOKUP(ENTRADAS!$C93,PROD!$B$7:$G$21,5,0)</f>
        <v>#N/A</v>
      </c>
      <c r="G93" s="68" t="e">
        <f t="shared" si="0"/>
        <v>#N/A</v>
      </c>
    </row>
    <row r="94" spans="2:7" ht="15.75" customHeight="1" x14ac:dyDescent="0.3">
      <c r="B94" s="69"/>
      <c r="C94" s="70"/>
      <c r="D94" s="70"/>
      <c r="E94" s="71"/>
      <c r="F94" s="67" t="e">
        <f>VLOOKUP(ENTRADAS!$C94,PROD!$B$7:$G$21,5,0)</f>
        <v>#N/A</v>
      </c>
      <c r="G94" s="68" t="e">
        <f t="shared" si="0"/>
        <v>#N/A</v>
      </c>
    </row>
    <row r="95" spans="2:7" ht="15.75" customHeight="1" x14ac:dyDescent="0.3">
      <c r="B95" s="69"/>
      <c r="C95" s="70"/>
      <c r="D95" s="70"/>
      <c r="E95" s="71"/>
      <c r="F95" s="67" t="e">
        <f>VLOOKUP(ENTRADAS!$C95,PROD!$B$7:$G$21,5,0)</f>
        <v>#N/A</v>
      </c>
      <c r="G95" s="68" t="e">
        <f t="shared" si="0"/>
        <v>#N/A</v>
      </c>
    </row>
    <row r="96" spans="2:7" ht="15.75" customHeight="1" x14ac:dyDescent="0.3">
      <c r="B96" s="69"/>
      <c r="C96" s="70"/>
      <c r="D96" s="70"/>
      <c r="E96" s="71"/>
      <c r="F96" s="67" t="e">
        <f>VLOOKUP(ENTRADAS!$C96,PROD!$B$7:$G$21,5,0)</f>
        <v>#N/A</v>
      </c>
      <c r="G96" s="68" t="e">
        <f t="shared" si="0"/>
        <v>#N/A</v>
      </c>
    </row>
    <row r="97" spans="2:7" ht="15.75" customHeight="1" x14ac:dyDescent="0.3">
      <c r="B97" s="69"/>
      <c r="C97" s="70"/>
      <c r="D97" s="70"/>
      <c r="E97" s="71"/>
      <c r="F97" s="67" t="e">
        <f>VLOOKUP(ENTRADAS!$C97,PROD!$B$7:$G$21,5,0)</f>
        <v>#N/A</v>
      </c>
      <c r="G97" s="68" t="e">
        <f t="shared" si="0"/>
        <v>#N/A</v>
      </c>
    </row>
    <row r="98" spans="2:7" ht="15.75" customHeight="1" x14ac:dyDescent="0.3">
      <c r="B98" s="69"/>
      <c r="C98" s="70"/>
      <c r="D98" s="70"/>
      <c r="E98" s="71"/>
      <c r="F98" s="67" t="e">
        <f>VLOOKUP(ENTRADAS!$C98,PROD!$B$7:$G$21,5,0)</f>
        <v>#N/A</v>
      </c>
      <c r="G98" s="68" t="e">
        <f t="shared" si="0"/>
        <v>#N/A</v>
      </c>
    </row>
    <row r="99" spans="2:7" ht="15.75" customHeight="1" x14ac:dyDescent="0.3">
      <c r="B99" s="69"/>
      <c r="C99" s="70"/>
      <c r="D99" s="70"/>
      <c r="E99" s="71"/>
      <c r="F99" s="67" t="e">
        <f>VLOOKUP(ENTRADAS!$C99,PROD!$B$7:$G$21,5,0)</f>
        <v>#N/A</v>
      </c>
      <c r="G99" s="68" t="e">
        <f t="shared" si="0"/>
        <v>#N/A</v>
      </c>
    </row>
    <row r="100" spans="2:7" ht="15.75" customHeight="1" x14ac:dyDescent="0.3">
      <c r="B100" s="69"/>
      <c r="C100" s="70"/>
      <c r="D100" s="70"/>
      <c r="E100" s="71"/>
      <c r="F100" s="67" t="e">
        <f>VLOOKUP(ENTRADAS!$C100,PROD!$B$7:$G$21,5,0)</f>
        <v>#N/A</v>
      </c>
      <c r="G100" s="68" t="e">
        <f t="shared" si="0"/>
        <v>#N/A</v>
      </c>
    </row>
    <row r="101" spans="2:7" ht="15.75" customHeight="1" x14ac:dyDescent="0.3">
      <c r="B101" s="69"/>
      <c r="C101" s="70"/>
      <c r="D101" s="70"/>
      <c r="E101" s="71"/>
      <c r="F101" s="67" t="e">
        <f>VLOOKUP(ENTRADAS!$C101,PROD!$B$7:$G$21,5,0)</f>
        <v>#N/A</v>
      </c>
      <c r="G101" s="68" t="e">
        <f t="shared" si="0"/>
        <v>#N/A</v>
      </c>
    </row>
    <row r="102" spans="2:7" ht="15.75" customHeight="1" x14ac:dyDescent="0.3">
      <c r="B102" s="69"/>
      <c r="C102" s="70"/>
      <c r="D102" s="70"/>
      <c r="E102" s="71"/>
      <c r="F102" s="67" t="e">
        <f>VLOOKUP(ENTRADAS!$C102,PROD!$B$7:$G$21,5,0)</f>
        <v>#N/A</v>
      </c>
      <c r="G102" s="68" t="e">
        <f t="shared" si="0"/>
        <v>#N/A</v>
      </c>
    </row>
    <row r="103" spans="2:7" ht="15.75" customHeight="1" x14ac:dyDescent="0.3">
      <c r="B103" s="69"/>
      <c r="C103" s="70"/>
      <c r="D103" s="70"/>
      <c r="E103" s="71"/>
      <c r="F103" s="67" t="e">
        <f>VLOOKUP(ENTRADAS!$C103,PROD!$B$7:$G$21,5,0)</f>
        <v>#N/A</v>
      </c>
      <c r="G103" s="68" t="e">
        <f t="shared" si="0"/>
        <v>#N/A</v>
      </c>
    </row>
    <row r="104" spans="2:7" ht="15.75" customHeight="1" x14ac:dyDescent="0.3">
      <c r="B104" s="69"/>
      <c r="C104" s="70"/>
      <c r="D104" s="70"/>
      <c r="E104" s="71"/>
      <c r="F104" s="67" t="e">
        <f>VLOOKUP(ENTRADAS!$C104,PROD!$B$7:$G$21,5,0)</f>
        <v>#N/A</v>
      </c>
      <c r="G104" s="68" t="e">
        <f t="shared" si="0"/>
        <v>#N/A</v>
      </c>
    </row>
    <row r="105" spans="2:7" ht="15.75" customHeight="1" x14ac:dyDescent="0.3">
      <c r="B105" s="69"/>
      <c r="C105" s="70"/>
      <c r="D105" s="70"/>
      <c r="E105" s="71"/>
      <c r="F105" s="67" t="e">
        <f>VLOOKUP(ENTRADAS!$C105,PROD!$B$7:$G$21,5,0)</f>
        <v>#N/A</v>
      </c>
      <c r="G105" s="68" t="e">
        <f t="shared" si="0"/>
        <v>#N/A</v>
      </c>
    </row>
    <row r="106" spans="2:7" ht="15.75" customHeight="1" x14ac:dyDescent="0.3">
      <c r="B106" s="69"/>
      <c r="C106" s="70"/>
      <c r="D106" s="70"/>
      <c r="E106" s="71"/>
      <c r="F106" s="67" t="e">
        <f>VLOOKUP(ENTRADAS!$C106,PROD!$B$7:$G$21,5,0)</f>
        <v>#N/A</v>
      </c>
      <c r="G106" s="68" t="e">
        <f t="shared" si="0"/>
        <v>#N/A</v>
      </c>
    </row>
    <row r="107" spans="2:7" ht="15.75" customHeight="1" x14ac:dyDescent="0.3">
      <c r="B107" s="69"/>
      <c r="C107" s="70"/>
      <c r="D107" s="70"/>
      <c r="E107" s="71"/>
      <c r="F107" s="67" t="e">
        <f>VLOOKUP(ENTRADAS!$C107,PROD!$B$7:$G$21,5,0)</f>
        <v>#N/A</v>
      </c>
      <c r="G107" s="68" t="e">
        <f t="shared" si="0"/>
        <v>#N/A</v>
      </c>
    </row>
    <row r="108" spans="2:7" ht="15.75" customHeight="1" x14ac:dyDescent="0.3">
      <c r="B108" s="69"/>
      <c r="C108" s="70"/>
      <c r="D108" s="70"/>
      <c r="E108" s="71"/>
      <c r="F108" s="67" t="e">
        <f>VLOOKUP(ENTRADAS!$C108,PROD!$B$7:$G$21,5,0)</f>
        <v>#N/A</v>
      </c>
      <c r="G108" s="68" t="e">
        <f t="shared" si="0"/>
        <v>#N/A</v>
      </c>
    </row>
    <row r="109" spans="2:7" ht="15.75" customHeight="1" x14ac:dyDescent="0.3">
      <c r="B109" s="69"/>
      <c r="C109" s="70"/>
      <c r="D109" s="70"/>
      <c r="E109" s="71"/>
      <c r="F109" s="67" t="e">
        <f>VLOOKUP(ENTRADAS!$C109,PROD!$B$7:$G$21,5,0)</f>
        <v>#N/A</v>
      </c>
      <c r="G109" s="68" t="e">
        <f t="shared" si="0"/>
        <v>#N/A</v>
      </c>
    </row>
    <row r="110" spans="2:7" ht="15.75" customHeight="1" x14ac:dyDescent="0.3">
      <c r="B110" s="69"/>
      <c r="C110" s="70"/>
      <c r="D110" s="70"/>
      <c r="E110" s="71"/>
      <c r="F110" s="67" t="e">
        <f>VLOOKUP(ENTRADAS!$C110,PROD!$B$7:$G$21,5,0)</f>
        <v>#N/A</v>
      </c>
      <c r="G110" s="68" t="e">
        <f t="shared" si="0"/>
        <v>#N/A</v>
      </c>
    </row>
    <row r="111" spans="2:7" ht="15.75" customHeight="1" x14ac:dyDescent="0.3">
      <c r="B111" s="69"/>
      <c r="C111" s="70"/>
      <c r="D111" s="70"/>
      <c r="E111" s="71"/>
      <c r="F111" s="67" t="e">
        <f>VLOOKUP(ENTRADAS!$C111,PROD!$B$7:$G$21,5,0)</f>
        <v>#N/A</v>
      </c>
      <c r="G111" s="68" t="e">
        <f t="shared" si="0"/>
        <v>#N/A</v>
      </c>
    </row>
    <row r="112" spans="2:7" ht="15.75" customHeight="1" x14ac:dyDescent="0.3">
      <c r="B112" s="69"/>
      <c r="C112" s="70"/>
      <c r="D112" s="70"/>
      <c r="E112" s="71"/>
      <c r="F112" s="67" t="e">
        <f>VLOOKUP(ENTRADAS!$C112,PROD!$B$7:$G$21,5,0)</f>
        <v>#N/A</v>
      </c>
      <c r="G112" s="68" t="e">
        <f t="shared" si="0"/>
        <v>#N/A</v>
      </c>
    </row>
    <row r="113" spans="2:7" ht="15.75" customHeight="1" x14ac:dyDescent="0.3">
      <c r="B113" s="69"/>
      <c r="C113" s="70"/>
      <c r="D113" s="70"/>
      <c r="E113" s="71"/>
      <c r="F113" s="67" t="e">
        <f>VLOOKUP(ENTRADAS!$C113,PROD!$B$7:$G$21,5,0)</f>
        <v>#N/A</v>
      </c>
      <c r="G113" s="68" t="e">
        <f t="shared" si="0"/>
        <v>#N/A</v>
      </c>
    </row>
    <row r="114" spans="2:7" ht="15.75" customHeight="1" x14ac:dyDescent="0.3">
      <c r="B114" s="69"/>
      <c r="C114" s="70"/>
      <c r="D114" s="70"/>
      <c r="E114" s="71"/>
      <c r="F114" s="67" t="e">
        <f>VLOOKUP(ENTRADAS!$C114,PROD!$B$7:$G$21,5,0)</f>
        <v>#N/A</v>
      </c>
      <c r="G114" s="68" t="e">
        <f t="shared" si="0"/>
        <v>#N/A</v>
      </c>
    </row>
    <row r="115" spans="2:7" ht="15.75" customHeight="1" x14ac:dyDescent="0.3">
      <c r="B115" s="69"/>
      <c r="C115" s="70"/>
      <c r="D115" s="70"/>
      <c r="E115" s="71"/>
      <c r="F115" s="67" t="e">
        <f>VLOOKUP(ENTRADAS!$C115,PROD!$B$7:$G$21,5,0)</f>
        <v>#N/A</v>
      </c>
      <c r="G115" s="68" t="e">
        <f t="shared" si="0"/>
        <v>#N/A</v>
      </c>
    </row>
    <row r="116" spans="2:7" ht="15.75" customHeight="1" x14ac:dyDescent="0.3">
      <c r="B116" s="69"/>
      <c r="C116" s="70"/>
      <c r="D116" s="70"/>
      <c r="E116" s="71"/>
      <c r="F116" s="67" t="e">
        <f>VLOOKUP(ENTRADAS!$C116,PROD!$B$7:$G$21,5,0)</f>
        <v>#N/A</v>
      </c>
      <c r="G116" s="68" t="e">
        <f t="shared" si="0"/>
        <v>#N/A</v>
      </c>
    </row>
    <row r="117" spans="2:7" ht="15.75" customHeight="1" x14ac:dyDescent="0.3">
      <c r="B117" s="69"/>
      <c r="C117" s="70"/>
      <c r="D117" s="70"/>
      <c r="E117" s="71"/>
      <c r="F117" s="67" t="e">
        <f>VLOOKUP(ENTRADAS!$C117,PROD!$B$7:$G$21,5,0)</f>
        <v>#N/A</v>
      </c>
      <c r="G117" s="68" t="e">
        <f t="shared" si="0"/>
        <v>#N/A</v>
      </c>
    </row>
    <row r="118" spans="2:7" ht="15.75" customHeight="1" x14ac:dyDescent="0.3">
      <c r="B118" s="69"/>
      <c r="C118" s="70"/>
      <c r="D118" s="70"/>
      <c r="E118" s="71"/>
      <c r="F118" s="67" t="e">
        <f>VLOOKUP(ENTRADAS!$C118,PROD!$B$7:$G$21,5,0)</f>
        <v>#N/A</v>
      </c>
      <c r="G118" s="68" t="e">
        <f t="shared" si="0"/>
        <v>#N/A</v>
      </c>
    </row>
    <row r="119" spans="2:7" ht="15.75" customHeight="1" x14ac:dyDescent="0.3">
      <c r="B119" s="69"/>
      <c r="C119" s="70"/>
      <c r="D119" s="70"/>
      <c r="E119" s="71"/>
      <c r="F119" s="67" t="e">
        <f>VLOOKUP(ENTRADAS!$C119,PROD!$B$7:$G$21,5,0)</f>
        <v>#N/A</v>
      </c>
      <c r="G119" s="68" t="e">
        <f t="shared" si="0"/>
        <v>#N/A</v>
      </c>
    </row>
    <row r="120" spans="2:7" ht="15.75" customHeight="1" x14ac:dyDescent="0.3">
      <c r="B120" s="69"/>
      <c r="C120" s="70"/>
      <c r="D120" s="70"/>
      <c r="E120" s="71"/>
      <c r="F120" s="67" t="e">
        <f>VLOOKUP(ENTRADAS!$C120,PROD!$B$7:$G$21,5,0)</f>
        <v>#N/A</v>
      </c>
      <c r="G120" s="68" t="e">
        <f t="shared" si="0"/>
        <v>#N/A</v>
      </c>
    </row>
    <row r="121" spans="2:7" ht="15.75" customHeight="1" x14ac:dyDescent="0.3">
      <c r="B121" s="69"/>
      <c r="C121" s="70"/>
      <c r="D121" s="70"/>
      <c r="E121" s="71"/>
      <c r="F121" s="67" t="e">
        <f>VLOOKUP(ENTRADAS!$C121,PROD!$B$7:$G$21,5,0)</f>
        <v>#N/A</v>
      </c>
      <c r="G121" s="68" t="e">
        <f t="shared" si="0"/>
        <v>#N/A</v>
      </c>
    </row>
    <row r="122" spans="2:7" ht="15.75" customHeight="1" x14ac:dyDescent="0.3">
      <c r="B122" s="69"/>
      <c r="C122" s="70"/>
      <c r="D122" s="70"/>
      <c r="E122" s="71"/>
      <c r="F122" s="67" t="e">
        <f>VLOOKUP(ENTRADAS!$C122,PROD!$B$7:$G$21,5,0)</f>
        <v>#N/A</v>
      </c>
      <c r="G122" s="68" t="e">
        <f t="shared" si="0"/>
        <v>#N/A</v>
      </c>
    </row>
    <row r="123" spans="2:7" ht="15.75" customHeight="1" x14ac:dyDescent="0.3">
      <c r="B123" s="69"/>
      <c r="C123" s="70"/>
      <c r="D123" s="70"/>
      <c r="E123" s="71"/>
      <c r="F123" s="67" t="e">
        <f>VLOOKUP(ENTRADAS!$C123,PROD!$B$7:$G$21,5,0)</f>
        <v>#N/A</v>
      </c>
      <c r="G123" s="68" t="e">
        <f t="shared" si="0"/>
        <v>#N/A</v>
      </c>
    </row>
    <row r="124" spans="2:7" ht="15.75" customHeight="1" x14ac:dyDescent="0.3">
      <c r="B124" s="69"/>
      <c r="C124" s="70"/>
      <c r="D124" s="70"/>
      <c r="E124" s="71"/>
      <c r="F124" s="67" t="e">
        <f>VLOOKUP(ENTRADAS!$C124,PROD!$B$7:$G$21,5,0)</f>
        <v>#N/A</v>
      </c>
      <c r="G124" s="68" t="e">
        <f t="shared" si="0"/>
        <v>#N/A</v>
      </c>
    </row>
    <row r="125" spans="2:7" ht="15.75" customHeight="1" x14ac:dyDescent="0.3">
      <c r="B125" s="69"/>
      <c r="C125" s="70"/>
      <c r="D125" s="70"/>
      <c r="E125" s="71"/>
      <c r="F125" s="67" t="e">
        <f>VLOOKUP(ENTRADAS!$C125,PROD!$B$7:$G$21,5,0)</f>
        <v>#N/A</v>
      </c>
      <c r="G125" s="68" t="e">
        <f t="shared" si="0"/>
        <v>#N/A</v>
      </c>
    </row>
    <row r="126" spans="2:7" ht="15.75" customHeight="1" x14ac:dyDescent="0.3">
      <c r="B126" s="69"/>
      <c r="C126" s="70"/>
      <c r="D126" s="70"/>
      <c r="E126" s="71"/>
      <c r="F126" s="67" t="e">
        <f>VLOOKUP(ENTRADAS!$C126,PROD!$B$7:$G$21,5,0)</f>
        <v>#N/A</v>
      </c>
      <c r="G126" s="68" t="e">
        <f t="shared" si="0"/>
        <v>#N/A</v>
      </c>
    </row>
    <row r="127" spans="2:7" ht="15.75" customHeight="1" x14ac:dyDescent="0.3">
      <c r="B127" s="69"/>
      <c r="C127" s="70"/>
      <c r="D127" s="70"/>
      <c r="E127" s="71"/>
      <c r="F127" s="67" t="e">
        <f>VLOOKUP(ENTRADAS!$C127,PROD!$B$7:$G$21,5,0)</f>
        <v>#N/A</v>
      </c>
      <c r="G127" s="68" t="e">
        <f t="shared" si="0"/>
        <v>#N/A</v>
      </c>
    </row>
    <row r="128" spans="2:7" ht="15.75" customHeight="1" x14ac:dyDescent="0.3">
      <c r="B128" s="69"/>
      <c r="C128" s="70"/>
      <c r="D128" s="70"/>
      <c r="E128" s="71"/>
      <c r="F128" s="67" t="e">
        <f>VLOOKUP(ENTRADAS!$C128,PROD!$B$7:$G$21,5,0)</f>
        <v>#N/A</v>
      </c>
      <c r="G128" s="68" t="e">
        <f t="shared" si="0"/>
        <v>#N/A</v>
      </c>
    </row>
    <row r="129" spans="2:7" ht="15.75" customHeight="1" x14ac:dyDescent="0.3">
      <c r="B129" s="69"/>
      <c r="C129" s="70"/>
      <c r="D129" s="70"/>
      <c r="E129" s="71"/>
      <c r="F129" s="67" t="e">
        <f>VLOOKUP(ENTRADAS!$C129,PROD!$B$7:$G$21,5,0)</f>
        <v>#N/A</v>
      </c>
      <c r="G129" s="68" t="e">
        <f t="shared" si="0"/>
        <v>#N/A</v>
      </c>
    </row>
    <row r="130" spans="2:7" ht="15.75" customHeight="1" x14ac:dyDescent="0.3">
      <c r="B130" s="69"/>
      <c r="C130" s="70"/>
      <c r="D130" s="70"/>
      <c r="E130" s="71"/>
      <c r="F130" s="67" t="e">
        <f>VLOOKUP(ENTRADAS!$C130,PROD!$B$7:$G$21,5,0)</f>
        <v>#N/A</v>
      </c>
      <c r="G130" s="68" t="e">
        <f t="shared" si="0"/>
        <v>#N/A</v>
      </c>
    </row>
    <row r="131" spans="2:7" ht="15.75" customHeight="1" x14ac:dyDescent="0.3">
      <c r="B131" s="69"/>
      <c r="C131" s="70"/>
      <c r="D131" s="70"/>
      <c r="E131" s="71"/>
      <c r="F131" s="67" t="e">
        <f>VLOOKUP(ENTRADAS!$C131,PROD!$B$7:$G$21,5,0)</f>
        <v>#N/A</v>
      </c>
      <c r="G131" s="68" t="e">
        <f t="shared" si="0"/>
        <v>#N/A</v>
      </c>
    </row>
    <row r="132" spans="2:7" ht="15.75" customHeight="1" x14ac:dyDescent="0.3">
      <c r="B132" s="69"/>
      <c r="C132" s="70"/>
      <c r="D132" s="70"/>
      <c r="E132" s="71"/>
      <c r="F132" s="67" t="e">
        <f>VLOOKUP(ENTRADAS!$C132,PROD!$B$7:$G$21,5,0)</f>
        <v>#N/A</v>
      </c>
      <c r="G132" s="68" t="e">
        <f t="shared" si="0"/>
        <v>#N/A</v>
      </c>
    </row>
    <row r="133" spans="2:7" ht="15.75" customHeight="1" x14ac:dyDescent="0.3">
      <c r="B133" s="69"/>
      <c r="C133" s="70"/>
      <c r="D133" s="70"/>
      <c r="E133" s="71"/>
      <c r="F133" s="67" t="e">
        <f>VLOOKUP(ENTRADAS!$C133,PROD!$B$7:$G$21,5,0)</f>
        <v>#N/A</v>
      </c>
      <c r="G133" s="68" t="e">
        <f t="shared" si="0"/>
        <v>#N/A</v>
      </c>
    </row>
    <row r="134" spans="2:7" ht="15.75" customHeight="1" x14ac:dyDescent="0.3">
      <c r="B134" s="69"/>
      <c r="C134" s="70"/>
      <c r="D134" s="70"/>
      <c r="E134" s="71"/>
      <c r="F134" s="67" t="e">
        <f>VLOOKUP(ENTRADAS!$C134,PROD!$B$7:$G$21,5,0)</f>
        <v>#N/A</v>
      </c>
      <c r="G134" s="68" t="e">
        <f t="shared" si="0"/>
        <v>#N/A</v>
      </c>
    </row>
    <row r="135" spans="2:7" ht="15.75" customHeight="1" x14ac:dyDescent="0.3">
      <c r="B135" s="69"/>
      <c r="C135" s="70"/>
      <c r="D135" s="70"/>
      <c r="E135" s="71"/>
      <c r="F135" s="67" t="e">
        <f>VLOOKUP(ENTRADAS!$C135,PROD!$B$7:$G$21,5,0)</f>
        <v>#N/A</v>
      </c>
      <c r="G135" s="68" t="e">
        <f t="shared" si="0"/>
        <v>#N/A</v>
      </c>
    </row>
    <row r="136" spans="2:7" ht="15.75" customHeight="1" x14ac:dyDescent="0.3">
      <c r="B136" s="69"/>
      <c r="C136" s="70"/>
      <c r="D136" s="70"/>
      <c r="E136" s="71"/>
      <c r="F136" s="67" t="e">
        <f>VLOOKUP(ENTRADAS!$C136,PROD!$B$7:$G$21,5,0)</f>
        <v>#N/A</v>
      </c>
      <c r="G136" s="68" t="e">
        <f t="shared" si="0"/>
        <v>#N/A</v>
      </c>
    </row>
    <row r="137" spans="2:7" ht="15.75" customHeight="1" x14ac:dyDescent="0.3">
      <c r="B137" s="69"/>
      <c r="C137" s="70"/>
      <c r="D137" s="70"/>
      <c r="E137" s="71"/>
      <c r="F137" s="67" t="e">
        <f>VLOOKUP(ENTRADAS!$C137,PROD!$B$7:$G$21,5,0)</f>
        <v>#N/A</v>
      </c>
      <c r="G137" s="68" t="e">
        <f t="shared" si="0"/>
        <v>#N/A</v>
      </c>
    </row>
    <row r="138" spans="2:7" ht="15.75" customHeight="1" x14ac:dyDescent="0.3">
      <c r="B138" s="69"/>
      <c r="C138" s="70"/>
      <c r="D138" s="70"/>
      <c r="E138" s="71"/>
      <c r="F138" s="67" t="e">
        <f>VLOOKUP(ENTRADAS!$C138,PROD!$B$7:$G$21,5,0)</f>
        <v>#N/A</v>
      </c>
      <c r="G138" s="68" t="e">
        <f t="shared" si="0"/>
        <v>#N/A</v>
      </c>
    </row>
    <row r="139" spans="2:7" ht="15.75" customHeight="1" x14ac:dyDescent="0.3">
      <c r="B139" s="69"/>
      <c r="C139" s="70"/>
      <c r="D139" s="70"/>
      <c r="E139" s="71"/>
      <c r="F139" s="67" t="e">
        <f>VLOOKUP(ENTRADAS!$C139,PROD!$B$7:$G$21,5,0)</f>
        <v>#N/A</v>
      </c>
      <c r="G139" s="68" t="e">
        <f t="shared" si="0"/>
        <v>#N/A</v>
      </c>
    </row>
    <row r="140" spans="2:7" ht="15.75" customHeight="1" x14ac:dyDescent="0.3">
      <c r="B140" s="69"/>
      <c r="C140" s="70"/>
      <c r="D140" s="70"/>
      <c r="E140" s="71"/>
      <c r="F140" s="67" t="e">
        <f>VLOOKUP(ENTRADAS!$C140,PROD!$B$7:$G$21,5,0)</f>
        <v>#N/A</v>
      </c>
      <c r="G140" s="68" t="e">
        <f t="shared" si="0"/>
        <v>#N/A</v>
      </c>
    </row>
    <row r="141" spans="2:7" ht="15.75" customHeight="1" x14ac:dyDescent="0.3">
      <c r="B141" s="69"/>
      <c r="C141" s="70"/>
      <c r="D141" s="70"/>
      <c r="E141" s="71"/>
      <c r="F141" s="67" t="e">
        <f>VLOOKUP(ENTRADAS!$C141,PROD!$B$7:$G$21,5,0)</f>
        <v>#N/A</v>
      </c>
      <c r="G141" s="68" t="e">
        <f t="shared" si="0"/>
        <v>#N/A</v>
      </c>
    </row>
    <row r="142" spans="2:7" ht="15.75" customHeight="1" x14ac:dyDescent="0.3">
      <c r="B142" s="69"/>
      <c r="C142" s="70"/>
      <c r="D142" s="70"/>
      <c r="E142" s="71"/>
      <c r="F142" s="67" t="e">
        <f>VLOOKUP(ENTRADAS!$C142,PROD!$B$7:$G$21,5,0)</f>
        <v>#N/A</v>
      </c>
      <c r="G142" s="68" t="e">
        <f t="shared" si="0"/>
        <v>#N/A</v>
      </c>
    </row>
    <row r="143" spans="2:7" ht="15.75" customHeight="1" x14ac:dyDescent="0.3">
      <c r="B143" s="69"/>
      <c r="C143" s="70"/>
      <c r="D143" s="70"/>
      <c r="E143" s="71"/>
      <c r="F143" s="67" t="e">
        <f>VLOOKUP(ENTRADAS!$C143,PROD!$B$7:$G$21,5,0)</f>
        <v>#N/A</v>
      </c>
      <c r="G143" s="68" t="e">
        <f t="shared" si="0"/>
        <v>#N/A</v>
      </c>
    </row>
    <row r="144" spans="2:7" ht="15.75" customHeight="1" x14ac:dyDescent="0.3">
      <c r="B144" s="69"/>
      <c r="C144" s="70"/>
      <c r="D144" s="70"/>
      <c r="E144" s="71"/>
      <c r="F144" s="67" t="e">
        <f>VLOOKUP(ENTRADAS!$C144,PROD!$B$7:$G$21,5,0)</f>
        <v>#N/A</v>
      </c>
      <c r="G144" s="68" t="e">
        <f t="shared" si="0"/>
        <v>#N/A</v>
      </c>
    </row>
    <row r="145" spans="2:7" ht="15.75" customHeight="1" x14ac:dyDescent="0.3">
      <c r="B145" s="69"/>
      <c r="C145" s="70"/>
      <c r="D145" s="70"/>
      <c r="E145" s="71"/>
      <c r="F145" s="67" t="e">
        <f>VLOOKUP(ENTRADAS!$C145,PROD!$B$7:$G$21,5,0)</f>
        <v>#N/A</v>
      </c>
      <c r="G145" s="68" t="e">
        <f t="shared" si="0"/>
        <v>#N/A</v>
      </c>
    </row>
    <row r="146" spans="2:7" ht="15.75" customHeight="1" x14ac:dyDescent="0.3">
      <c r="B146" s="69"/>
      <c r="C146" s="70"/>
      <c r="D146" s="70"/>
      <c r="E146" s="71"/>
      <c r="F146" s="67" t="e">
        <f>VLOOKUP(ENTRADAS!$C146,PROD!$B$7:$G$21,5,0)</f>
        <v>#N/A</v>
      </c>
      <c r="G146" s="68" t="e">
        <f t="shared" si="0"/>
        <v>#N/A</v>
      </c>
    </row>
    <row r="147" spans="2:7" ht="15.75" customHeight="1" x14ac:dyDescent="0.3">
      <c r="B147" s="69"/>
      <c r="C147" s="70"/>
      <c r="D147" s="70"/>
      <c r="E147" s="71"/>
      <c r="F147" s="67" t="e">
        <f>VLOOKUP(ENTRADAS!$C147,PROD!$B$7:$G$21,5,0)</f>
        <v>#N/A</v>
      </c>
      <c r="G147" s="68" t="e">
        <f t="shared" si="0"/>
        <v>#N/A</v>
      </c>
    </row>
    <row r="148" spans="2:7" ht="15.75" customHeight="1" x14ac:dyDescent="0.3">
      <c r="B148" s="69"/>
      <c r="C148" s="70"/>
      <c r="D148" s="70"/>
      <c r="E148" s="71"/>
      <c r="F148" s="67" t="e">
        <f>VLOOKUP(ENTRADAS!$C148,PROD!$B$7:$G$21,5,0)</f>
        <v>#N/A</v>
      </c>
      <c r="G148" s="68" t="e">
        <f t="shared" si="0"/>
        <v>#N/A</v>
      </c>
    </row>
    <row r="149" spans="2:7" ht="15.75" customHeight="1" x14ac:dyDescent="0.3">
      <c r="B149" s="69"/>
      <c r="C149" s="70"/>
      <c r="D149" s="70"/>
      <c r="E149" s="71"/>
      <c r="F149" s="67" t="e">
        <f>VLOOKUP(ENTRADAS!$C149,PROD!$B$7:$G$21,5,0)</f>
        <v>#N/A</v>
      </c>
      <c r="G149" s="68" t="e">
        <f t="shared" si="0"/>
        <v>#N/A</v>
      </c>
    </row>
    <row r="150" spans="2:7" ht="15.75" customHeight="1" x14ac:dyDescent="0.3">
      <c r="B150" s="69"/>
      <c r="C150" s="70"/>
      <c r="D150" s="70"/>
      <c r="E150" s="71"/>
      <c r="F150" s="67" t="e">
        <f>VLOOKUP(ENTRADAS!$C150,PROD!$B$7:$G$21,5,0)</f>
        <v>#N/A</v>
      </c>
      <c r="G150" s="68" t="e">
        <f t="shared" si="0"/>
        <v>#N/A</v>
      </c>
    </row>
    <row r="151" spans="2:7" ht="15.75" customHeight="1" x14ac:dyDescent="0.3">
      <c r="B151" s="69"/>
      <c r="C151" s="70"/>
      <c r="D151" s="70"/>
      <c r="E151" s="71"/>
      <c r="F151" s="67" t="e">
        <f>VLOOKUP(ENTRADAS!$C151,PROD!$B$7:$G$21,5,0)</f>
        <v>#N/A</v>
      </c>
      <c r="G151" s="68" t="e">
        <f t="shared" si="0"/>
        <v>#N/A</v>
      </c>
    </row>
    <row r="152" spans="2:7" ht="15.75" customHeight="1" x14ac:dyDescent="0.3">
      <c r="B152" s="69"/>
      <c r="C152" s="70"/>
      <c r="D152" s="70"/>
      <c r="E152" s="71"/>
      <c r="F152" s="67" t="e">
        <f>VLOOKUP(ENTRADAS!$C152,PROD!$B$7:$G$21,5,0)</f>
        <v>#N/A</v>
      </c>
      <c r="G152" s="68" t="e">
        <f t="shared" si="0"/>
        <v>#N/A</v>
      </c>
    </row>
    <row r="153" spans="2:7" ht="15.75" customHeight="1" x14ac:dyDescent="0.3">
      <c r="B153" s="69"/>
      <c r="C153" s="70"/>
      <c r="D153" s="70"/>
      <c r="E153" s="71"/>
      <c r="F153" s="67" t="e">
        <f>VLOOKUP(ENTRADAS!$C153,PROD!$B$7:$G$21,5,0)</f>
        <v>#N/A</v>
      </c>
      <c r="G153" s="68" t="e">
        <f t="shared" si="0"/>
        <v>#N/A</v>
      </c>
    </row>
    <row r="154" spans="2:7" ht="15.75" customHeight="1" x14ac:dyDescent="0.3">
      <c r="B154" s="69"/>
      <c r="C154" s="70"/>
      <c r="D154" s="70"/>
      <c r="E154" s="71"/>
      <c r="F154" s="67" t="e">
        <f>VLOOKUP(ENTRADAS!$C154,PROD!$B$7:$G$21,5,0)</f>
        <v>#N/A</v>
      </c>
      <c r="G154" s="68" t="e">
        <f t="shared" si="0"/>
        <v>#N/A</v>
      </c>
    </row>
    <row r="155" spans="2:7" ht="15.75" customHeight="1" x14ac:dyDescent="0.3">
      <c r="B155" s="69"/>
      <c r="C155" s="70"/>
      <c r="D155" s="70"/>
      <c r="E155" s="71"/>
      <c r="F155" s="67" t="e">
        <f>VLOOKUP(ENTRADAS!$C155,PROD!$B$7:$G$21,5,0)</f>
        <v>#N/A</v>
      </c>
      <c r="G155" s="68" t="e">
        <f t="shared" si="0"/>
        <v>#N/A</v>
      </c>
    </row>
    <row r="156" spans="2:7" ht="15.75" customHeight="1" x14ac:dyDescent="0.3">
      <c r="B156" s="69"/>
      <c r="C156" s="70"/>
      <c r="D156" s="70"/>
      <c r="E156" s="71"/>
      <c r="F156" s="67" t="e">
        <f>VLOOKUP(ENTRADAS!$C156,PROD!$B$7:$G$21,5,0)</f>
        <v>#N/A</v>
      </c>
      <c r="G156" s="68" t="e">
        <f t="shared" si="0"/>
        <v>#N/A</v>
      </c>
    </row>
    <row r="157" spans="2:7" ht="15.75" customHeight="1" x14ac:dyDescent="0.3">
      <c r="B157" s="69"/>
      <c r="C157" s="70"/>
      <c r="D157" s="70"/>
      <c r="E157" s="71"/>
      <c r="F157" s="67" t="e">
        <f>VLOOKUP(ENTRADAS!$C157,PROD!$B$7:$G$21,5,0)</f>
        <v>#N/A</v>
      </c>
      <c r="G157" s="68" t="e">
        <f t="shared" si="0"/>
        <v>#N/A</v>
      </c>
    </row>
    <row r="158" spans="2:7" ht="15.75" customHeight="1" x14ac:dyDescent="0.3">
      <c r="B158" s="69"/>
      <c r="C158" s="70"/>
      <c r="D158" s="70"/>
      <c r="E158" s="71"/>
      <c r="F158" s="67" t="e">
        <f>VLOOKUP(ENTRADAS!$C158,PROD!$B$7:$G$21,5,0)</f>
        <v>#N/A</v>
      </c>
      <c r="G158" s="68" t="e">
        <f t="shared" si="0"/>
        <v>#N/A</v>
      </c>
    </row>
    <row r="159" spans="2:7" ht="15.75" customHeight="1" x14ac:dyDescent="0.3">
      <c r="B159" s="69"/>
      <c r="C159" s="70"/>
      <c r="D159" s="70"/>
      <c r="E159" s="71"/>
      <c r="F159" s="67" t="e">
        <f>VLOOKUP(ENTRADAS!$C159,PROD!$B$7:$G$21,5,0)</f>
        <v>#N/A</v>
      </c>
      <c r="G159" s="68" t="e">
        <f t="shared" si="0"/>
        <v>#N/A</v>
      </c>
    </row>
    <row r="160" spans="2:7" ht="15.75" customHeight="1" x14ac:dyDescent="0.3">
      <c r="B160" s="69"/>
      <c r="C160" s="70"/>
      <c r="D160" s="70"/>
      <c r="E160" s="71"/>
      <c r="F160" s="67" t="e">
        <f>VLOOKUP(ENTRADAS!$C160,PROD!$B$7:$G$21,5,0)</f>
        <v>#N/A</v>
      </c>
      <c r="G160" s="68" t="e">
        <f t="shared" si="0"/>
        <v>#N/A</v>
      </c>
    </row>
    <row r="161" spans="2:7" ht="15.75" customHeight="1" x14ac:dyDescent="0.3">
      <c r="B161" s="69"/>
      <c r="C161" s="70"/>
      <c r="D161" s="70"/>
      <c r="E161" s="71"/>
      <c r="F161" s="67" t="e">
        <f>VLOOKUP(ENTRADAS!$C161,PROD!$B$7:$G$21,5,0)</f>
        <v>#N/A</v>
      </c>
      <c r="G161" s="68" t="e">
        <f t="shared" si="0"/>
        <v>#N/A</v>
      </c>
    </row>
    <row r="162" spans="2:7" ht="15.75" customHeight="1" x14ac:dyDescent="0.3">
      <c r="B162" s="69"/>
      <c r="C162" s="70"/>
      <c r="D162" s="70"/>
      <c r="E162" s="71"/>
      <c r="F162" s="67" t="e">
        <f>VLOOKUP(ENTRADAS!$C162,PROD!$B$7:$G$21,5,0)</f>
        <v>#N/A</v>
      </c>
      <c r="G162" s="68" t="e">
        <f t="shared" si="0"/>
        <v>#N/A</v>
      </c>
    </row>
    <row r="163" spans="2:7" ht="15.75" customHeight="1" x14ac:dyDescent="0.3">
      <c r="B163" s="69"/>
      <c r="C163" s="70"/>
      <c r="D163" s="70"/>
      <c r="E163" s="71"/>
      <c r="F163" s="67" t="e">
        <f>VLOOKUP(ENTRADAS!$C163,PROD!$B$7:$G$21,5,0)</f>
        <v>#N/A</v>
      </c>
      <c r="G163" s="68" t="e">
        <f t="shared" si="0"/>
        <v>#N/A</v>
      </c>
    </row>
    <row r="164" spans="2:7" ht="15.75" customHeight="1" x14ac:dyDescent="0.3">
      <c r="B164" s="69"/>
      <c r="C164" s="70"/>
      <c r="D164" s="70"/>
      <c r="E164" s="71"/>
      <c r="F164" s="67" t="e">
        <f>VLOOKUP(ENTRADAS!$C164,PROD!$B$7:$G$21,5,0)</f>
        <v>#N/A</v>
      </c>
      <c r="G164" s="68" t="e">
        <f t="shared" si="0"/>
        <v>#N/A</v>
      </c>
    </row>
    <row r="165" spans="2:7" ht="15.75" customHeight="1" x14ac:dyDescent="0.3">
      <c r="B165" s="69"/>
      <c r="C165" s="70"/>
      <c r="D165" s="70"/>
      <c r="E165" s="71"/>
      <c r="F165" s="67" t="e">
        <f>VLOOKUP(ENTRADAS!$C165,PROD!$B$7:$G$21,5,0)</f>
        <v>#N/A</v>
      </c>
      <c r="G165" s="68" t="e">
        <f t="shared" si="0"/>
        <v>#N/A</v>
      </c>
    </row>
    <row r="166" spans="2:7" ht="15.75" customHeight="1" x14ac:dyDescent="0.3">
      <c r="B166" s="69"/>
      <c r="C166" s="70"/>
      <c r="D166" s="70"/>
      <c r="E166" s="71"/>
      <c r="F166" s="67" t="e">
        <f>VLOOKUP(ENTRADAS!$C166,PROD!$B$7:$G$21,5,0)</f>
        <v>#N/A</v>
      </c>
      <c r="G166" s="68" t="e">
        <f t="shared" si="0"/>
        <v>#N/A</v>
      </c>
    </row>
    <row r="167" spans="2:7" ht="15.75" customHeight="1" x14ac:dyDescent="0.3">
      <c r="B167" s="69"/>
      <c r="C167" s="70"/>
      <c r="D167" s="70"/>
      <c r="E167" s="71"/>
      <c r="F167" s="67" t="e">
        <f>VLOOKUP(ENTRADAS!$C167,PROD!$B$7:$G$21,5,0)</f>
        <v>#N/A</v>
      </c>
      <c r="G167" s="68" t="e">
        <f t="shared" si="0"/>
        <v>#N/A</v>
      </c>
    </row>
    <row r="168" spans="2:7" ht="15.75" customHeight="1" x14ac:dyDescent="0.3">
      <c r="B168" s="69"/>
      <c r="C168" s="70"/>
      <c r="D168" s="70"/>
      <c r="E168" s="71"/>
      <c r="F168" s="67" t="e">
        <f>VLOOKUP(ENTRADAS!$C168,PROD!$B$7:$G$21,5,0)</f>
        <v>#N/A</v>
      </c>
      <c r="G168" s="68" t="e">
        <f t="shared" si="0"/>
        <v>#N/A</v>
      </c>
    </row>
    <row r="169" spans="2:7" ht="15.75" customHeight="1" x14ac:dyDescent="0.3">
      <c r="B169" s="69"/>
      <c r="C169" s="70"/>
      <c r="D169" s="70"/>
      <c r="E169" s="71"/>
      <c r="F169" s="67" t="e">
        <f>VLOOKUP(ENTRADAS!$C169,PROD!$B$7:$G$21,5,0)</f>
        <v>#N/A</v>
      </c>
      <c r="G169" s="68" t="e">
        <f t="shared" si="0"/>
        <v>#N/A</v>
      </c>
    </row>
    <row r="170" spans="2:7" ht="15.75" customHeight="1" x14ac:dyDescent="0.3">
      <c r="B170" s="69"/>
      <c r="C170" s="70"/>
      <c r="D170" s="70"/>
      <c r="E170" s="71"/>
      <c r="F170" s="67" t="e">
        <f>VLOOKUP(ENTRADAS!$C170,PROD!$B$7:$G$21,5,0)</f>
        <v>#N/A</v>
      </c>
      <c r="G170" s="68" t="e">
        <f t="shared" si="0"/>
        <v>#N/A</v>
      </c>
    </row>
    <row r="171" spans="2:7" ht="15.75" customHeight="1" x14ac:dyDescent="0.3">
      <c r="B171" s="69"/>
      <c r="C171" s="70"/>
      <c r="D171" s="70"/>
      <c r="E171" s="71"/>
      <c r="F171" s="67" t="e">
        <f>VLOOKUP(ENTRADAS!$C171,PROD!$B$7:$G$21,5,0)</f>
        <v>#N/A</v>
      </c>
      <c r="G171" s="68" t="e">
        <f t="shared" si="0"/>
        <v>#N/A</v>
      </c>
    </row>
    <row r="172" spans="2:7" ht="15.75" customHeight="1" x14ac:dyDescent="0.3">
      <c r="B172" s="69"/>
      <c r="C172" s="70"/>
      <c r="D172" s="70"/>
      <c r="E172" s="71"/>
      <c r="F172" s="67" t="e">
        <f>VLOOKUP(ENTRADAS!$C172,PROD!$B$7:$G$21,5,0)</f>
        <v>#N/A</v>
      </c>
      <c r="G172" s="68" t="e">
        <f t="shared" si="0"/>
        <v>#N/A</v>
      </c>
    </row>
    <row r="173" spans="2:7" ht="15.75" customHeight="1" x14ac:dyDescent="0.3">
      <c r="B173" s="69"/>
      <c r="C173" s="70"/>
      <c r="D173" s="70"/>
      <c r="E173" s="71"/>
      <c r="F173" s="67" t="e">
        <f>VLOOKUP(ENTRADAS!$C173,PROD!$B$7:$G$21,5,0)</f>
        <v>#N/A</v>
      </c>
      <c r="G173" s="68" t="e">
        <f t="shared" si="0"/>
        <v>#N/A</v>
      </c>
    </row>
    <row r="174" spans="2:7" ht="15.75" customHeight="1" x14ac:dyDescent="0.3">
      <c r="B174" s="69"/>
      <c r="C174" s="70"/>
      <c r="D174" s="70"/>
      <c r="E174" s="71"/>
      <c r="F174" s="67" t="e">
        <f>VLOOKUP(ENTRADAS!$C174,PROD!$B$7:$G$21,5,0)</f>
        <v>#N/A</v>
      </c>
      <c r="G174" s="68" t="e">
        <f t="shared" si="0"/>
        <v>#N/A</v>
      </c>
    </row>
    <row r="175" spans="2:7" ht="15.75" customHeight="1" x14ac:dyDescent="0.3">
      <c r="B175" s="69"/>
      <c r="C175" s="70"/>
      <c r="D175" s="70"/>
      <c r="E175" s="71"/>
      <c r="F175" s="67" t="e">
        <f>VLOOKUP(ENTRADAS!$C175,PROD!$B$7:$G$21,5,0)</f>
        <v>#N/A</v>
      </c>
      <c r="G175" s="68" t="e">
        <f t="shared" si="0"/>
        <v>#N/A</v>
      </c>
    </row>
    <row r="176" spans="2:7" ht="15.75" customHeight="1" x14ac:dyDescent="0.3">
      <c r="B176" s="69"/>
      <c r="C176" s="70"/>
      <c r="D176" s="70"/>
      <c r="E176" s="71"/>
      <c r="F176" s="67" t="e">
        <f>VLOOKUP(ENTRADAS!$C176,PROD!$B$7:$G$21,5,0)</f>
        <v>#N/A</v>
      </c>
      <c r="G176" s="68" t="e">
        <f t="shared" si="0"/>
        <v>#N/A</v>
      </c>
    </row>
    <row r="177" spans="2:7" ht="15.75" customHeight="1" x14ac:dyDescent="0.3">
      <c r="B177" s="69"/>
      <c r="C177" s="70"/>
      <c r="D177" s="70"/>
      <c r="E177" s="71"/>
      <c r="F177" s="67" t="e">
        <f>VLOOKUP(ENTRADAS!$C177,PROD!$B$7:$G$21,5,0)</f>
        <v>#N/A</v>
      </c>
      <c r="G177" s="68" t="e">
        <f t="shared" si="0"/>
        <v>#N/A</v>
      </c>
    </row>
    <row r="178" spans="2:7" ht="15.75" customHeight="1" x14ac:dyDescent="0.3">
      <c r="B178" s="69"/>
      <c r="C178" s="70"/>
      <c r="D178" s="70"/>
      <c r="E178" s="71"/>
      <c r="F178" s="67" t="e">
        <f>VLOOKUP(ENTRADAS!$C178,PROD!$B$7:$G$21,5,0)</f>
        <v>#N/A</v>
      </c>
      <c r="G178" s="68" t="e">
        <f t="shared" si="0"/>
        <v>#N/A</v>
      </c>
    </row>
    <row r="179" spans="2:7" ht="15.75" customHeight="1" x14ac:dyDescent="0.3">
      <c r="B179" s="69"/>
      <c r="C179" s="70"/>
      <c r="D179" s="70"/>
      <c r="E179" s="71"/>
      <c r="F179" s="67" t="e">
        <f>VLOOKUP(ENTRADAS!$C179,PROD!$B$7:$G$21,5,0)</f>
        <v>#N/A</v>
      </c>
      <c r="G179" s="68" t="e">
        <f t="shared" si="0"/>
        <v>#N/A</v>
      </c>
    </row>
    <row r="180" spans="2:7" ht="15.75" customHeight="1" x14ac:dyDescent="0.3">
      <c r="B180" s="69"/>
      <c r="C180" s="70"/>
      <c r="D180" s="70"/>
      <c r="E180" s="71"/>
      <c r="F180" s="67" t="e">
        <f>VLOOKUP(ENTRADAS!$C180,PROD!$B$7:$G$21,5,0)</f>
        <v>#N/A</v>
      </c>
      <c r="G180" s="68" t="e">
        <f t="shared" si="0"/>
        <v>#N/A</v>
      </c>
    </row>
    <row r="181" spans="2:7" ht="15.75" customHeight="1" x14ac:dyDescent="0.3">
      <c r="B181" s="69"/>
      <c r="C181" s="70"/>
      <c r="D181" s="70"/>
      <c r="E181" s="71"/>
      <c r="F181" s="67" t="e">
        <f>VLOOKUP(ENTRADAS!$C181,PROD!$B$7:$G$21,5,0)</f>
        <v>#N/A</v>
      </c>
      <c r="G181" s="68" t="e">
        <f t="shared" si="0"/>
        <v>#N/A</v>
      </c>
    </row>
    <row r="182" spans="2:7" ht="15.75" customHeight="1" x14ac:dyDescent="0.3">
      <c r="B182" s="69"/>
      <c r="C182" s="70"/>
      <c r="D182" s="70"/>
      <c r="E182" s="71"/>
      <c r="F182" s="67" t="e">
        <f>VLOOKUP(ENTRADAS!$C182,PROD!$B$7:$G$21,5,0)</f>
        <v>#N/A</v>
      </c>
      <c r="G182" s="68" t="e">
        <f t="shared" si="0"/>
        <v>#N/A</v>
      </c>
    </row>
    <row r="183" spans="2:7" ht="15.75" customHeight="1" x14ac:dyDescent="0.3">
      <c r="B183" s="69"/>
      <c r="C183" s="70"/>
      <c r="D183" s="70"/>
      <c r="E183" s="71"/>
      <c r="F183" s="67" t="e">
        <f>VLOOKUP(ENTRADAS!$C183,PROD!$B$7:$G$21,5,0)</f>
        <v>#N/A</v>
      </c>
      <c r="G183" s="68" t="e">
        <f t="shared" si="0"/>
        <v>#N/A</v>
      </c>
    </row>
    <row r="184" spans="2:7" ht="15.75" customHeight="1" x14ac:dyDescent="0.3">
      <c r="B184" s="69"/>
      <c r="C184" s="70"/>
      <c r="D184" s="70"/>
      <c r="E184" s="71"/>
      <c r="F184" s="67" t="e">
        <f>VLOOKUP(ENTRADAS!$C184,PROD!$B$7:$G$21,5,0)</f>
        <v>#N/A</v>
      </c>
      <c r="G184" s="68" t="e">
        <f t="shared" si="0"/>
        <v>#N/A</v>
      </c>
    </row>
    <row r="185" spans="2:7" ht="15.75" customHeight="1" x14ac:dyDescent="0.3">
      <c r="B185" s="69"/>
      <c r="C185" s="70"/>
      <c r="D185" s="70"/>
      <c r="E185" s="71"/>
      <c r="F185" s="67" t="e">
        <f>VLOOKUP(ENTRADAS!$C185,PROD!$B$7:$G$21,5,0)</f>
        <v>#N/A</v>
      </c>
      <c r="G185" s="68" t="e">
        <f t="shared" si="0"/>
        <v>#N/A</v>
      </c>
    </row>
    <row r="186" spans="2:7" ht="15.75" customHeight="1" x14ac:dyDescent="0.3">
      <c r="B186" s="69"/>
      <c r="C186" s="70"/>
      <c r="D186" s="70"/>
      <c r="E186" s="71"/>
      <c r="F186" s="67" t="e">
        <f>VLOOKUP(ENTRADAS!$C186,PROD!$B$7:$G$21,5,0)</f>
        <v>#N/A</v>
      </c>
      <c r="G186" s="68" t="e">
        <f t="shared" si="0"/>
        <v>#N/A</v>
      </c>
    </row>
    <row r="187" spans="2:7" ht="15.75" customHeight="1" x14ac:dyDescent="0.3">
      <c r="B187" s="69"/>
      <c r="C187" s="70"/>
      <c r="D187" s="70"/>
      <c r="E187" s="71"/>
      <c r="F187" s="67" t="e">
        <f>VLOOKUP(ENTRADAS!$C187,PROD!$B$7:$G$21,5,0)</f>
        <v>#N/A</v>
      </c>
      <c r="G187" s="68" t="e">
        <f t="shared" si="0"/>
        <v>#N/A</v>
      </c>
    </row>
    <row r="188" spans="2:7" ht="15.75" customHeight="1" x14ac:dyDescent="0.3">
      <c r="B188" s="69"/>
      <c r="C188" s="70"/>
      <c r="D188" s="70"/>
      <c r="E188" s="71"/>
      <c r="F188" s="67" t="e">
        <f>VLOOKUP(ENTRADAS!$C188,PROD!$B$7:$G$21,5,0)</f>
        <v>#N/A</v>
      </c>
      <c r="G188" s="68" t="e">
        <f t="shared" si="0"/>
        <v>#N/A</v>
      </c>
    </row>
    <row r="189" spans="2:7" ht="15.75" customHeight="1" x14ac:dyDescent="0.3">
      <c r="B189" s="69"/>
      <c r="C189" s="70"/>
      <c r="D189" s="70"/>
      <c r="E189" s="71"/>
      <c r="F189" s="67" t="e">
        <f>VLOOKUP(ENTRADAS!$C189,PROD!$B$7:$G$21,5,0)</f>
        <v>#N/A</v>
      </c>
      <c r="G189" s="68" t="e">
        <f t="shared" si="0"/>
        <v>#N/A</v>
      </c>
    </row>
    <row r="190" spans="2:7" ht="15.75" customHeight="1" x14ac:dyDescent="0.3">
      <c r="B190" s="69"/>
      <c r="C190" s="70"/>
      <c r="D190" s="70"/>
      <c r="E190" s="71"/>
      <c r="F190" s="67" t="e">
        <f>VLOOKUP(ENTRADAS!$C190,PROD!$B$7:$G$21,5,0)</f>
        <v>#N/A</v>
      </c>
      <c r="G190" s="68" t="e">
        <f t="shared" si="0"/>
        <v>#N/A</v>
      </c>
    </row>
    <row r="191" spans="2:7" ht="15.75" customHeight="1" x14ac:dyDescent="0.3">
      <c r="B191" s="69"/>
      <c r="C191" s="70"/>
      <c r="D191" s="70"/>
      <c r="E191" s="71"/>
      <c r="F191" s="67" t="e">
        <f>VLOOKUP(ENTRADAS!$C191,PROD!$B$7:$G$21,5,0)</f>
        <v>#N/A</v>
      </c>
      <c r="G191" s="68" t="e">
        <f t="shared" si="0"/>
        <v>#N/A</v>
      </c>
    </row>
    <row r="192" spans="2:7" ht="15.75" customHeight="1" x14ac:dyDescent="0.3">
      <c r="B192" s="69"/>
      <c r="C192" s="70"/>
      <c r="D192" s="70"/>
      <c r="E192" s="71"/>
      <c r="F192" s="67" t="e">
        <f>VLOOKUP(ENTRADAS!$C192,PROD!$B$7:$G$21,5,0)</f>
        <v>#N/A</v>
      </c>
      <c r="G192" s="68" t="e">
        <f t="shared" si="0"/>
        <v>#N/A</v>
      </c>
    </row>
    <row r="193" spans="2:7" ht="15.75" customHeight="1" x14ac:dyDescent="0.3">
      <c r="B193" s="69"/>
      <c r="C193" s="70"/>
      <c r="D193" s="70"/>
      <c r="E193" s="71"/>
      <c r="F193" s="67" t="e">
        <f>VLOOKUP(ENTRADAS!$C193,PROD!$B$7:$G$21,5,0)</f>
        <v>#N/A</v>
      </c>
      <c r="G193" s="68" t="e">
        <f t="shared" si="0"/>
        <v>#N/A</v>
      </c>
    </row>
    <row r="194" spans="2:7" ht="15.75" customHeight="1" x14ac:dyDescent="0.3">
      <c r="B194" s="69"/>
      <c r="C194" s="70"/>
      <c r="D194" s="70"/>
      <c r="E194" s="71"/>
      <c r="F194" s="67" t="e">
        <f>VLOOKUP(ENTRADAS!$C194,PROD!$B$7:$G$21,5,0)</f>
        <v>#N/A</v>
      </c>
      <c r="G194" s="68" t="e">
        <f t="shared" si="0"/>
        <v>#N/A</v>
      </c>
    </row>
    <row r="195" spans="2:7" ht="15.75" customHeight="1" x14ac:dyDescent="0.3">
      <c r="B195" s="69"/>
      <c r="C195" s="70"/>
      <c r="D195" s="70"/>
      <c r="E195" s="71"/>
      <c r="F195" s="67" t="e">
        <f>VLOOKUP(ENTRADAS!$C195,PROD!$B$7:$G$21,5,0)</f>
        <v>#N/A</v>
      </c>
      <c r="G195" s="68" t="e">
        <f t="shared" si="0"/>
        <v>#N/A</v>
      </c>
    </row>
    <row r="196" spans="2:7" ht="15.75" customHeight="1" x14ac:dyDescent="0.3">
      <c r="B196" s="69"/>
      <c r="C196" s="70"/>
      <c r="D196" s="70"/>
      <c r="E196" s="71"/>
      <c r="F196" s="67" t="e">
        <f>VLOOKUP(ENTRADAS!$C196,PROD!$B$7:$G$21,5,0)</f>
        <v>#N/A</v>
      </c>
      <c r="G196" s="68" t="e">
        <f t="shared" si="0"/>
        <v>#N/A</v>
      </c>
    </row>
    <row r="197" spans="2:7" ht="15.75" customHeight="1" x14ac:dyDescent="0.3">
      <c r="B197" s="69"/>
      <c r="C197" s="70"/>
      <c r="D197" s="70"/>
      <c r="E197" s="71"/>
      <c r="F197" s="67" t="e">
        <f>VLOOKUP(ENTRADAS!$C197,PROD!$B$7:$G$21,5,0)</f>
        <v>#N/A</v>
      </c>
      <c r="G197" s="68" t="e">
        <f t="shared" si="0"/>
        <v>#N/A</v>
      </c>
    </row>
    <row r="198" spans="2:7" ht="15.75" customHeight="1" x14ac:dyDescent="0.3">
      <c r="B198" s="69"/>
      <c r="C198" s="70"/>
      <c r="D198" s="70"/>
      <c r="E198" s="71"/>
      <c r="F198" s="67" t="e">
        <f>VLOOKUP(ENTRADAS!$C198,PROD!$B$7:$G$21,5,0)</f>
        <v>#N/A</v>
      </c>
      <c r="G198" s="68" t="e">
        <f t="shared" si="0"/>
        <v>#N/A</v>
      </c>
    </row>
    <row r="199" spans="2:7" ht="15.75" customHeight="1" x14ac:dyDescent="0.3">
      <c r="B199" s="69"/>
      <c r="C199" s="70"/>
      <c r="D199" s="70"/>
      <c r="E199" s="71"/>
      <c r="F199" s="67" t="e">
        <f>VLOOKUP(ENTRADAS!$C199,PROD!$B$7:$G$21,5,0)</f>
        <v>#N/A</v>
      </c>
      <c r="G199" s="68" t="e">
        <f t="shared" si="0"/>
        <v>#N/A</v>
      </c>
    </row>
    <row r="200" spans="2:7" ht="15.75" customHeight="1" x14ac:dyDescent="0.3">
      <c r="B200" s="69"/>
      <c r="C200" s="70"/>
      <c r="D200" s="70"/>
      <c r="E200" s="71"/>
      <c r="F200" s="67" t="e">
        <f>VLOOKUP(ENTRADAS!$C200,PROD!$B$7:$G$21,5,0)</f>
        <v>#N/A</v>
      </c>
      <c r="G200" s="68" t="e">
        <f t="shared" si="0"/>
        <v>#N/A</v>
      </c>
    </row>
    <row r="201" spans="2:7" ht="15.75" customHeight="1" x14ac:dyDescent="0.3">
      <c r="B201" s="69"/>
      <c r="C201" s="70"/>
      <c r="D201" s="70"/>
      <c r="E201" s="71"/>
      <c r="F201" s="67" t="e">
        <f>VLOOKUP(ENTRADAS!$C201,PROD!$B$7:$G$21,5,0)</f>
        <v>#N/A</v>
      </c>
      <c r="G201" s="68" t="e">
        <f t="shared" si="0"/>
        <v>#N/A</v>
      </c>
    </row>
    <row r="202" spans="2:7" ht="15.75" customHeight="1" x14ac:dyDescent="0.3">
      <c r="B202" s="69"/>
      <c r="C202" s="70"/>
      <c r="D202" s="70"/>
      <c r="E202" s="71"/>
      <c r="F202" s="67" t="e">
        <f>VLOOKUP(ENTRADAS!$C202,PROD!$B$7:$G$21,5,0)</f>
        <v>#N/A</v>
      </c>
      <c r="G202" s="68" t="e">
        <f t="shared" si="0"/>
        <v>#N/A</v>
      </c>
    </row>
    <row r="203" spans="2:7" ht="15.75" customHeight="1" x14ac:dyDescent="0.3">
      <c r="B203" s="69"/>
      <c r="C203" s="70"/>
      <c r="D203" s="70"/>
      <c r="E203" s="71"/>
      <c r="F203" s="67" t="e">
        <f>VLOOKUP(ENTRADAS!$C203,PROD!$B$7:$G$21,5,0)</f>
        <v>#N/A</v>
      </c>
      <c r="G203" s="68" t="e">
        <f t="shared" si="0"/>
        <v>#N/A</v>
      </c>
    </row>
    <row r="204" spans="2:7" ht="15.75" customHeight="1" x14ac:dyDescent="0.3">
      <c r="B204" s="69"/>
      <c r="C204" s="70"/>
      <c r="D204" s="70"/>
      <c r="E204" s="71"/>
      <c r="F204" s="67" t="e">
        <f>VLOOKUP(ENTRADAS!$C204,PROD!$B$7:$G$21,5,0)</f>
        <v>#N/A</v>
      </c>
      <c r="G204" s="68" t="e">
        <f t="shared" si="0"/>
        <v>#N/A</v>
      </c>
    </row>
    <row r="205" spans="2:7" ht="15.75" customHeight="1" x14ac:dyDescent="0.3">
      <c r="B205" s="69"/>
      <c r="C205" s="70"/>
      <c r="D205" s="70"/>
      <c r="E205" s="71"/>
      <c r="F205" s="67" t="e">
        <f>VLOOKUP(ENTRADAS!$C205,PROD!$B$7:$G$21,5,0)</f>
        <v>#N/A</v>
      </c>
      <c r="G205" s="68" t="e">
        <f t="shared" si="0"/>
        <v>#N/A</v>
      </c>
    </row>
    <row r="206" spans="2:7" ht="15.75" customHeight="1" x14ac:dyDescent="0.3">
      <c r="B206" s="69"/>
      <c r="C206" s="70"/>
      <c r="D206" s="70"/>
      <c r="E206" s="71"/>
      <c r="F206" s="67" t="e">
        <f>VLOOKUP(ENTRADAS!$C206,PROD!$B$7:$G$21,5,0)</f>
        <v>#N/A</v>
      </c>
      <c r="G206" s="68" t="e">
        <f t="shared" si="0"/>
        <v>#N/A</v>
      </c>
    </row>
    <row r="207" spans="2:7" ht="15.75" customHeight="1" x14ac:dyDescent="0.3">
      <c r="B207" s="69"/>
      <c r="C207" s="70"/>
      <c r="D207" s="70"/>
      <c r="E207" s="71"/>
      <c r="F207" s="67" t="e">
        <f>VLOOKUP(ENTRADAS!$C207,PROD!$B$7:$G$21,5,0)</f>
        <v>#N/A</v>
      </c>
      <c r="G207" s="68" t="e">
        <f t="shared" si="0"/>
        <v>#N/A</v>
      </c>
    </row>
    <row r="208" spans="2:7" ht="15.75" customHeight="1" x14ac:dyDescent="0.3">
      <c r="B208" s="69"/>
      <c r="C208" s="70"/>
      <c r="D208" s="70"/>
      <c r="E208" s="71"/>
      <c r="F208" s="67" t="e">
        <f>VLOOKUP(ENTRADAS!$C208,PROD!$B$7:$G$21,5,0)</f>
        <v>#N/A</v>
      </c>
      <c r="G208" s="68" t="e">
        <f t="shared" si="0"/>
        <v>#N/A</v>
      </c>
    </row>
    <row r="209" spans="2:7" ht="15.75" customHeight="1" x14ac:dyDescent="0.3">
      <c r="B209" s="69"/>
      <c r="C209" s="70"/>
      <c r="D209" s="70"/>
      <c r="E209" s="71"/>
      <c r="F209" s="67" t="e">
        <f>VLOOKUP(ENTRADAS!$C209,PROD!$B$7:$G$21,5,0)</f>
        <v>#N/A</v>
      </c>
      <c r="G209" s="68" t="e">
        <f t="shared" si="0"/>
        <v>#N/A</v>
      </c>
    </row>
    <row r="210" spans="2:7" ht="15.75" customHeight="1" x14ac:dyDescent="0.3">
      <c r="B210" s="69"/>
      <c r="C210" s="70"/>
      <c r="D210" s="70"/>
      <c r="E210" s="71"/>
      <c r="F210" s="67" t="e">
        <f>VLOOKUP(ENTRADAS!$C210,PROD!$B$7:$G$21,5,0)</f>
        <v>#N/A</v>
      </c>
      <c r="G210" s="68" t="e">
        <f t="shared" si="0"/>
        <v>#N/A</v>
      </c>
    </row>
    <row r="211" spans="2:7" ht="15.75" customHeight="1" x14ac:dyDescent="0.3">
      <c r="B211" s="69"/>
      <c r="C211" s="70"/>
      <c r="D211" s="70"/>
      <c r="E211" s="71"/>
      <c r="F211" s="67" t="e">
        <f>VLOOKUP(ENTRADAS!$C211,PROD!$B$7:$G$21,5,0)</f>
        <v>#N/A</v>
      </c>
      <c r="G211" s="68" t="e">
        <f t="shared" si="0"/>
        <v>#N/A</v>
      </c>
    </row>
    <row r="212" spans="2:7" ht="15.75" customHeight="1" x14ac:dyDescent="0.3">
      <c r="B212" s="69"/>
      <c r="C212" s="70"/>
      <c r="D212" s="70"/>
      <c r="E212" s="71"/>
      <c r="F212" s="67" t="e">
        <f>VLOOKUP(ENTRADAS!$C212,PROD!$B$7:$G$21,5,0)</f>
        <v>#N/A</v>
      </c>
      <c r="G212" s="68" t="e">
        <f t="shared" si="0"/>
        <v>#N/A</v>
      </c>
    </row>
    <row r="213" spans="2:7" ht="15.75" customHeight="1" x14ac:dyDescent="0.3">
      <c r="B213" s="69"/>
      <c r="C213" s="70"/>
      <c r="D213" s="70"/>
      <c r="E213" s="71"/>
      <c r="F213" s="67" t="e">
        <f>VLOOKUP(ENTRADAS!$C213,PROD!$B$7:$G$21,5,0)</f>
        <v>#N/A</v>
      </c>
      <c r="G213" s="68" t="e">
        <f t="shared" si="0"/>
        <v>#N/A</v>
      </c>
    </row>
    <row r="214" spans="2:7" ht="15.75" customHeight="1" x14ac:dyDescent="0.3">
      <c r="B214" s="69"/>
      <c r="C214" s="70"/>
      <c r="D214" s="70"/>
      <c r="E214" s="71"/>
      <c r="F214" s="67" t="e">
        <f>VLOOKUP(ENTRADAS!$C214,PROD!$B$7:$G$21,5,0)</f>
        <v>#N/A</v>
      </c>
      <c r="G214" s="68" t="e">
        <f t="shared" si="0"/>
        <v>#N/A</v>
      </c>
    </row>
    <row r="215" spans="2:7" ht="15.75" customHeight="1" x14ac:dyDescent="0.3">
      <c r="B215" s="69"/>
      <c r="C215" s="70"/>
      <c r="D215" s="70"/>
      <c r="E215" s="71"/>
      <c r="F215" s="67" t="e">
        <f>VLOOKUP(ENTRADAS!$C215,PROD!$B$7:$G$21,5,0)</f>
        <v>#N/A</v>
      </c>
      <c r="G215" s="68" t="e">
        <f t="shared" si="0"/>
        <v>#N/A</v>
      </c>
    </row>
    <row r="216" spans="2:7" ht="15.75" customHeight="1" x14ac:dyDescent="0.3">
      <c r="B216" s="69"/>
      <c r="C216" s="70"/>
      <c r="D216" s="70"/>
      <c r="E216" s="71"/>
      <c r="F216" s="67" t="e">
        <f>VLOOKUP(ENTRADAS!$C216,PROD!$B$7:$G$21,5,0)</f>
        <v>#N/A</v>
      </c>
      <c r="G216" s="68" t="e">
        <f t="shared" si="0"/>
        <v>#N/A</v>
      </c>
    </row>
    <row r="217" spans="2:7" ht="15.75" customHeight="1" x14ac:dyDescent="0.3">
      <c r="B217" s="69"/>
      <c r="C217" s="70"/>
      <c r="D217" s="70"/>
      <c r="E217" s="71"/>
      <c r="F217" s="67" t="e">
        <f>VLOOKUP(ENTRADAS!$C217,PROD!$B$7:$G$21,5,0)</f>
        <v>#N/A</v>
      </c>
      <c r="G217" s="68" t="e">
        <f t="shared" si="0"/>
        <v>#N/A</v>
      </c>
    </row>
    <row r="218" spans="2:7" ht="15.75" customHeight="1" x14ac:dyDescent="0.3">
      <c r="B218" s="69"/>
      <c r="C218" s="70"/>
      <c r="D218" s="70"/>
      <c r="E218" s="71"/>
      <c r="F218" s="67" t="e">
        <f>VLOOKUP(ENTRADAS!$C218,PROD!$B$7:$G$21,5,0)</f>
        <v>#N/A</v>
      </c>
      <c r="G218" s="68" t="e">
        <f t="shared" si="0"/>
        <v>#N/A</v>
      </c>
    </row>
    <row r="219" spans="2:7" ht="15.75" customHeight="1" x14ac:dyDescent="0.3">
      <c r="B219" s="69"/>
      <c r="C219" s="70"/>
      <c r="D219" s="70"/>
      <c r="E219" s="71"/>
      <c r="F219" s="67" t="e">
        <f>VLOOKUP(ENTRADAS!$C219,PROD!$B$7:$G$21,5,0)</f>
        <v>#N/A</v>
      </c>
      <c r="G219" s="68" t="e">
        <f t="shared" si="0"/>
        <v>#N/A</v>
      </c>
    </row>
    <row r="220" spans="2:7" ht="15.75" customHeight="1" x14ac:dyDescent="0.3">
      <c r="B220" s="69"/>
      <c r="C220" s="70"/>
      <c r="D220" s="70"/>
      <c r="E220" s="71"/>
      <c r="F220" s="67" t="e">
        <f>VLOOKUP(ENTRADAS!$C220,PROD!$B$7:$G$21,5,0)</f>
        <v>#N/A</v>
      </c>
      <c r="G220" s="68" t="e">
        <f t="shared" si="0"/>
        <v>#N/A</v>
      </c>
    </row>
    <row r="221" spans="2:7" ht="15.75" customHeight="1" x14ac:dyDescent="0.3">
      <c r="B221" s="69"/>
      <c r="C221" s="70"/>
      <c r="D221" s="70"/>
      <c r="E221" s="71"/>
      <c r="F221" s="67" t="e">
        <f>VLOOKUP(ENTRADAS!$C221,PROD!$B$7:$G$21,5,0)</f>
        <v>#N/A</v>
      </c>
      <c r="G221" s="68" t="e">
        <f t="shared" si="0"/>
        <v>#N/A</v>
      </c>
    </row>
    <row r="222" spans="2:7" ht="15.75" customHeight="1" x14ac:dyDescent="0.3">
      <c r="B222" s="69"/>
      <c r="C222" s="70"/>
      <c r="D222" s="70"/>
      <c r="E222" s="71"/>
      <c r="F222" s="67" t="e">
        <f>VLOOKUP(ENTRADAS!$C222,PROD!$B$7:$G$21,5,0)</f>
        <v>#N/A</v>
      </c>
      <c r="G222" s="68" t="e">
        <f t="shared" si="0"/>
        <v>#N/A</v>
      </c>
    </row>
    <row r="223" spans="2:7" ht="15.75" customHeight="1" x14ac:dyDescent="0.3">
      <c r="B223" s="69"/>
      <c r="C223" s="70"/>
      <c r="D223" s="70"/>
      <c r="E223" s="71"/>
      <c r="F223" s="67" t="e">
        <f>VLOOKUP(ENTRADAS!$C223,PROD!$B$7:$G$21,5,0)</f>
        <v>#N/A</v>
      </c>
      <c r="G223" s="68" t="e">
        <f t="shared" si="0"/>
        <v>#N/A</v>
      </c>
    </row>
    <row r="224" spans="2:7" ht="15.75" customHeight="1" x14ac:dyDescent="0.3">
      <c r="B224" s="69"/>
      <c r="C224" s="70"/>
      <c r="D224" s="70"/>
      <c r="E224" s="71"/>
      <c r="F224" s="67" t="e">
        <f>VLOOKUP(ENTRADAS!$C224,PROD!$B$7:$G$21,5,0)</f>
        <v>#N/A</v>
      </c>
      <c r="G224" s="68" t="e">
        <f t="shared" si="0"/>
        <v>#N/A</v>
      </c>
    </row>
    <row r="225" spans="2:7" ht="15.75" customHeight="1" x14ac:dyDescent="0.3">
      <c r="B225" s="69"/>
      <c r="C225" s="70"/>
      <c r="D225" s="70"/>
      <c r="E225" s="71"/>
      <c r="F225" s="67" t="e">
        <f>VLOOKUP(ENTRADAS!$C225,PROD!$B$7:$G$21,5,0)</f>
        <v>#N/A</v>
      </c>
      <c r="G225" s="68" t="e">
        <f t="shared" si="0"/>
        <v>#N/A</v>
      </c>
    </row>
    <row r="226" spans="2:7" ht="15.75" customHeight="1" x14ac:dyDescent="0.3">
      <c r="B226" s="69"/>
      <c r="C226" s="70"/>
      <c r="D226" s="70"/>
      <c r="E226" s="71"/>
      <c r="F226" s="67" t="e">
        <f>VLOOKUP(ENTRADAS!$C226,PROD!$B$7:$G$21,5,0)</f>
        <v>#N/A</v>
      </c>
      <c r="G226" s="68" t="e">
        <f t="shared" si="0"/>
        <v>#N/A</v>
      </c>
    </row>
    <row r="227" spans="2:7" ht="15.75" customHeight="1" x14ac:dyDescent="0.3">
      <c r="B227" s="69"/>
      <c r="C227" s="70"/>
      <c r="D227" s="70"/>
      <c r="E227" s="71"/>
      <c r="F227" s="67" t="e">
        <f>VLOOKUP(ENTRADAS!$C227,PROD!$B$7:$G$21,5,0)</f>
        <v>#N/A</v>
      </c>
      <c r="G227" s="68" t="e">
        <f t="shared" si="0"/>
        <v>#N/A</v>
      </c>
    </row>
    <row r="228" spans="2:7" ht="15.75" customHeight="1" x14ac:dyDescent="0.3">
      <c r="B228" s="69"/>
      <c r="C228" s="70"/>
      <c r="D228" s="70"/>
      <c r="E228" s="71"/>
      <c r="F228" s="67" t="e">
        <f>VLOOKUP(ENTRADAS!$C228,PROD!$B$7:$G$21,5,0)</f>
        <v>#N/A</v>
      </c>
      <c r="G228" s="68" t="e">
        <f t="shared" si="0"/>
        <v>#N/A</v>
      </c>
    </row>
    <row r="229" spans="2:7" ht="15.75" customHeight="1" x14ac:dyDescent="0.3">
      <c r="B229" s="69"/>
      <c r="C229" s="70"/>
      <c r="D229" s="70"/>
      <c r="E229" s="71"/>
      <c r="F229" s="67" t="e">
        <f>VLOOKUP(ENTRADAS!$C229,PROD!$B$7:$G$21,5,0)</f>
        <v>#N/A</v>
      </c>
      <c r="G229" s="68" t="e">
        <f t="shared" si="0"/>
        <v>#N/A</v>
      </c>
    </row>
    <row r="230" spans="2:7" ht="15.75" customHeight="1" x14ac:dyDescent="0.3">
      <c r="B230" s="69"/>
      <c r="C230" s="70"/>
      <c r="D230" s="70"/>
      <c r="E230" s="71"/>
      <c r="F230" s="67" t="e">
        <f>VLOOKUP(ENTRADAS!$C230,PROD!$B$7:$G$21,5,0)</f>
        <v>#N/A</v>
      </c>
      <c r="G230" s="68" t="e">
        <f t="shared" si="0"/>
        <v>#N/A</v>
      </c>
    </row>
    <row r="231" spans="2:7" ht="15.75" customHeight="1" x14ac:dyDescent="0.3">
      <c r="B231" s="69"/>
      <c r="C231" s="70"/>
      <c r="D231" s="70"/>
      <c r="E231" s="71"/>
      <c r="F231" s="67" t="e">
        <f>VLOOKUP(ENTRADAS!$C231,PROD!$B$7:$G$21,5,0)</f>
        <v>#N/A</v>
      </c>
      <c r="G231" s="68" t="e">
        <f t="shared" si="0"/>
        <v>#N/A</v>
      </c>
    </row>
    <row r="232" spans="2:7" ht="15.75" customHeight="1" x14ac:dyDescent="0.3">
      <c r="B232" s="69"/>
      <c r="C232" s="70"/>
      <c r="D232" s="70"/>
      <c r="E232" s="71"/>
      <c r="F232" s="67" t="e">
        <f>VLOOKUP(ENTRADAS!$C232,PROD!$B$7:$G$21,5,0)</f>
        <v>#N/A</v>
      </c>
      <c r="G232" s="68" t="e">
        <f t="shared" si="0"/>
        <v>#N/A</v>
      </c>
    </row>
    <row r="233" spans="2:7" ht="15.75" customHeight="1" x14ac:dyDescent="0.3">
      <c r="B233" s="69"/>
      <c r="C233" s="70"/>
      <c r="D233" s="70"/>
      <c r="E233" s="71"/>
      <c r="F233" s="67" t="e">
        <f>VLOOKUP(ENTRADAS!$C233,PROD!$B$7:$G$21,5,0)</f>
        <v>#N/A</v>
      </c>
      <c r="G233" s="68" t="e">
        <f t="shared" si="0"/>
        <v>#N/A</v>
      </c>
    </row>
    <row r="234" spans="2:7" ht="15.75" customHeight="1" x14ac:dyDescent="0.3">
      <c r="B234" s="69"/>
      <c r="C234" s="70"/>
      <c r="D234" s="70"/>
      <c r="E234" s="71"/>
      <c r="F234" s="67" t="e">
        <f>VLOOKUP(ENTRADAS!$C234,PROD!$B$7:$G$21,5,0)</f>
        <v>#N/A</v>
      </c>
      <c r="G234" s="68" t="e">
        <f t="shared" si="0"/>
        <v>#N/A</v>
      </c>
    </row>
    <row r="235" spans="2:7" ht="15.75" customHeight="1" x14ac:dyDescent="0.3">
      <c r="B235" s="69"/>
      <c r="C235" s="70"/>
      <c r="D235" s="70"/>
      <c r="E235" s="71"/>
      <c r="F235" s="67" t="e">
        <f>VLOOKUP(ENTRADAS!$C235,PROD!$B$7:$G$21,5,0)</f>
        <v>#N/A</v>
      </c>
      <c r="G235" s="68" t="e">
        <f t="shared" si="0"/>
        <v>#N/A</v>
      </c>
    </row>
    <row r="236" spans="2:7" ht="15.75" customHeight="1" x14ac:dyDescent="0.3">
      <c r="B236" s="69"/>
      <c r="C236" s="70"/>
      <c r="D236" s="70"/>
      <c r="E236" s="71"/>
      <c r="F236" s="67" t="e">
        <f>VLOOKUP(ENTRADAS!$C236,PROD!$B$7:$G$21,5,0)</f>
        <v>#N/A</v>
      </c>
      <c r="G236" s="68" t="e">
        <f t="shared" si="0"/>
        <v>#N/A</v>
      </c>
    </row>
    <row r="237" spans="2:7" ht="15.75" customHeight="1" x14ac:dyDescent="0.3">
      <c r="B237" s="69"/>
      <c r="C237" s="70"/>
      <c r="D237" s="70"/>
      <c r="E237" s="71"/>
      <c r="F237" s="67" t="e">
        <f>VLOOKUP(ENTRADAS!$C237,PROD!$B$7:$G$21,5,0)</f>
        <v>#N/A</v>
      </c>
      <c r="G237" s="68" t="e">
        <f t="shared" si="0"/>
        <v>#N/A</v>
      </c>
    </row>
    <row r="238" spans="2:7" ht="15.75" customHeight="1" x14ac:dyDescent="0.3">
      <c r="B238" s="69"/>
      <c r="C238" s="70"/>
      <c r="D238" s="70"/>
      <c r="E238" s="71"/>
      <c r="F238" s="67" t="e">
        <f>VLOOKUP(ENTRADAS!$C238,PROD!$B$7:$G$21,5,0)</f>
        <v>#N/A</v>
      </c>
      <c r="G238" s="68" t="e">
        <f t="shared" si="0"/>
        <v>#N/A</v>
      </c>
    </row>
    <row r="239" spans="2:7" ht="15.75" customHeight="1" x14ac:dyDescent="0.3">
      <c r="B239" s="69"/>
      <c r="C239" s="70"/>
      <c r="D239" s="70"/>
      <c r="E239" s="71"/>
      <c r="F239" s="67" t="e">
        <f>VLOOKUP(ENTRADAS!$C239,PROD!$B$7:$G$21,5,0)</f>
        <v>#N/A</v>
      </c>
      <c r="G239" s="68" t="e">
        <f t="shared" si="0"/>
        <v>#N/A</v>
      </c>
    </row>
    <row r="240" spans="2:7" ht="15.75" customHeight="1" x14ac:dyDescent="0.3">
      <c r="B240" s="69"/>
      <c r="C240" s="70"/>
      <c r="D240" s="70"/>
      <c r="E240" s="71"/>
      <c r="F240" s="67" t="e">
        <f>VLOOKUP(ENTRADAS!$C240,PROD!$B$7:$G$21,5,0)</f>
        <v>#N/A</v>
      </c>
      <c r="G240" s="68" t="e">
        <f t="shared" si="0"/>
        <v>#N/A</v>
      </c>
    </row>
    <row r="241" spans="2:7" ht="15.75" customHeight="1" x14ac:dyDescent="0.3">
      <c r="B241" s="69"/>
      <c r="C241" s="70"/>
      <c r="D241" s="70"/>
      <c r="E241" s="71"/>
      <c r="F241" s="67" t="e">
        <f>VLOOKUP(ENTRADAS!$C241,PROD!$B$7:$G$21,5,0)</f>
        <v>#N/A</v>
      </c>
      <c r="G241" s="68" t="e">
        <f t="shared" si="0"/>
        <v>#N/A</v>
      </c>
    </row>
    <row r="242" spans="2:7" ht="15.75" customHeight="1" x14ac:dyDescent="0.3">
      <c r="B242" s="69"/>
      <c r="C242" s="70"/>
      <c r="D242" s="70"/>
      <c r="E242" s="71"/>
      <c r="F242" s="67" t="e">
        <f>VLOOKUP(ENTRADAS!$C242,PROD!$B$7:$G$21,5,0)</f>
        <v>#N/A</v>
      </c>
      <c r="G242" s="68" t="e">
        <f t="shared" si="0"/>
        <v>#N/A</v>
      </c>
    </row>
    <row r="243" spans="2:7" ht="15.75" customHeight="1" x14ac:dyDescent="0.3">
      <c r="B243" s="69"/>
      <c r="C243" s="70"/>
      <c r="D243" s="70"/>
      <c r="E243" s="71"/>
      <c r="F243" s="67" t="e">
        <f>VLOOKUP(ENTRADAS!$C243,PROD!$B$7:$G$21,5,0)</f>
        <v>#N/A</v>
      </c>
      <c r="G243" s="68" t="e">
        <f t="shared" si="0"/>
        <v>#N/A</v>
      </c>
    </row>
    <row r="244" spans="2:7" ht="15.75" customHeight="1" x14ac:dyDescent="0.3">
      <c r="B244" s="69"/>
      <c r="C244" s="70"/>
      <c r="D244" s="70"/>
      <c r="E244" s="71"/>
      <c r="F244" s="67" t="e">
        <f>VLOOKUP(ENTRADAS!$C244,PROD!$B$7:$G$21,5,0)</f>
        <v>#N/A</v>
      </c>
      <c r="G244" s="68" t="e">
        <f t="shared" si="0"/>
        <v>#N/A</v>
      </c>
    </row>
    <row r="245" spans="2:7" ht="15.75" customHeight="1" x14ac:dyDescent="0.3">
      <c r="B245" s="69"/>
      <c r="C245" s="70"/>
      <c r="D245" s="70"/>
      <c r="E245" s="71"/>
      <c r="F245" s="67" t="e">
        <f>VLOOKUP(ENTRADAS!$C245,PROD!$B$7:$G$21,5,0)</f>
        <v>#N/A</v>
      </c>
      <c r="G245" s="68" t="e">
        <f t="shared" si="0"/>
        <v>#N/A</v>
      </c>
    </row>
    <row r="246" spans="2:7" ht="15.75" customHeight="1" x14ac:dyDescent="0.3">
      <c r="B246" s="69"/>
      <c r="C246" s="70"/>
      <c r="D246" s="70"/>
      <c r="E246" s="71"/>
      <c r="F246" s="67" t="e">
        <f>VLOOKUP(ENTRADAS!$C246,PROD!$B$7:$G$21,5,0)</f>
        <v>#N/A</v>
      </c>
      <c r="G246" s="68" t="e">
        <f t="shared" si="0"/>
        <v>#N/A</v>
      </c>
    </row>
    <row r="247" spans="2:7" ht="15.75" customHeight="1" x14ac:dyDescent="0.3">
      <c r="B247" s="69"/>
      <c r="C247" s="70"/>
      <c r="D247" s="70"/>
      <c r="E247" s="71"/>
      <c r="F247" s="67" t="e">
        <f>VLOOKUP(ENTRADAS!$C247,PROD!$B$7:$G$21,5,0)</f>
        <v>#N/A</v>
      </c>
      <c r="G247" s="68" t="e">
        <f t="shared" si="0"/>
        <v>#N/A</v>
      </c>
    </row>
    <row r="248" spans="2:7" ht="15.75" customHeight="1" x14ac:dyDescent="0.3">
      <c r="B248" s="69"/>
      <c r="C248" s="70"/>
      <c r="D248" s="70"/>
      <c r="E248" s="71"/>
      <c r="F248" s="67" t="e">
        <f>VLOOKUP(ENTRADAS!$C248,PROD!$B$7:$G$21,5,0)</f>
        <v>#N/A</v>
      </c>
      <c r="G248" s="68" t="e">
        <f t="shared" si="0"/>
        <v>#N/A</v>
      </c>
    </row>
    <row r="249" spans="2:7" ht="15.75" customHeight="1" x14ac:dyDescent="0.3">
      <c r="B249" s="69"/>
      <c r="C249" s="70"/>
      <c r="D249" s="70"/>
      <c r="E249" s="71"/>
      <c r="F249" s="67" t="e">
        <f>VLOOKUP(ENTRADAS!$C249,PROD!$B$7:$G$21,5,0)</f>
        <v>#N/A</v>
      </c>
      <c r="G249" s="68" t="e">
        <f t="shared" si="0"/>
        <v>#N/A</v>
      </c>
    </row>
    <row r="250" spans="2:7" ht="15.75" customHeight="1" x14ac:dyDescent="0.3">
      <c r="B250" s="69"/>
      <c r="C250" s="70"/>
      <c r="D250" s="70"/>
      <c r="E250" s="71"/>
      <c r="F250" s="67" t="e">
        <f>VLOOKUP(ENTRADAS!$C250,PROD!$B$7:$G$21,5,0)</f>
        <v>#N/A</v>
      </c>
      <c r="G250" s="68" t="e">
        <f t="shared" si="0"/>
        <v>#N/A</v>
      </c>
    </row>
    <row r="251" spans="2:7" ht="15.75" customHeight="1" x14ac:dyDescent="0.3">
      <c r="B251" s="69"/>
      <c r="C251" s="70"/>
      <c r="D251" s="70"/>
      <c r="E251" s="71"/>
      <c r="F251" s="67" t="e">
        <f>VLOOKUP(ENTRADAS!$C251,PROD!$B$7:$G$21,5,0)</f>
        <v>#N/A</v>
      </c>
      <c r="G251" s="68" t="e">
        <f t="shared" si="0"/>
        <v>#N/A</v>
      </c>
    </row>
    <row r="252" spans="2:7" ht="15.75" customHeight="1" x14ac:dyDescent="0.3">
      <c r="B252" s="69"/>
      <c r="C252" s="70"/>
      <c r="D252" s="70"/>
      <c r="E252" s="71"/>
      <c r="F252" s="67" t="e">
        <f>VLOOKUP(ENTRADAS!$C252,PROD!$B$7:$G$21,5,0)</f>
        <v>#N/A</v>
      </c>
      <c r="G252" s="68" t="e">
        <f t="shared" si="0"/>
        <v>#N/A</v>
      </c>
    </row>
    <row r="253" spans="2:7" ht="15.75" customHeight="1" x14ac:dyDescent="0.3">
      <c r="B253" s="69"/>
      <c r="C253" s="70"/>
      <c r="D253" s="70"/>
      <c r="E253" s="71"/>
      <c r="F253" s="67" t="e">
        <f>VLOOKUP(ENTRADAS!$C253,PROD!$B$7:$G$21,5,0)</f>
        <v>#N/A</v>
      </c>
      <c r="G253" s="68" t="e">
        <f t="shared" si="0"/>
        <v>#N/A</v>
      </c>
    </row>
    <row r="254" spans="2:7" ht="15.75" customHeight="1" x14ac:dyDescent="0.3">
      <c r="B254" s="69"/>
      <c r="C254" s="70"/>
      <c r="D254" s="70"/>
      <c r="E254" s="71"/>
      <c r="F254" s="67" t="e">
        <f>VLOOKUP(ENTRADAS!$C254,PROD!$B$7:$G$21,5,0)</f>
        <v>#N/A</v>
      </c>
      <c r="G254" s="68" t="e">
        <f t="shared" si="0"/>
        <v>#N/A</v>
      </c>
    </row>
    <row r="255" spans="2:7" ht="15.75" customHeight="1" x14ac:dyDescent="0.3">
      <c r="B255" s="69"/>
      <c r="C255" s="70"/>
      <c r="D255" s="70"/>
      <c r="E255" s="71"/>
      <c r="F255" s="67" t="e">
        <f>VLOOKUP(ENTRADAS!$C255,PROD!$B$7:$G$21,5,0)</f>
        <v>#N/A</v>
      </c>
      <c r="G255" s="68" t="e">
        <f t="shared" si="0"/>
        <v>#N/A</v>
      </c>
    </row>
    <row r="256" spans="2:7" ht="15.75" customHeight="1" x14ac:dyDescent="0.3">
      <c r="B256" s="69"/>
      <c r="C256" s="70"/>
      <c r="D256" s="70"/>
      <c r="E256" s="71"/>
      <c r="F256" s="67" t="e">
        <f>VLOOKUP(ENTRADAS!$C256,PROD!$B$7:$G$21,5,0)</f>
        <v>#N/A</v>
      </c>
      <c r="G256" s="68" t="e">
        <f t="shared" si="0"/>
        <v>#N/A</v>
      </c>
    </row>
    <row r="257" spans="2:7" ht="15.75" customHeight="1" x14ac:dyDescent="0.3">
      <c r="B257" s="69"/>
      <c r="C257" s="70"/>
      <c r="D257" s="70"/>
      <c r="E257" s="71"/>
      <c r="F257" s="67" t="e">
        <f>VLOOKUP(ENTRADAS!$C257,PROD!$B$7:$G$21,5,0)</f>
        <v>#N/A</v>
      </c>
      <c r="G257" s="68" t="e">
        <f t="shared" si="0"/>
        <v>#N/A</v>
      </c>
    </row>
    <row r="258" spans="2:7" ht="15.75" customHeight="1" x14ac:dyDescent="0.3">
      <c r="B258" s="69"/>
      <c r="C258" s="70"/>
      <c r="D258" s="70"/>
      <c r="E258" s="71"/>
      <c r="F258" s="67" t="e">
        <f>VLOOKUP(ENTRADAS!$C258,PROD!$B$7:$G$21,5,0)</f>
        <v>#N/A</v>
      </c>
      <c r="G258" s="68" t="e">
        <f t="shared" si="0"/>
        <v>#N/A</v>
      </c>
    </row>
    <row r="259" spans="2:7" ht="15.75" customHeight="1" x14ac:dyDescent="0.3">
      <c r="B259" s="69"/>
      <c r="C259" s="70"/>
      <c r="D259" s="70"/>
      <c r="E259" s="71"/>
      <c r="F259" s="67" t="e">
        <f>VLOOKUP(ENTRADAS!$C259,PROD!$B$7:$G$21,5,0)</f>
        <v>#N/A</v>
      </c>
      <c r="G259" s="68" t="e">
        <f t="shared" si="0"/>
        <v>#N/A</v>
      </c>
    </row>
    <row r="260" spans="2:7" ht="15.75" customHeight="1" x14ac:dyDescent="0.3">
      <c r="B260" s="69"/>
      <c r="C260" s="70"/>
      <c r="D260" s="70"/>
      <c r="E260" s="71"/>
      <c r="F260" s="67" t="e">
        <f>VLOOKUP(ENTRADAS!$C260,PROD!$B$7:$G$21,5,0)</f>
        <v>#N/A</v>
      </c>
      <c r="G260" s="68" t="e">
        <f t="shared" si="0"/>
        <v>#N/A</v>
      </c>
    </row>
    <row r="261" spans="2:7" ht="15.75" customHeight="1" x14ac:dyDescent="0.3">
      <c r="B261" s="69"/>
      <c r="C261" s="70"/>
      <c r="D261" s="70"/>
      <c r="E261" s="71"/>
      <c r="F261" s="67" t="e">
        <f>VLOOKUP(ENTRADAS!$C261,PROD!$B$7:$G$21,5,0)</f>
        <v>#N/A</v>
      </c>
      <c r="G261" s="68" t="e">
        <f t="shared" si="0"/>
        <v>#N/A</v>
      </c>
    </row>
    <row r="262" spans="2:7" ht="15.75" customHeight="1" x14ac:dyDescent="0.3">
      <c r="B262" s="69"/>
      <c r="C262" s="70"/>
      <c r="D262" s="70"/>
      <c r="E262" s="71"/>
      <c r="F262" s="67" t="e">
        <f>VLOOKUP(ENTRADAS!$C262,PROD!$B$7:$G$21,5,0)</f>
        <v>#N/A</v>
      </c>
      <c r="G262" s="68" t="e">
        <f t="shared" si="0"/>
        <v>#N/A</v>
      </c>
    </row>
    <row r="263" spans="2:7" ht="15.75" customHeight="1" x14ac:dyDescent="0.3">
      <c r="B263" s="69"/>
      <c r="C263" s="70"/>
      <c r="D263" s="70"/>
      <c r="E263" s="71"/>
      <c r="F263" s="67" t="e">
        <f>VLOOKUP(ENTRADAS!$C263,PROD!$B$7:$G$21,5,0)</f>
        <v>#N/A</v>
      </c>
      <c r="G263" s="68" t="e">
        <f t="shared" si="0"/>
        <v>#N/A</v>
      </c>
    </row>
    <row r="264" spans="2:7" ht="15.75" customHeight="1" x14ac:dyDescent="0.3">
      <c r="B264" s="69"/>
      <c r="C264" s="70"/>
      <c r="D264" s="70"/>
      <c r="E264" s="71"/>
      <c r="F264" s="67" t="e">
        <f>VLOOKUP(ENTRADAS!$C264,PROD!$B$7:$G$21,5,0)</f>
        <v>#N/A</v>
      </c>
      <c r="G264" s="68" t="e">
        <f t="shared" si="0"/>
        <v>#N/A</v>
      </c>
    </row>
    <row r="265" spans="2:7" ht="15.75" customHeight="1" x14ac:dyDescent="0.3">
      <c r="B265" s="69"/>
      <c r="C265" s="70"/>
      <c r="D265" s="70"/>
      <c r="E265" s="71"/>
      <c r="F265" s="67" t="e">
        <f>VLOOKUP(ENTRADAS!$C265,PROD!$B$7:$G$21,5,0)</f>
        <v>#N/A</v>
      </c>
      <c r="G265" s="68" t="e">
        <f t="shared" si="0"/>
        <v>#N/A</v>
      </c>
    </row>
    <row r="266" spans="2:7" ht="15.75" customHeight="1" x14ac:dyDescent="0.3">
      <c r="B266" s="69"/>
      <c r="C266" s="70"/>
      <c r="D266" s="70"/>
      <c r="E266" s="71"/>
      <c r="F266" s="67" t="e">
        <f>VLOOKUP(ENTRADAS!$C266,PROD!$B$7:$G$21,5,0)</f>
        <v>#N/A</v>
      </c>
      <c r="G266" s="68" t="e">
        <f t="shared" si="0"/>
        <v>#N/A</v>
      </c>
    </row>
    <row r="267" spans="2:7" ht="15.75" customHeight="1" x14ac:dyDescent="0.3">
      <c r="B267" s="69"/>
      <c r="C267" s="70"/>
      <c r="D267" s="70"/>
      <c r="E267" s="71"/>
      <c r="F267" s="67" t="e">
        <f>VLOOKUP(ENTRADAS!$C267,PROD!$B$7:$G$21,5,0)</f>
        <v>#N/A</v>
      </c>
      <c r="G267" s="68" t="e">
        <f t="shared" si="0"/>
        <v>#N/A</v>
      </c>
    </row>
    <row r="268" spans="2:7" ht="15.75" customHeight="1" x14ac:dyDescent="0.3">
      <c r="B268" s="69"/>
      <c r="C268" s="70"/>
      <c r="D268" s="70"/>
      <c r="E268" s="71"/>
      <c r="F268" s="67" t="e">
        <f>VLOOKUP(ENTRADAS!$C268,PROD!$B$7:$G$21,5,0)</f>
        <v>#N/A</v>
      </c>
      <c r="G268" s="68" t="e">
        <f t="shared" si="0"/>
        <v>#N/A</v>
      </c>
    </row>
    <row r="269" spans="2:7" ht="15.75" customHeight="1" x14ac:dyDescent="0.3">
      <c r="B269" s="69"/>
      <c r="C269" s="70"/>
      <c r="D269" s="70"/>
      <c r="E269" s="71"/>
      <c r="F269" s="67" t="e">
        <f>VLOOKUP(ENTRADAS!$C269,PROD!$B$7:$G$21,5,0)</f>
        <v>#N/A</v>
      </c>
      <c r="G269" s="68" t="e">
        <f t="shared" si="0"/>
        <v>#N/A</v>
      </c>
    </row>
    <row r="270" spans="2:7" ht="15.75" customHeight="1" x14ac:dyDescent="0.3">
      <c r="B270" s="69"/>
      <c r="C270" s="70"/>
      <c r="D270" s="70"/>
      <c r="E270" s="71"/>
      <c r="F270" s="67" t="e">
        <f>VLOOKUP(ENTRADAS!$C270,PROD!$B$7:$G$21,5,0)</f>
        <v>#N/A</v>
      </c>
      <c r="G270" s="68" t="e">
        <f t="shared" si="0"/>
        <v>#N/A</v>
      </c>
    </row>
    <row r="271" spans="2:7" ht="15.75" customHeight="1" x14ac:dyDescent="0.3">
      <c r="B271" s="69"/>
      <c r="C271" s="70"/>
      <c r="D271" s="70"/>
      <c r="E271" s="71"/>
      <c r="F271" s="67" t="e">
        <f>VLOOKUP(ENTRADAS!$C271,PROD!$B$7:$G$21,5,0)</f>
        <v>#N/A</v>
      </c>
      <c r="G271" s="68" t="e">
        <f t="shared" si="0"/>
        <v>#N/A</v>
      </c>
    </row>
    <row r="272" spans="2:7" ht="15.75" customHeight="1" x14ac:dyDescent="0.3">
      <c r="B272" s="69"/>
      <c r="C272" s="70"/>
      <c r="D272" s="70"/>
      <c r="E272" s="71"/>
      <c r="F272" s="67" t="e">
        <f>VLOOKUP(ENTRADAS!$C272,PROD!$B$7:$G$21,5,0)</f>
        <v>#N/A</v>
      </c>
      <c r="G272" s="68" t="e">
        <f t="shared" si="0"/>
        <v>#N/A</v>
      </c>
    </row>
    <row r="273" spans="2:7" ht="15.75" customHeight="1" x14ac:dyDescent="0.3">
      <c r="B273" s="69"/>
      <c r="C273" s="70"/>
      <c r="D273" s="70"/>
      <c r="E273" s="71"/>
      <c r="F273" s="67" t="e">
        <f>VLOOKUP(ENTRADAS!$C273,PROD!$B$7:$G$21,5,0)</f>
        <v>#N/A</v>
      </c>
      <c r="G273" s="68" t="e">
        <f t="shared" si="0"/>
        <v>#N/A</v>
      </c>
    </row>
    <row r="274" spans="2:7" ht="15.75" customHeight="1" x14ac:dyDescent="0.3">
      <c r="B274" s="69"/>
      <c r="C274" s="70"/>
      <c r="D274" s="70"/>
      <c r="E274" s="71"/>
      <c r="F274" s="67" t="e">
        <f>VLOOKUP(ENTRADAS!$C274,PROD!$B$7:$G$21,5,0)</f>
        <v>#N/A</v>
      </c>
      <c r="G274" s="68" t="e">
        <f t="shared" si="0"/>
        <v>#N/A</v>
      </c>
    </row>
    <row r="275" spans="2:7" ht="15.75" customHeight="1" x14ac:dyDescent="0.3">
      <c r="B275" s="69"/>
      <c r="C275" s="70"/>
      <c r="D275" s="70"/>
      <c r="E275" s="71"/>
      <c r="F275" s="67" t="e">
        <f>VLOOKUP(ENTRADAS!$C275,PROD!$B$7:$G$21,5,0)</f>
        <v>#N/A</v>
      </c>
      <c r="G275" s="68" t="e">
        <f t="shared" si="0"/>
        <v>#N/A</v>
      </c>
    </row>
    <row r="276" spans="2:7" ht="15.75" customHeight="1" x14ac:dyDescent="0.3">
      <c r="B276" s="69"/>
      <c r="C276" s="70"/>
      <c r="D276" s="70"/>
      <c r="E276" s="71"/>
      <c r="F276" s="67" t="e">
        <f>VLOOKUP(ENTRADAS!$C276,PROD!$B$7:$G$21,5,0)</f>
        <v>#N/A</v>
      </c>
      <c r="G276" s="68" t="e">
        <f t="shared" si="0"/>
        <v>#N/A</v>
      </c>
    </row>
    <row r="277" spans="2:7" ht="15.75" customHeight="1" x14ac:dyDescent="0.3">
      <c r="B277" s="69"/>
      <c r="C277" s="70"/>
      <c r="D277" s="70"/>
      <c r="E277" s="71"/>
      <c r="F277" s="67" t="e">
        <f>VLOOKUP(ENTRADAS!$C277,PROD!$B$7:$G$21,5,0)</f>
        <v>#N/A</v>
      </c>
      <c r="G277" s="68" t="e">
        <f t="shared" si="0"/>
        <v>#N/A</v>
      </c>
    </row>
    <row r="278" spans="2:7" ht="15.75" customHeight="1" x14ac:dyDescent="0.3">
      <c r="B278" s="69"/>
      <c r="C278" s="70"/>
      <c r="D278" s="70"/>
      <c r="E278" s="71"/>
      <c r="F278" s="67" t="e">
        <f>VLOOKUP(ENTRADAS!$C278,PROD!$B$7:$G$21,5,0)</f>
        <v>#N/A</v>
      </c>
      <c r="G278" s="68" t="e">
        <f t="shared" si="0"/>
        <v>#N/A</v>
      </c>
    </row>
    <row r="279" spans="2:7" ht="15.75" customHeight="1" x14ac:dyDescent="0.3">
      <c r="B279" s="69"/>
      <c r="C279" s="70"/>
      <c r="D279" s="70"/>
      <c r="E279" s="71"/>
      <c r="F279" s="67" t="e">
        <f>VLOOKUP(ENTRADAS!$C279,PROD!$B$7:$G$21,5,0)</f>
        <v>#N/A</v>
      </c>
      <c r="G279" s="68" t="e">
        <f t="shared" si="0"/>
        <v>#N/A</v>
      </c>
    </row>
    <row r="280" spans="2:7" ht="15.75" customHeight="1" x14ac:dyDescent="0.3">
      <c r="B280" s="69"/>
      <c r="C280" s="70"/>
      <c r="D280" s="70"/>
      <c r="E280" s="71"/>
      <c r="F280" s="67" t="e">
        <f>VLOOKUP(ENTRADAS!$C280,PROD!$B$7:$G$21,5,0)</f>
        <v>#N/A</v>
      </c>
      <c r="G280" s="68" t="e">
        <f t="shared" si="0"/>
        <v>#N/A</v>
      </c>
    </row>
    <row r="281" spans="2:7" ht="15.75" customHeight="1" x14ac:dyDescent="0.3">
      <c r="B281" s="69"/>
      <c r="C281" s="70"/>
      <c r="D281" s="70"/>
      <c r="E281" s="71"/>
      <c r="F281" s="67" t="e">
        <f>VLOOKUP(ENTRADAS!$C281,PROD!$B$7:$G$21,5,0)</f>
        <v>#N/A</v>
      </c>
      <c r="G281" s="68" t="e">
        <f t="shared" si="0"/>
        <v>#N/A</v>
      </c>
    </row>
    <row r="282" spans="2:7" ht="15.75" customHeight="1" x14ac:dyDescent="0.3">
      <c r="B282" s="69"/>
      <c r="C282" s="70"/>
      <c r="D282" s="70"/>
      <c r="E282" s="71"/>
      <c r="F282" s="67" t="e">
        <f>VLOOKUP(ENTRADAS!$C282,PROD!$B$7:$G$21,5,0)</f>
        <v>#N/A</v>
      </c>
      <c r="G282" s="68" t="e">
        <f t="shared" si="0"/>
        <v>#N/A</v>
      </c>
    </row>
    <row r="283" spans="2:7" ht="15.75" customHeight="1" x14ac:dyDescent="0.3">
      <c r="B283" s="69"/>
      <c r="C283" s="70"/>
      <c r="D283" s="70"/>
      <c r="E283" s="71"/>
      <c r="F283" s="67" t="e">
        <f>VLOOKUP(ENTRADAS!$C283,PROD!$B$7:$G$21,5,0)</f>
        <v>#N/A</v>
      </c>
      <c r="G283" s="68" t="e">
        <f t="shared" si="0"/>
        <v>#N/A</v>
      </c>
    </row>
    <row r="284" spans="2:7" ht="15.75" customHeight="1" x14ac:dyDescent="0.3">
      <c r="B284" s="69"/>
      <c r="C284" s="70"/>
      <c r="D284" s="70"/>
      <c r="E284" s="71"/>
      <c r="F284" s="67" t="e">
        <f>VLOOKUP(ENTRADAS!$C284,PROD!$B$7:$G$21,5,0)</f>
        <v>#N/A</v>
      </c>
      <c r="G284" s="68" t="e">
        <f t="shared" si="0"/>
        <v>#N/A</v>
      </c>
    </row>
    <row r="285" spans="2:7" ht="15.75" customHeight="1" x14ac:dyDescent="0.3">
      <c r="B285" s="69"/>
      <c r="C285" s="70"/>
      <c r="D285" s="70"/>
      <c r="E285" s="71"/>
      <c r="F285" s="67" t="e">
        <f>VLOOKUP(ENTRADAS!$C285,PROD!$B$7:$G$21,5,0)</f>
        <v>#N/A</v>
      </c>
      <c r="G285" s="68" t="e">
        <f t="shared" si="0"/>
        <v>#N/A</v>
      </c>
    </row>
    <row r="286" spans="2:7" ht="15.75" customHeight="1" x14ac:dyDescent="0.3">
      <c r="B286" s="69"/>
      <c r="C286" s="70"/>
      <c r="D286" s="70"/>
      <c r="E286" s="71"/>
      <c r="F286" s="67" t="e">
        <f>VLOOKUP(ENTRADAS!$C286,PROD!$B$7:$G$21,5,0)</f>
        <v>#N/A</v>
      </c>
      <c r="G286" s="68" t="e">
        <f t="shared" si="0"/>
        <v>#N/A</v>
      </c>
    </row>
    <row r="287" spans="2:7" ht="15.75" customHeight="1" x14ac:dyDescent="0.3">
      <c r="B287" s="69"/>
      <c r="C287" s="70"/>
      <c r="D287" s="70"/>
      <c r="E287" s="71"/>
      <c r="F287" s="67" t="e">
        <f>VLOOKUP(ENTRADAS!$C287,PROD!$B$7:$G$21,5,0)</f>
        <v>#N/A</v>
      </c>
      <c r="G287" s="68" t="e">
        <f t="shared" si="0"/>
        <v>#N/A</v>
      </c>
    </row>
    <row r="288" spans="2:7" ht="15.75" customHeight="1" x14ac:dyDescent="0.3">
      <c r="B288" s="69"/>
      <c r="C288" s="70"/>
      <c r="D288" s="70"/>
      <c r="E288" s="71"/>
      <c r="F288" s="67" t="e">
        <f>VLOOKUP(ENTRADAS!$C288,PROD!$B$7:$G$21,5,0)</f>
        <v>#N/A</v>
      </c>
      <c r="G288" s="68" t="e">
        <f t="shared" si="0"/>
        <v>#N/A</v>
      </c>
    </row>
    <row r="289" spans="2:7" ht="15.75" customHeight="1" x14ac:dyDescent="0.3">
      <c r="B289" s="69"/>
      <c r="C289" s="70"/>
      <c r="D289" s="70"/>
      <c r="E289" s="71"/>
      <c r="F289" s="67" t="e">
        <f>VLOOKUP(ENTRADAS!$C289,PROD!$B$7:$G$21,5,0)</f>
        <v>#N/A</v>
      </c>
      <c r="G289" s="68" t="e">
        <f t="shared" si="0"/>
        <v>#N/A</v>
      </c>
    </row>
    <row r="290" spans="2:7" ht="15.75" customHeight="1" x14ac:dyDescent="0.3">
      <c r="B290" s="69"/>
      <c r="C290" s="70"/>
      <c r="D290" s="70"/>
      <c r="E290" s="71"/>
      <c r="F290" s="67" t="e">
        <f>VLOOKUP(ENTRADAS!$C290,PROD!$B$7:$G$21,5,0)</f>
        <v>#N/A</v>
      </c>
      <c r="G290" s="68" t="e">
        <f t="shared" si="0"/>
        <v>#N/A</v>
      </c>
    </row>
    <row r="291" spans="2:7" ht="15.75" customHeight="1" x14ac:dyDescent="0.3">
      <c r="B291" s="69"/>
      <c r="C291" s="70"/>
      <c r="D291" s="70"/>
      <c r="E291" s="71"/>
      <c r="F291" s="67" t="e">
        <f>VLOOKUP(ENTRADAS!$C291,PROD!$B$7:$G$21,5,0)</f>
        <v>#N/A</v>
      </c>
      <c r="G291" s="68" t="e">
        <f t="shared" si="0"/>
        <v>#N/A</v>
      </c>
    </row>
    <row r="292" spans="2:7" ht="15.75" customHeight="1" x14ac:dyDescent="0.3">
      <c r="B292" s="69"/>
      <c r="C292" s="70"/>
      <c r="D292" s="70"/>
      <c r="E292" s="71"/>
      <c r="F292" s="67" t="e">
        <f>VLOOKUP(ENTRADAS!$C292,PROD!$B$7:$G$21,5,0)</f>
        <v>#N/A</v>
      </c>
      <c r="G292" s="68" t="e">
        <f t="shared" si="0"/>
        <v>#N/A</v>
      </c>
    </row>
    <row r="293" spans="2:7" ht="15.75" customHeight="1" x14ac:dyDescent="0.3">
      <c r="B293" s="69"/>
      <c r="C293" s="70"/>
      <c r="D293" s="70"/>
      <c r="E293" s="71"/>
      <c r="F293" s="67" t="e">
        <f>VLOOKUP(ENTRADAS!$C293,PROD!$B$7:$G$21,5,0)</f>
        <v>#N/A</v>
      </c>
      <c r="G293" s="68" t="e">
        <f t="shared" si="0"/>
        <v>#N/A</v>
      </c>
    </row>
    <row r="294" spans="2:7" ht="15.75" customHeight="1" x14ac:dyDescent="0.3">
      <c r="B294" s="69"/>
      <c r="C294" s="70"/>
      <c r="D294" s="70"/>
      <c r="E294" s="71"/>
      <c r="F294" s="67" t="e">
        <f>VLOOKUP(ENTRADAS!$C294,PROD!$B$7:$G$21,5,0)</f>
        <v>#N/A</v>
      </c>
      <c r="G294" s="68" t="e">
        <f t="shared" si="0"/>
        <v>#N/A</v>
      </c>
    </row>
    <row r="295" spans="2:7" ht="15.75" customHeight="1" x14ac:dyDescent="0.3">
      <c r="B295" s="69"/>
      <c r="C295" s="70"/>
      <c r="D295" s="70"/>
      <c r="E295" s="71"/>
      <c r="F295" s="67" t="e">
        <f>VLOOKUP(ENTRADAS!$C295,PROD!$B$7:$G$21,5,0)</f>
        <v>#N/A</v>
      </c>
      <c r="G295" s="68" t="e">
        <f t="shared" si="0"/>
        <v>#N/A</v>
      </c>
    </row>
    <row r="296" spans="2:7" ht="15.75" customHeight="1" x14ac:dyDescent="0.3">
      <c r="B296" s="69"/>
      <c r="C296" s="70"/>
      <c r="D296" s="70"/>
      <c r="E296" s="71"/>
      <c r="F296" s="67" t="e">
        <f>VLOOKUP(ENTRADAS!$C296,PROD!$B$7:$G$21,5,0)</f>
        <v>#N/A</v>
      </c>
      <c r="G296" s="68" t="e">
        <f t="shared" si="0"/>
        <v>#N/A</v>
      </c>
    </row>
    <row r="297" spans="2:7" ht="15.75" customHeight="1" x14ac:dyDescent="0.3">
      <c r="B297" s="69"/>
      <c r="C297" s="70"/>
      <c r="D297" s="70"/>
      <c r="E297" s="71"/>
      <c r="F297" s="67" t="e">
        <f>VLOOKUP(ENTRADAS!$C297,PROD!$B$7:$G$21,5,0)</f>
        <v>#N/A</v>
      </c>
      <c r="G297" s="68" t="e">
        <f t="shared" si="0"/>
        <v>#N/A</v>
      </c>
    </row>
    <row r="298" spans="2:7" ht="15.75" customHeight="1" x14ac:dyDescent="0.3">
      <c r="B298" s="69"/>
      <c r="C298" s="70"/>
      <c r="D298" s="70"/>
      <c r="E298" s="71"/>
      <c r="F298" s="67" t="e">
        <f>VLOOKUP(ENTRADAS!$C298,PROD!$B$7:$G$21,5,0)</f>
        <v>#N/A</v>
      </c>
      <c r="G298" s="68" t="e">
        <f t="shared" si="0"/>
        <v>#N/A</v>
      </c>
    </row>
    <row r="299" spans="2:7" ht="15.75" customHeight="1" x14ac:dyDescent="0.3">
      <c r="B299" s="69"/>
      <c r="C299" s="70"/>
      <c r="D299" s="70"/>
      <c r="E299" s="71"/>
      <c r="F299" s="67" t="e">
        <f>VLOOKUP(ENTRADAS!$C299,PROD!$B$7:$G$21,5,0)</f>
        <v>#N/A</v>
      </c>
      <c r="G299" s="68" t="e">
        <f t="shared" si="0"/>
        <v>#N/A</v>
      </c>
    </row>
    <row r="300" spans="2:7" ht="15.75" customHeight="1" x14ac:dyDescent="0.3">
      <c r="B300" s="69"/>
      <c r="C300" s="70"/>
      <c r="D300" s="70"/>
      <c r="E300" s="71"/>
      <c r="F300" s="67" t="e">
        <f>VLOOKUP(ENTRADAS!$C300,PROD!$B$7:$G$21,5,0)</f>
        <v>#N/A</v>
      </c>
      <c r="G300" s="68" t="e">
        <f t="shared" si="0"/>
        <v>#N/A</v>
      </c>
    </row>
    <row r="301" spans="2:7" ht="15.75" customHeight="1" x14ac:dyDescent="0.3">
      <c r="B301" s="72"/>
      <c r="C301" s="73"/>
      <c r="D301" s="73"/>
      <c r="E301" s="74"/>
      <c r="F301" s="75" t="e">
        <f>VLOOKUP(ENTRADAS!$C301,PROD!$B$7:$G$21,5,0)</f>
        <v>#N/A</v>
      </c>
      <c r="G301" s="76" t="e">
        <f t="shared" si="0"/>
        <v>#N/A</v>
      </c>
    </row>
    <row r="302" spans="2:7" ht="15.75" customHeight="1" x14ac:dyDescent="0.2"/>
    <row r="303" spans="2:7" ht="15.75" customHeight="1" x14ac:dyDescent="0.2"/>
    <row r="304" spans="2:7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hyperlinks>
    <hyperlink ref="I1" location="Instruções!A1" display="Dúvidas?" xr:uid="{00000000-0004-0000-0400-000000000000}"/>
  </hyperlinks>
  <pageMargins left="0.511811024" right="0.511811024" top="0.78740157499999996" bottom="0.78740157499999996" header="0" footer="0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997"/>
  <sheetViews>
    <sheetView showGridLines="0" workbookViewId="0"/>
  </sheetViews>
  <sheetFormatPr defaultColWidth="12.625" defaultRowHeight="15" customHeight="1" x14ac:dyDescent="0.2"/>
  <cols>
    <col min="1" max="1" width="12.625" customWidth="1"/>
    <col min="2" max="2" width="15.75" customWidth="1"/>
    <col min="3" max="3" width="18.875" customWidth="1"/>
    <col min="4" max="4" width="15.75" customWidth="1"/>
    <col min="5" max="5" width="16.75" customWidth="1"/>
    <col min="6" max="6" width="15" customWidth="1"/>
    <col min="7" max="7" width="15.25" customWidth="1"/>
    <col min="8" max="8" width="14.75" customWidth="1"/>
    <col min="9" max="10" width="14.125" customWidth="1"/>
    <col min="11" max="11" width="10.125" customWidth="1"/>
    <col min="12" max="12" width="11" customWidth="1"/>
    <col min="13" max="13" width="7.625" customWidth="1"/>
    <col min="14" max="14" width="10.875" customWidth="1"/>
    <col min="15" max="25" width="7.625" customWidth="1"/>
  </cols>
  <sheetData>
    <row r="1" spans="1:25" ht="48.75" customHeight="1" x14ac:dyDescent="0.25">
      <c r="A1" s="21"/>
      <c r="B1" s="22" t="s">
        <v>52</v>
      </c>
      <c r="D1" s="2"/>
      <c r="E1" s="2"/>
      <c r="F1" s="2"/>
      <c r="G1" s="2"/>
      <c r="H1" s="2"/>
      <c r="I1" s="2"/>
      <c r="J1" s="20"/>
      <c r="K1" s="23" t="s">
        <v>23</v>
      </c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5" spans="1:25" ht="15" customHeight="1" x14ac:dyDescent="0.3">
      <c r="B5" s="27"/>
      <c r="C5" s="28"/>
      <c r="D5" s="28"/>
      <c r="E5" s="28"/>
      <c r="F5" s="28"/>
      <c r="G5" s="77"/>
      <c r="H5" s="28"/>
    </row>
    <row r="6" spans="1:25" ht="35.25" customHeight="1" x14ac:dyDescent="0.2">
      <c r="B6" s="78" t="s">
        <v>53</v>
      </c>
      <c r="C6" s="78" t="s">
        <v>54</v>
      </c>
      <c r="D6" s="78" t="s">
        <v>49</v>
      </c>
      <c r="E6" s="78" t="s">
        <v>55</v>
      </c>
      <c r="F6" s="78" t="s">
        <v>56</v>
      </c>
      <c r="G6" s="78" t="s">
        <v>57</v>
      </c>
      <c r="H6" s="78" t="s">
        <v>58</v>
      </c>
      <c r="I6" s="78" t="s">
        <v>32</v>
      </c>
      <c r="J6" s="78" t="s">
        <v>59</v>
      </c>
    </row>
    <row r="7" spans="1:25" ht="15.75" customHeight="1" x14ac:dyDescent="0.25">
      <c r="B7" s="79">
        <v>44197</v>
      </c>
      <c r="C7" s="80" t="s">
        <v>33</v>
      </c>
      <c r="D7" s="80">
        <v>3</v>
      </c>
      <c r="E7" s="60"/>
      <c r="F7" s="81"/>
      <c r="G7" s="82">
        <f>SAÍDAS!$D7-SAÍDAS!$E7</f>
        <v>3</v>
      </c>
      <c r="H7" s="82">
        <f>SUMIFS(ENTRADAS!$E$7:$E$58,ENTRADAS!$B$7:$B$58,"&lt;=" &amp; SAÍDAS!$B7,ENTRADAS!$C$7:$C$58,SAÍDAS!$C7)-SUMIFS(SAÍDAS!$G$7:$G$75,SAÍDAS!$B$7:$B$75,"&lt;=" &amp; SAÍDAS!$B7,SAÍDAS!$C$7:$C$75,SAÍDAS!$C7)</f>
        <v>17</v>
      </c>
      <c r="I7" s="83" t="e">
        <f>VLOOKUP(SAÍDAS!$C7,PROD!$B$7:$G$21,6,0)</f>
        <v>#N/A</v>
      </c>
      <c r="J7" s="84" t="e">
        <f>SAÍDAS!$G7*SAÍDAS!$I7</f>
        <v>#N/A</v>
      </c>
      <c r="O7" s="29"/>
    </row>
    <row r="8" spans="1:25" x14ac:dyDescent="0.25">
      <c r="B8" s="85">
        <v>44198</v>
      </c>
      <c r="C8" s="86" t="s">
        <v>33</v>
      </c>
      <c r="D8" s="86">
        <v>2</v>
      </c>
      <c r="E8" s="65"/>
      <c r="F8" s="87">
        <v>44200</v>
      </c>
      <c r="G8" s="88">
        <f>SAÍDAS!$D8-SAÍDAS!$E8</f>
        <v>2</v>
      </c>
      <c r="H8" s="88">
        <f>SUMIFS(ENTRADAS!$E$7:$E$58,ENTRADAS!$B$7:$B$58,"&lt;=" &amp; SAÍDAS!$B8,ENTRADAS!$C$7:$C$58,SAÍDAS!$C8)-SUMIFS(SAÍDAS!$G$7:$G$75,SAÍDAS!$B$7:$B$75,"&lt;=" &amp; SAÍDAS!$B8,SAÍDAS!$C$7:$C$75,SAÍDAS!$C8)</f>
        <v>15</v>
      </c>
      <c r="I8" s="67" t="e">
        <f>VLOOKUP(SAÍDAS!$C8,PROD!$B$7:$G$21,6,0)</f>
        <v>#N/A</v>
      </c>
      <c r="J8" s="68" t="e">
        <f>SAÍDAS!$G8*SAÍDAS!$I8</f>
        <v>#N/A</v>
      </c>
      <c r="O8" s="29"/>
    </row>
    <row r="9" spans="1:25" x14ac:dyDescent="0.25">
      <c r="B9" s="85">
        <v>44202</v>
      </c>
      <c r="C9" s="65" t="s">
        <v>33</v>
      </c>
      <c r="D9" s="86">
        <v>2</v>
      </c>
      <c r="E9" s="65">
        <v>1</v>
      </c>
      <c r="F9" s="87">
        <v>44203</v>
      </c>
      <c r="G9" s="88">
        <f>SAÍDAS!$D9-SAÍDAS!$E9</f>
        <v>1</v>
      </c>
      <c r="H9" s="88">
        <f>SUMIFS(ENTRADAS!$E$7:$E$58,ENTRADAS!$B$7:$B$58,"&lt;=" &amp; SAÍDAS!$B9,ENTRADAS!$C$7:$C$58,SAÍDAS!$C9)-SUMIFS(SAÍDAS!$G$7:$G$75,SAÍDAS!$B$7:$B$75,"&lt;=" &amp; SAÍDAS!$B9,SAÍDAS!$C$7:$C$75,SAÍDAS!$C9)</f>
        <v>14</v>
      </c>
      <c r="I9" s="67" t="e">
        <f>VLOOKUP(SAÍDAS!$C9,PROD!$B$7:$G$21,6,0)</f>
        <v>#N/A</v>
      </c>
      <c r="J9" s="68" t="e">
        <f>SAÍDAS!$G9*SAÍDAS!$I9</f>
        <v>#N/A</v>
      </c>
      <c r="O9" s="29"/>
    </row>
    <row r="10" spans="1:25" x14ac:dyDescent="0.25">
      <c r="B10" s="85"/>
      <c r="C10" s="86"/>
      <c r="D10" s="86"/>
      <c r="E10" s="65"/>
      <c r="F10" s="87"/>
      <c r="G10" s="88">
        <f>SAÍDAS!$D10-SAÍDAS!$E10</f>
        <v>0</v>
      </c>
      <c r="H10" s="88">
        <f>SUMIFS(ENTRADAS!$E$7:$E$58,ENTRADAS!$B$7:$B$58,"&lt;=" &amp; SAÍDAS!$B10,ENTRADAS!$C$7:$C$58,SAÍDAS!$C10)-SUMIFS(SAÍDAS!$G$7:$G$75,SAÍDAS!$B$7:$B$75,"&lt;=" &amp; SAÍDAS!$B10,SAÍDAS!$C$7:$C$75,SAÍDAS!$C10)</f>
        <v>0</v>
      </c>
      <c r="I10" s="67" t="e">
        <f>VLOOKUP(SAÍDAS!$C10,PROD!$B$7:$G$21,6,0)</f>
        <v>#N/A</v>
      </c>
      <c r="J10" s="68" t="e">
        <f>SAÍDAS!$G10*SAÍDAS!$I10</f>
        <v>#N/A</v>
      </c>
      <c r="O10" s="29"/>
    </row>
    <row r="11" spans="1:25" x14ac:dyDescent="0.25">
      <c r="B11" s="85"/>
      <c r="C11" s="65"/>
      <c r="D11" s="65"/>
      <c r="E11" s="65"/>
      <c r="F11" s="87"/>
      <c r="G11" s="88">
        <f>SAÍDAS!$D11-SAÍDAS!$E11</f>
        <v>0</v>
      </c>
      <c r="H11" s="88">
        <f>SUMIFS(ENTRADAS!$E$7:$E$58,ENTRADAS!$B$7:$B$58,"&lt;=" &amp; SAÍDAS!$B11,ENTRADAS!$C$7:$C$58,SAÍDAS!$C11)-SUMIFS(SAÍDAS!$G$7:$G$75,SAÍDAS!$B$7:$B$75,"&lt;=" &amp; SAÍDAS!$B11,SAÍDAS!$C$7:$C$75,SAÍDAS!$C11)</f>
        <v>0</v>
      </c>
      <c r="I11" s="67" t="e">
        <f>VLOOKUP(SAÍDAS!$C11,PROD!$B$7:$G$21,6,0)</f>
        <v>#N/A</v>
      </c>
      <c r="J11" s="68" t="e">
        <f>SAÍDAS!$G11*SAÍDAS!$I11</f>
        <v>#N/A</v>
      </c>
      <c r="O11" s="29"/>
    </row>
    <row r="12" spans="1:25" x14ac:dyDescent="0.25">
      <c r="B12" s="85"/>
      <c r="C12" s="65"/>
      <c r="D12" s="65"/>
      <c r="E12" s="65"/>
      <c r="F12" s="87"/>
      <c r="G12" s="88">
        <f>SAÍDAS!$D12-SAÍDAS!$E12</f>
        <v>0</v>
      </c>
      <c r="H12" s="88">
        <f>SUMIFS(ENTRADAS!$E$7:$E$58,ENTRADAS!$B$7:$B$58,"&lt;=" &amp; SAÍDAS!$B12,ENTRADAS!$C$7:$C$58,SAÍDAS!$C12)-SUMIFS(SAÍDAS!$G$7:$G$75,SAÍDAS!$B$7:$B$75,"&lt;=" &amp; SAÍDAS!$B12,SAÍDAS!$C$7:$C$75,SAÍDAS!$C12)</f>
        <v>0</v>
      </c>
      <c r="I12" s="67" t="e">
        <f>VLOOKUP(SAÍDAS!$C12,PROD!$B$7:$G$21,6,0)</f>
        <v>#N/A</v>
      </c>
      <c r="J12" s="68" t="e">
        <f>SAÍDAS!$G12*SAÍDAS!$I12</f>
        <v>#N/A</v>
      </c>
      <c r="O12" s="29"/>
    </row>
    <row r="13" spans="1:25" x14ac:dyDescent="0.2">
      <c r="B13" s="85"/>
      <c r="C13" s="65"/>
      <c r="D13" s="65"/>
      <c r="E13" s="65"/>
      <c r="F13" s="87"/>
      <c r="G13" s="88">
        <f>SAÍDAS!$D13-SAÍDAS!$E13</f>
        <v>0</v>
      </c>
      <c r="H13" s="88">
        <f>SUMIFS(ENTRADAS!$E$7:$E$58,ENTRADAS!$B$7:$B$58,"&lt;=" &amp; SAÍDAS!$B13,ENTRADAS!$C$7:$C$58,SAÍDAS!$C13)-SUMIFS(SAÍDAS!$G$7:$G$75,SAÍDAS!$B$7:$B$75,"&lt;=" &amp; SAÍDAS!$B13,SAÍDAS!$C$7:$C$75,SAÍDAS!$C13)</f>
        <v>0</v>
      </c>
      <c r="I13" s="67" t="e">
        <f>VLOOKUP(SAÍDAS!$C13,PROD!$B$7:$G$21,6,0)</f>
        <v>#N/A</v>
      </c>
      <c r="J13" s="68" t="e">
        <f>SAÍDAS!$G13*SAÍDAS!$I13</f>
        <v>#N/A</v>
      </c>
    </row>
    <row r="14" spans="1:25" x14ac:dyDescent="0.2">
      <c r="B14" s="85"/>
      <c r="C14" s="65"/>
      <c r="D14" s="65"/>
      <c r="E14" s="65"/>
      <c r="F14" s="87"/>
      <c r="G14" s="88">
        <f>SAÍDAS!$D14-SAÍDAS!$E14</f>
        <v>0</v>
      </c>
      <c r="H14" s="88">
        <f>SUMIFS(ENTRADAS!$E$7:$E$58,ENTRADAS!$B$7:$B$58,"&lt;=" &amp; SAÍDAS!$B14,ENTRADAS!$C$7:$C$58,SAÍDAS!$C14)-SUMIFS(SAÍDAS!$G$7:$G$75,SAÍDAS!$B$7:$B$75,"&lt;=" &amp; SAÍDAS!$B14,SAÍDAS!$C$7:$C$75,SAÍDAS!$C14)</f>
        <v>0</v>
      </c>
      <c r="I14" s="67" t="e">
        <f>VLOOKUP(SAÍDAS!$C14,PROD!$B$7:$G$21,6,0)</f>
        <v>#N/A</v>
      </c>
      <c r="J14" s="68" t="e">
        <f>SAÍDAS!$G14*SAÍDAS!$I14</f>
        <v>#N/A</v>
      </c>
    </row>
    <row r="15" spans="1:25" x14ac:dyDescent="0.2">
      <c r="B15" s="85"/>
      <c r="C15" s="65"/>
      <c r="D15" s="65"/>
      <c r="E15" s="65"/>
      <c r="F15" s="87"/>
      <c r="G15" s="88">
        <f>SAÍDAS!$D15-SAÍDAS!$E15</f>
        <v>0</v>
      </c>
      <c r="H15" s="88">
        <f>SUMIFS(ENTRADAS!$E$7:$E$58,ENTRADAS!$B$7:$B$58,"&lt;=" &amp; SAÍDAS!$B15,ENTRADAS!$C$7:$C$58,SAÍDAS!$C15)-SUMIFS(SAÍDAS!$G$7:$G$75,SAÍDAS!$B$7:$B$75,"&lt;=" &amp; SAÍDAS!$B15,SAÍDAS!$C$7:$C$75,SAÍDAS!$C15)</f>
        <v>0</v>
      </c>
      <c r="I15" s="67" t="e">
        <f>VLOOKUP(SAÍDAS!$C15,PROD!$B$7:$G$21,6,0)</f>
        <v>#N/A</v>
      </c>
      <c r="J15" s="68" t="e">
        <f>SAÍDAS!$G15*SAÍDAS!$I15</f>
        <v>#N/A</v>
      </c>
    </row>
    <row r="16" spans="1:25" x14ac:dyDescent="0.2">
      <c r="B16" s="85"/>
      <c r="C16" s="65"/>
      <c r="D16" s="65"/>
      <c r="E16" s="65"/>
      <c r="F16" s="87"/>
      <c r="G16" s="88">
        <f>SAÍDAS!$D16-SAÍDAS!$E16</f>
        <v>0</v>
      </c>
      <c r="H16" s="88">
        <f>SUMIFS(ENTRADAS!$E$7:$E$58,ENTRADAS!$B$7:$B$58,"&lt;=" &amp; SAÍDAS!$B16,ENTRADAS!$C$7:$C$58,SAÍDAS!$C16)-SUMIFS(SAÍDAS!$G$7:$G$75,SAÍDAS!$B$7:$B$75,"&lt;=" &amp; SAÍDAS!$B16,SAÍDAS!$C$7:$C$75,SAÍDAS!$C16)</f>
        <v>0</v>
      </c>
      <c r="I16" s="67" t="e">
        <f>VLOOKUP(SAÍDAS!$C16,PROD!$B$7:$G$21,6,0)</f>
        <v>#N/A</v>
      </c>
      <c r="J16" s="68" t="e">
        <f>SAÍDAS!$G16*SAÍDAS!$I16</f>
        <v>#N/A</v>
      </c>
    </row>
    <row r="17" spans="2:10" x14ac:dyDescent="0.2">
      <c r="B17" s="85"/>
      <c r="C17" s="65"/>
      <c r="D17" s="65"/>
      <c r="E17" s="65"/>
      <c r="F17" s="87"/>
      <c r="G17" s="88">
        <f>SAÍDAS!$D17-SAÍDAS!$E17</f>
        <v>0</v>
      </c>
      <c r="H17" s="88">
        <f>SUMIFS(ENTRADAS!$E$7:$E$58,ENTRADAS!$B$7:$B$58,"&lt;=" &amp; SAÍDAS!$B17,ENTRADAS!$C$7:$C$58,SAÍDAS!$C17)-SUMIFS(SAÍDAS!$G$7:$G$75,SAÍDAS!$B$7:$B$75,"&lt;=" &amp; SAÍDAS!$B17,SAÍDAS!$C$7:$C$75,SAÍDAS!$C17)</f>
        <v>0</v>
      </c>
      <c r="I17" s="67" t="e">
        <f>VLOOKUP(SAÍDAS!$C17,PROD!$B$7:$G$21,6,0)</f>
        <v>#N/A</v>
      </c>
      <c r="J17" s="68" t="e">
        <f>SAÍDAS!$G17*SAÍDAS!$I17</f>
        <v>#N/A</v>
      </c>
    </row>
    <row r="18" spans="2:10" ht="15.75" customHeight="1" x14ac:dyDescent="0.2">
      <c r="B18" s="85"/>
      <c r="C18" s="65"/>
      <c r="D18" s="65"/>
      <c r="E18" s="65"/>
      <c r="F18" s="87"/>
      <c r="G18" s="88">
        <f>SAÍDAS!$D18-SAÍDAS!$E18</f>
        <v>0</v>
      </c>
      <c r="H18" s="88">
        <f>SUMIFS(ENTRADAS!$E$7:$E$58,ENTRADAS!$B$7:$B$58,"&lt;=" &amp; SAÍDAS!$B18,ENTRADAS!$C$7:$C$58,SAÍDAS!$C18)-SUMIFS(SAÍDAS!$G$7:$G$75,SAÍDAS!$B$7:$B$75,"&lt;=" &amp; SAÍDAS!$B18,SAÍDAS!$C$7:$C$75,SAÍDAS!$C18)</f>
        <v>0</v>
      </c>
      <c r="I18" s="67" t="e">
        <f>VLOOKUP(SAÍDAS!$C18,PROD!$B$7:$G$21,6,0)</f>
        <v>#N/A</v>
      </c>
      <c r="J18" s="68" t="e">
        <f>SAÍDAS!$G18*SAÍDAS!$I18</f>
        <v>#N/A</v>
      </c>
    </row>
    <row r="19" spans="2:10" ht="15.75" customHeight="1" x14ac:dyDescent="0.2">
      <c r="B19" s="85"/>
      <c r="C19" s="65"/>
      <c r="D19" s="65"/>
      <c r="E19" s="65"/>
      <c r="F19" s="87"/>
      <c r="G19" s="88">
        <f>SAÍDAS!$D19-SAÍDAS!$E19</f>
        <v>0</v>
      </c>
      <c r="H19" s="88">
        <f>SUMIFS(ENTRADAS!$E$7:$E$58,ENTRADAS!$B$7:$B$58,"&lt;=" &amp; SAÍDAS!$B19,ENTRADAS!$C$7:$C$58,SAÍDAS!$C19)-SUMIFS(SAÍDAS!$G$7:$G$75,SAÍDAS!$B$7:$B$75,"&lt;=" &amp; SAÍDAS!$B19,SAÍDAS!$C$7:$C$75,SAÍDAS!$C19)</f>
        <v>0</v>
      </c>
      <c r="I19" s="67" t="e">
        <f>VLOOKUP(SAÍDAS!$C19,PROD!$B$7:$G$21,6,0)</f>
        <v>#N/A</v>
      </c>
      <c r="J19" s="68" t="e">
        <f>SAÍDAS!$G19*SAÍDAS!$I19</f>
        <v>#N/A</v>
      </c>
    </row>
    <row r="20" spans="2:10" ht="15.75" customHeight="1" x14ac:dyDescent="0.2">
      <c r="B20" s="85"/>
      <c r="C20" s="65"/>
      <c r="D20" s="65"/>
      <c r="E20" s="65"/>
      <c r="F20" s="87"/>
      <c r="G20" s="88">
        <f>SAÍDAS!$D20-SAÍDAS!$E20</f>
        <v>0</v>
      </c>
      <c r="H20" s="88">
        <f>SUMIFS(ENTRADAS!$E$7:$E$58,ENTRADAS!$B$7:$B$58,"&lt;=" &amp; SAÍDAS!$B20,ENTRADAS!$C$7:$C$58,SAÍDAS!$C20)-SUMIFS(SAÍDAS!$G$7:$G$75,SAÍDAS!$B$7:$B$75,"&lt;=" &amp; SAÍDAS!$B20,SAÍDAS!$C$7:$C$75,SAÍDAS!$C20)</f>
        <v>0</v>
      </c>
      <c r="I20" s="67" t="e">
        <f>VLOOKUP(SAÍDAS!$C20,PROD!$B$7:$G$21,6,0)</f>
        <v>#N/A</v>
      </c>
      <c r="J20" s="68" t="e">
        <f>SAÍDAS!$G20*SAÍDAS!$I20</f>
        <v>#N/A</v>
      </c>
    </row>
    <row r="21" spans="2:10" ht="15.75" customHeight="1" x14ac:dyDescent="0.2">
      <c r="B21" s="85"/>
      <c r="C21" s="65"/>
      <c r="D21" s="65"/>
      <c r="E21" s="65"/>
      <c r="F21" s="87"/>
      <c r="G21" s="88">
        <f>SAÍDAS!$D21-SAÍDAS!$E21</f>
        <v>0</v>
      </c>
      <c r="H21" s="88">
        <f>SUMIFS(ENTRADAS!$E$7:$E$58,ENTRADAS!$B$7:$B$58,"&lt;=" &amp; SAÍDAS!$B21,ENTRADAS!$C$7:$C$58,SAÍDAS!$C21)-SUMIFS(SAÍDAS!$G$7:$G$75,SAÍDAS!$B$7:$B$75,"&lt;=" &amp; SAÍDAS!$B21,SAÍDAS!$C$7:$C$75,SAÍDAS!$C21)</f>
        <v>0</v>
      </c>
      <c r="I21" s="67" t="e">
        <f>VLOOKUP(SAÍDAS!$C21,PROD!$B$7:$G$21,6,0)</f>
        <v>#N/A</v>
      </c>
      <c r="J21" s="68" t="e">
        <f>SAÍDAS!$G21*SAÍDAS!$I21</f>
        <v>#N/A</v>
      </c>
    </row>
    <row r="22" spans="2:10" ht="15.75" customHeight="1" x14ac:dyDescent="0.2">
      <c r="B22" s="85"/>
      <c r="C22" s="65"/>
      <c r="D22" s="65"/>
      <c r="E22" s="65"/>
      <c r="F22" s="87"/>
      <c r="G22" s="88">
        <f>SAÍDAS!$D22-SAÍDAS!$E22</f>
        <v>0</v>
      </c>
      <c r="H22" s="88">
        <f>SUMIFS(ENTRADAS!$E$7:$E$58,ENTRADAS!$B$7:$B$58,"&lt;=" &amp; SAÍDAS!$B22,ENTRADAS!$C$7:$C$58,SAÍDAS!$C22)-SUMIFS(SAÍDAS!$G$7:$G$75,SAÍDAS!$B$7:$B$75,"&lt;=" &amp; SAÍDAS!$B22,SAÍDAS!$C$7:$C$75,SAÍDAS!$C22)</f>
        <v>0</v>
      </c>
      <c r="I22" s="67" t="e">
        <f>VLOOKUP(SAÍDAS!$C22,PROD!$B$7:$G$21,6,0)</f>
        <v>#N/A</v>
      </c>
      <c r="J22" s="68" t="e">
        <f>SAÍDAS!$G22*SAÍDAS!$I22</f>
        <v>#N/A</v>
      </c>
    </row>
    <row r="23" spans="2:10" ht="15.75" customHeight="1" x14ac:dyDescent="0.2">
      <c r="B23" s="85"/>
      <c r="C23" s="65"/>
      <c r="D23" s="65"/>
      <c r="E23" s="65"/>
      <c r="F23" s="87"/>
      <c r="G23" s="88">
        <f>SAÍDAS!$D23-SAÍDAS!$E23</f>
        <v>0</v>
      </c>
      <c r="H23" s="88">
        <f>SUMIFS(ENTRADAS!$E$7:$E$58,ENTRADAS!$B$7:$B$58,"&lt;=" &amp; SAÍDAS!$B23,ENTRADAS!$C$7:$C$58,SAÍDAS!$C23)-SUMIFS(SAÍDAS!$G$7:$G$75,SAÍDAS!$B$7:$B$75,"&lt;=" &amp; SAÍDAS!$B23,SAÍDAS!$C$7:$C$75,SAÍDAS!$C23)</f>
        <v>0</v>
      </c>
      <c r="I23" s="67" t="e">
        <f>VLOOKUP(SAÍDAS!$C23,PROD!$B$7:$G$21,6,0)</f>
        <v>#N/A</v>
      </c>
      <c r="J23" s="68" t="e">
        <f>SAÍDAS!$G23*SAÍDAS!$I23</f>
        <v>#N/A</v>
      </c>
    </row>
    <row r="24" spans="2:10" ht="15.75" customHeight="1" x14ac:dyDescent="0.2">
      <c r="B24" s="85"/>
      <c r="C24" s="65"/>
      <c r="D24" s="65"/>
      <c r="E24" s="65"/>
      <c r="F24" s="87"/>
      <c r="G24" s="88">
        <f>SAÍDAS!$D24-SAÍDAS!$E24</f>
        <v>0</v>
      </c>
      <c r="H24" s="88">
        <f>SUMIFS(ENTRADAS!$E$7:$E$58,ENTRADAS!$B$7:$B$58,"&lt;=" &amp; SAÍDAS!$B24,ENTRADAS!$C$7:$C$58,SAÍDAS!$C24)-SUMIFS(SAÍDAS!$G$7:$G$75,SAÍDAS!$B$7:$B$75,"&lt;=" &amp; SAÍDAS!$B24,SAÍDAS!$C$7:$C$75,SAÍDAS!$C24)</f>
        <v>0</v>
      </c>
      <c r="I24" s="67" t="e">
        <f>VLOOKUP(SAÍDAS!$C24,PROD!$B$7:$G$21,6,0)</f>
        <v>#N/A</v>
      </c>
      <c r="J24" s="68" t="e">
        <f>SAÍDAS!$G24*SAÍDAS!$I24</f>
        <v>#N/A</v>
      </c>
    </row>
    <row r="25" spans="2:10" ht="15.75" customHeight="1" x14ac:dyDescent="0.2">
      <c r="B25" s="85"/>
      <c r="C25" s="65"/>
      <c r="D25" s="65"/>
      <c r="E25" s="65"/>
      <c r="F25" s="87"/>
      <c r="G25" s="88">
        <f>SAÍDAS!$D25-SAÍDAS!$E25</f>
        <v>0</v>
      </c>
      <c r="H25" s="88">
        <f>SUMIFS(ENTRADAS!$E$7:$E$58,ENTRADAS!$B$7:$B$58,"&lt;=" &amp; SAÍDAS!$B25,ENTRADAS!$C$7:$C$58,SAÍDAS!$C25)-SUMIFS(SAÍDAS!$G$7:$G$75,SAÍDAS!$B$7:$B$75,"&lt;=" &amp; SAÍDAS!$B25,SAÍDAS!$C$7:$C$75,SAÍDAS!$C25)</f>
        <v>0</v>
      </c>
      <c r="I25" s="67" t="e">
        <f>VLOOKUP(SAÍDAS!$C25,PROD!$B$7:$G$21,6,0)</f>
        <v>#N/A</v>
      </c>
      <c r="J25" s="68" t="e">
        <f>SAÍDAS!$G25*SAÍDAS!$I25</f>
        <v>#N/A</v>
      </c>
    </row>
    <row r="26" spans="2:10" ht="15.75" customHeight="1" x14ac:dyDescent="0.2">
      <c r="B26" s="85"/>
      <c r="C26" s="65"/>
      <c r="D26" s="65"/>
      <c r="E26" s="65"/>
      <c r="F26" s="87"/>
      <c r="G26" s="88">
        <f>SAÍDAS!$D26-SAÍDAS!$E26</f>
        <v>0</v>
      </c>
      <c r="H26" s="88">
        <f>SUMIFS(ENTRADAS!$E$7:$E$58,ENTRADAS!$B$7:$B$58,"&lt;=" &amp; SAÍDAS!$B26,ENTRADAS!$C$7:$C$58,SAÍDAS!$C26)-SUMIFS(SAÍDAS!$G$7:$G$75,SAÍDAS!$B$7:$B$75,"&lt;=" &amp; SAÍDAS!$B26,SAÍDAS!$C$7:$C$75,SAÍDAS!$C26)</f>
        <v>0</v>
      </c>
      <c r="I26" s="67" t="e">
        <f>VLOOKUP(SAÍDAS!$C26,PROD!$B$7:$G$21,6,0)</f>
        <v>#N/A</v>
      </c>
      <c r="J26" s="68" t="e">
        <f>SAÍDAS!$G26*SAÍDAS!$I26</f>
        <v>#N/A</v>
      </c>
    </row>
    <row r="27" spans="2:10" ht="15.75" customHeight="1" x14ac:dyDescent="0.2">
      <c r="B27" s="85"/>
      <c r="C27" s="65"/>
      <c r="D27" s="65"/>
      <c r="E27" s="65"/>
      <c r="F27" s="87"/>
      <c r="G27" s="88">
        <f>SAÍDAS!$D27-SAÍDAS!$E27</f>
        <v>0</v>
      </c>
      <c r="H27" s="88">
        <f>SUMIFS(ENTRADAS!$E$7:$E$58,ENTRADAS!$B$7:$B$58,"&lt;=" &amp; SAÍDAS!$B27,ENTRADAS!$C$7:$C$58,SAÍDAS!$C27)-SUMIFS(SAÍDAS!$G$7:$G$75,SAÍDAS!$B$7:$B$75,"&lt;=" &amp; SAÍDAS!$B27,SAÍDAS!$C$7:$C$75,SAÍDAS!$C27)</f>
        <v>0</v>
      </c>
      <c r="I27" s="67" t="e">
        <f>VLOOKUP(SAÍDAS!$C27,PROD!$B$7:$G$21,6,0)</f>
        <v>#N/A</v>
      </c>
      <c r="J27" s="68" t="e">
        <f>SAÍDAS!$G27*SAÍDAS!$I27</f>
        <v>#N/A</v>
      </c>
    </row>
    <row r="28" spans="2:10" ht="15.75" customHeight="1" x14ac:dyDescent="0.2">
      <c r="B28" s="85"/>
      <c r="C28" s="65"/>
      <c r="D28" s="65"/>
      <c r="E28" s="65"/>
      <c r="F28" s="87"/>
      <c r="G28" s="88">
        <f>SAÍDAS!$D28-SAÍDAS!$E28</f>
        <v>0</v>
      </c>
      <c r="H28" s="88">
        <f>SUMIFS(ENTRADAS!$E$7:$E$58,ENTRADAS!$B$7:$B$58,"&lt;=" &amp; SAÍDAS!$B28,ENTRADAS!$C$7:$C$58,SAÍDAS!$C28)-SUMIFS(SAÍDAS!$G$7:$G$75,SAÍDAS!$B$7:$B$75,"&lt;=" &amp; SAÍDAS!$B28,SAÍDAS!$C$7:$C$75,SAÍDAS!$C28)</f>
        <v>0</v>
      </c>
      <c r="I28" s="67" t="e">
        <f>VLOOKUP(SAÍDAS!$C28,PROD!$B$7:$G$21,6,0)</f>
        <v>#N/A</v>
      </c>
      <c r="J28" s="68" t="e">
        <f>SAÍDAS!$G28*SAÍDAS!$I28</f>
        <v>#N/A</v>
      </c>
    </row>
    <row r="29" spans="2:10" ht="15.75" customHeight="1" x14ac:dyDescent="0.2">
      <c r="B29" s="85"/>
      <c r="C29" s="65"/>
      <c r="D29" s="65"/>
      <c r="E29" s="65"/>
      <c r="F29" s="87"/>
      <c r="G29" s="88">
        <f>SAÍDAS!$D29-SAÍDAS!$E29</f>
        <v>0</v>
      </c>
      <c r="H29" s="88">
        <f>SUMIFS(ENTRADAS!$E$7:$E$58,ENTRADAS!$B$7:$B$58,"&lt;=" &amp; SAÍDAS!$B29,ENTRADAS!$C$7:$C$58,SAÍDAS!$C29)-SUMIFS(SAÍDAS!$G$7:$G$75,SAÍDAS!$B$7:$B$75,"&lt;=" &amp; SAÍDAS!$B29,SAÍDAS!$C$7:$C$75,SAÍDAS!$C29)</f>
        <v>0</v>
      </c>
      <c r="I29" s="67" t="e">
        <f>VLOOKUP(SAÍDAS!$C29,PROD!$B$7:$G$21,6,0)</f>
        <v>#N/A</v>
      </c>
      <c r="J29" s="68" t="e">
        <f>SAÍDAS!$G29*SAÍDAS!$I29</f>
        <v>#N/A</v>
      </c>
    </row>
    <row r="30" spans="2:10" ht="15.75" customHeight="1" x14ac:dyDescent="0.2">
      <c r="B30" s="85"/>
      <c r="C30" s="65"/>
      <c r="D30" s="65"/>
      <c r="E30" s="65"/>
      <c r="F30" s="87"/>
      <c r="G30" s="88">
        <f>SAÍDAS!$D30-SAÍDAS!$E30</f>
        <v>0</v>
      </c>
      <c r="H30" s="88">
        <f>SUMIFS(ENTRADAS!$E$7:$E$58,ENTRADAS!$B$7:$B$58,"&lt;=" &amp; SAÍDAS!$B30,ENTRADAS!$C$7:$C$58,SAÍDAS!$C30)-SUMIFS(SAÍDAS!$G$7:$G$75,SAÍDAS!$B$7:$B$75,"&lt;=" &amp; SAÍDAS!$B30,SAÍDAS!$C$7:$C$75,SAÍDAS!$C30)</f>
        <v>0</v>
      </c>
      <c r="I30" s="67" t="e">
        <f>VLOOKUP(SAÍDAS!$C30,PROD!$B$7:$G$21,6,0)</f>
        <v>#N/A</v>
      </c>
      <c r="J30" s="68" t="e">
        <f>SAÍDAS!$G30*SAÍDAS!$I30</f>
        <v>#N/A</v>
      </c>
    </row>
    <row r="31" spans="2:10" ht="15.75" customHeight="1" x14ac:dyDescent="0.2">
      <c r="B31" s="85"/>
      <c r="C31" s="65"/>
      <c r="D31" s="65"/>
      <c r="E31" s="65"/>
      <c r="F31" s="87"/>
      <c r="G31" s="88">
        <f>SAÍDAS!$D31-SAÍDAS!$E31</f>
        <v>0</v>
      </c>
      <c r="H31" s="88">
        <f>SUMIFS(ENTRADAS!$E$7:$E$58,ENTRADAS!$B$7:$B$58,"&lt;=" &amp; SAÍDAS!$B31,ENTRADAS!$C$7:$C$58,SAÍDAS!$C31)-SUMIFS(SAÍDAS!$G$7:$G$75,SAÍDAS!$B$7:$B$75,"&lt;=" &amp; SAÍDAS!$B31,SAÍDAS!$C$7:$C$75,SAÍDAS!$C31)</f>
        <v>0</v>
      </c>
      <c r="I31" s="67" t="e">
        <f>VLOOKUP(SAÍDAS!$C31,PROD!$B$7:$G$21,6,0)</f>
        <v>#N/A</v>
      </c>
      <c r="J31" s="68" t="e">
        <f>SAÍDAS!$G31*SAÍDAS!$I31</f>
        <v>#N/A</v>
      </c>
    </row>
    <row r="32" spans="2:10" ht="15.75" customHeight="1" x14ac:dyDescent="0.2">
      <c r="B32" s="85"/>
      <c r="C32" s="65"/>
      <c r="D32" s="65"/>
      <c r="E32" s="65"/>
      <c r="F32" s="87"/>
      <c r="G32" s="88">
        <f>SAÍDAS!$D32-SAÍDAS!$E32</f>
        <v>0</v>
      </c>
      <c r="H32" s="88">
        <f>SUMIFS(ENTRADAS!$E$7:$E$58,ENTRADAS!$B$7:$B$58,"&lt;=" &amp; SAÍDAS!$B32,ENTRADAS!$C$7:$C$58,SAÍDAS!$C32)-SUMIFS(SAÍDAS!$G$7:$G$75,SAÍDAS!$B$7:$B$75,"&lt;=" &amp; SAÍDAS!$B32,SAÍDAS!$C$7:$C$75,SAÍDAS!$C32)</f>
        <v>0</v>
      </c>
      <c r="I32" s="67" t="e">
        <f>VLOOKUP(SAÍDAS!$C32,PROD!$B$7:$G$21,6,0)</f>
        <v>#N/A</v>
      </c>
      <c r="J32" s="68" t="e">
        <f>SAÍDAS!$G32*SAÍDAS!$I32</f>
        <v>#N/A</v>
      </c>
    </row>
    <row r="33" spans="2:10" ht="15.75" customHeight="1" x14ac:dyDescent="0.2">
      <c r="B33" s="85"/>
      <c r="C33" s="65"/>
      <c r="D33" s="65"/>
      <c r="E33" s="65"/>
      <c r="F33" s="87"/>
      <c r="G33" s="88">
        <f>SAÍDAS!$D33-SAÍDAS!$E33</f>
        <v>0</v>
      </c>
      <c r="H33" s="88">
        <f>SUMIFS(ENTRADAS!$E$7:$E$58,ENTRADAS!$B$7:$B$58,"&lt;=" &amp; SAÍDAS!$B33,ENTRADAS!$C$7:$C$58,SAÍDAS!$C33)-SUMIFS(SAÍDAS!$G$7:$G$75,SAÍDAS!$B$7:$B$75,"&lt;=" &amp; SAÍDAS!$B33,SAÍDAS!$C$7:$C$75,SAÍDAS!$C33)</f>
        <v>0</v>
      </c>
      <c r="I33" s="67" t="e">
        <f>VLOOKUP(SAÍDAS!$C33,PROD!$B$7:$G$21,6,0)</f>
        <v>#N/A</v>
      </c>
      <c r="J33" s="68" t="e">
        <f>SAÍDAS!$G33*SAÍDAS!$I33</f>
        <v>#N/A</v>
      </c>
    </row>
    <row r="34" spans="2:10" ht="15.75" customHeight="1" x14ac:dyDescent="0.2">
      <c r="B34" s="85"/>
      <c r="C34" s="65"/>
      <c r="D34" s="65"/>
      <c r="E34" s="65"/>
      <c r="F34" s="87"/>
      <c r="G34" s="88">
        <f>SAÍDAS!$D34-SAÍDAS!$E34</f>
        <v>0</v>
      </c>
      <c r="H34" s="88">
        <f>SUMIFS(ENTRADAS!$E$7:$E$58,ENTRADAS!$B$7:$B$58,"&lt;=" &amp; SAÍDAS!$B34,ENTRADAS!$C$7:$C$58,SAÍDAS!$C34)-SUMIFS(SAÍDAS!$G$7:$G$75,SAÍDAS!$B$7:$B$75,"&lt;=" &amp; SAÍDAS!$B34,SAÍDAS!$C$7:$C$75,SAÍDAS!$C34)</f>
        <v>0</v>
      </c>
      <c r="I34" s="67" t="e">
        <f>VLOOKUP(SAÍDAS!$C34,PROD!$B$7:$G$21,6,0)</f>
        <v>#N/A</v>
      </c>
      <c r="J34" s="68" t="e">
        <f>SAÍDAS!$G34*SAÍDAS!$I34</f>
        <v>#N/A</v>
      </c>
    </row>
    <row r="35" spans="2:10" ht="15.75" customHeight="1" x14ac:dyDescent="0.2">
      <c r="B35" s="85"/>
      <c r="C35" s="65"/>
      <c r="D35" s="65"/>
      <c r="E35" s="65"/>
      <c r="F35" s="87"/>
      <c r="G35" s="88">
        <f>SAÍDAS!$D35-SAÍDAS!$E35</f>
        <v>0</v>
      </c>
      <c r="H35" s="88">
        <f>SUMIFS(ENTRADAS!$E$7:$E$58,ENTRADAS!$B$7:$B$58,"&lt;=" &amp; SAÍDAS!$B35,ENTRADAS!$C$7:$C$58,SAÍDAS!$C35)-SUMIFS(SAÍDAS!$G$7:$G$75,SAÍDAS!$B$7:$B$75,"&lt;=" &amp; SAÍDAS!$B35,SAÍDAS!$C$7:$C$75,SAÍDAS!$C35)</f>
        <v>0</v>
      </c>
      <c r="I35" s="67" t="e">
        <f>VLOOKUP(SAÍDAS!$C35,PROD!$B$7:$G$21,6,0)</f>
        <v>#N/A</v>
      </c>
      <c r="J35" s="68" t="e">
        <f>SAÍDAS!$G35*SAÍDAS!$I35</f>
        <v>#N/A</v>
      </c>
    </row>
    <row r="36" spans="2:10" ht="15.75" customHeight="1" x14ac:dyDescent="0.2">
      <c r="B36" s="85"/>
      <c r="C36" s="65"/>
      <c r="D36" s="65"/>
      <c r="E36" s="65"/>
      <c r="F36" s="87"/>
      <c r="G36" s="88">
        <f>SAÍDAS!$D36-SAÍDAS!$E36</f>
        <v>0</v>
      </c>
      <c r="H36" s="88">
        <f>SUMIFS(ENTRADAS!$E$7:$E$58,ENTRADAS!$B$7:$B$58,"&lt;=" &amp; SAÍDAS!$B36,ENTRADAS!$C$7:$C$58,SAÍDAS!$C36)-SUMIFS(SAÍDAS!$G$7:$G$75,SAÍDAS!$B$7:$B$75,"&lt;=" &amp; SAÍDAS!$B36,SAÍDAS!$C$7:$C$75,SAÍDAS!$C36)</f>
        <v>0</v>
      </c>
      <c r="I36" s="67" t="e">
        <f>VLOOKUP(SAÍDAS!$C36,PROD!$B$7:$G$21,6,0)</f>
        <v>#N/A</v>
      </c>
      <c r="J36" s="68" t="e">
        <f>SAÍDAS!$G36*SAÍDAS!$I36</f>
        <v>#N/A</v>
      </c>
    </row>
    <row r="37" spans="2:10" ht="15.75" customHeight="1" x14ac:dyDescent="0.2">
      <c r="B37" s="85"/>
      <c r="C37" s="65"/>
      <c r="D37" s="65"/>
      <c r="E37" s="65"/>
      <c r="F37" s="87"/>
      <c r="G37" s="88">
        <f>SAÍDAS!$D37-SAÍDAS!$E37</f>
        <v>0</v>
      </c>
      <c r="H37" s="88">
        <f>SUMIFS(ENTRADAS!$E$7:$E$58,ENTRADAS!$B$7:$B$58,"&lt;=" &amp; SAÍDAS!$B37,ENTRADAS!$C$7:$C$58,SAÍDAS!$C37)-SUMIFS(SAÍDAS!$G$7:$G$75,SAÍDAS!$B$7:$B$75,"&lt;=" &amp; SAÍDAS!$B37,SAÍDAS!$C$7:$C$75,SAÍDAS!$C37)</f>
        <v>0</v>
      </c>
      <c r="I37" s="67" t="e">
        <f>VLOOKUP(SAÍDAS!$C37,PROD!$B$7:$G$21,6,0)</f>
        <v>#N/A</v>
      </c>
      <c r="J37" s="68" t="e">
        <f>SAÍDAS!$G37*SAÍDAS!$I37</f>
        <v>#N/A</v>
      </c>
    </row>
    <row r="38" spans="2:10" ht="15.75" customHeight="1" x14ac:dyDescent="0.2">
      <c r="B38" s="85"/>
      <c r="C38" s="65"/>
      <c r="D38" s="65"/>
      <c r="E38" s="65"/>
      <c r="F38" s="87"/>
      <c r="G38" s="88">
        <f>SAÍDAS!$D38-SAÍDAS!$E38</f>
        <v>0</v>
      </c>
      <c r="H38" s="88">
        <f>SUMIFS(ENTRADAS!$E$7:$E$58,ENTRADAS!$B$7:$B$58,"&lt;=" &amp; SAÍDAS!$B38,ENTRADAS!$C$7:$C$58,SAÍDAS!$C38)-SUMIFS(SAÍDAS!$G$7:$G$75,SAÍDAS!$B$7:$B$75,"&lt;=" &amp; SAÍDAS!$B38,SAÍDAS!$C$7:$C$75,SAÍDAS!$C38)</f>
        <v>0</v>
      </c>
      <c r="I38" s="67" t="e">
        <f>VLOOKUP(SAÍDAS!$C38,PROD!$B$7:$G$21,6,0)</f>
        <v>#N/A</v>
      </c>
      <c r="J38" s="68" t="e">
        <f>SAÍDAS!$G38*SAÍDAS!$I38</f>
        <v>#N/A</v>
      </c>
    </row>
    <row r="39" spans="2:10" ht="15.75" customHeight="1" x14ac:dyDescent="0.2">
      <c r="B39" s="85"/>
      <c r="C39" s="65"/>
      <c r="D39" s="65"/>
      <c r="E39" s="65"/>
      <c r="F39" s="87"/>
      <c r="G39" s="88">
        <f>SAÍDAS!$D39-SAÍDAS!$E39</f>
        <v>0</v>
      </c>
      <c r="H39" s="88">
        <f>SUMIFS(ENTRADAS!$E$7:$E$58,ENTRADAS!$B$7:$B$58,"&lt;=" &amp; SAÍDAS!$B39,ENTRADAS!$C$7:$C$58,SAÍDAS!$C39)-SUMIFS(SAÍDAS!$G$7:$G$75,SAÍDAS!$B$7:$B$75,"&lt;=" &amp; SAÍDAS!$B39,SAÍDAS!$C$7:$C$75,SAÍDAS!$C39)</f>
        <v>0</v>
      </c>
      <c r="I39" s="67" t="e">
        <f>VLOOKUP(SAÍDAS!$C39,PROD!$B$7:$G$21,6,0)</f>
        <v>#N/A</v>
      </c>
      <c r="J39" s="68" t="e">
        <f>SAÍDAS!$G39*SAÍDAS!$I39</f>
        <v>#N/A</v>
      </c>
    </row>
    <row r="40" spans="2:10" ht="15.75" customHeight="1" x14ac:dyDescent="0.2">
      <c r="B40" s="85"/>
      <c r="C40" s="65"/>
      <c r="D40" s="65"/>
      <c r="E40" s="65"/>
      <c r="F40" s="87"/>
      <c r="G40" s="88">
        <f>SAÍDAS!$D40-SAÍDAS!$E40</f>
        <v>0</v>
      </c>
      <c r="H40" s="88">
        <f>SUMIFS(ENTRADAS!$E$7:$E$58,ENTRADAS!$B$7:$B$58,"&lt;=" &amp; SAÍDAS!$B40,ENTRADAS!$C$7:$C$58,SAÍDAS!$C40)-SUMIFS(SAÍDAS!$G$7:$G$75,SAÍDAS!$B$7:$B$75,"&lt;=" &amp; SAÍDAS!$B40,SAÍDAS!$C$7:$C$75,SAÍDAS!$C40)</f>
        <v>0</v>
      </c>
      <c r="I40" s="67" t="e">
        <f>VLOOKUP(SAÍDAS!$C40,PROD!$B$7:$G$21,6,0)</f>
        <v>#N/A</v>
      </c>
      <c r="J40" s="68" t="e">
        <f>SAÍDAS!$G40*SAÍDAS!$I40</f>
        <v>#N/A</v>
      </c>
    </row>
    <row r="41" spans="2:10" ht="15.75" customHeight="1" x14ac:dyDescent="0.2">
      <c r="B41" s="85"/>
      <c r="C41" s="65"/>
      <c r="D41" s="65"/>
      <c r="E41" s="65"/>
      <c r="F41" s="87"/>
      <c r="G41" s="88">
        <f>SAÍDAS!$D41-SAÍDAS!$E41</f>
        <v>0</v>
      </c>
      <c r="H41" s="88">
        <f>SUMIFS(ENTRADAS!$E$7:$E$58,ENTRADAS!$B$7:$B$58,"&lt;=" &amp; SAÍDAS!$B41,ENTRADAS!$C$7:$C$58,SAÍDAS!$C41)-SUMIFS(SAÍDAS!$G$7:$G$75,SAÍDAS!$B$7:$B$75,"&lt;=" &amp; SAÍDAS!$B41,SAÍDAS!$C$7:$C$75,SAÍDAS!$C41)</f>
        <v>0</v>
      </c>
      <c r="I41" s="67" t="e">
        <f>VLOOKUP(SAÍDAS!$C41,PROD!$B$7:$G$21,6,0)</f>
        <v>#N/A</v>
      </c>
      <c r="J41" s="68" t="e">
        <f>SAÍDAS!$G41*SAÍDAS!$I41</f>
        <v>#N/A</v>
      </c>
    </row>
    <row r="42" spans="2:10" ht="15.75" customHeight="1" x14ac:dyDescent="0.2">
      <c r="B42" s="85"/>
      <c r="C42" s="65"/>
      <c r="D42" s="65"/>
      <c r="E42" s="65"/>
      <c r="F42" s="87"/>
      <c r="G42" s="88">
        <f>SAÍDAS!$D42-SAÍDAS!$E42</f>
        <v>0</v>
      </c>
      <c r="H42" s="88">
        <f>SUMIFS(ENTRADAS!$E$7:$E$58,ENTRADAS!$B$7:$B$58,"&lt;=" &amp; SAÍDAS!$B42,ENTRADAS!$C$7:$C$58,SAÍDAS!$C42)-SUMIFS(SAÍDAS!$G$7:$G$75,SAÍDAS!$B$7:$B$75,"&lt;=" &amp; SAÍDAS!$B42,SAÍDAS!$C$7:$C$75,SAÍDAS!$C42)</f>
        <v>0</v>
      </c>
      <c r="I42" s="67" t="e">
        <f>VLOOKUP(SAÍDAS!$C42,PROD!$B$7:$G$21,6,0)</f>
        <v>#N/A</v>
      </c>
      <c r="J42" s="68" t="e">
        <f>SAÍDAS!$G42*SAÍDAS!$I42</f>
        <v>#N/A</v>
      </c>
    </row>
    <row r="43" spans="2:10" ht="15.75" customHeight="1" x14ac:dyDescent="0.2">
      <c r="B43" s="85"/>
      <c r="C43" s="65"/>
      <c r="D43" s="65"/>
      <c r="E43" s="65"/>
      <c r="F43" s="87"/>
      <c r="G43" s="88">
        <f>SAÍDAS!$D43-SAÍDAS!$E43</f>
        <v>0</v>
      </c>
      <c r="H43" s="88">
        <f>SUMIFS(ENTRADAS!$E$7:$E$58,ENTRADAS!$B$7:$B$58,"&lt;=" &amp; SAÍDAS!$B43,ENTRADAS!$C$7:$C$58,SAÍDAS!$C43)-SUMIFS(SAÍDAS!$G$7:$G$75,SAÍDAS!$B$7:$B$75,"&lt;=" &amp; SAÍDAS!$B43,SAÍDAS!$C$7:$C$75,SAÍDAS!$C43)</f>
        <v>0</v>
      </c>
      <c r="I43" s="67" t="e">
        <f>VLOOKUP(SAÍDAS!$C43,PROD!$B$7:$G$21,6,0)</f>
        <v>#N/A</v>
      </c>
      <c r="J43" s="68" t="e">
        <f>SAÍDAS!$G43*SAÍDAS!$I43</f>
        <v>#N/A</v>
      </c>
    </row>
    <row r="44" spans="2:10" ht="15.75" customHeight="1" x14ac:dyDescent="0.2">
      <c r="B44" s="85"/>
      <c r="C44" s="65"/>
      <c r="D44" s="65"/>
      <c r="E44" s="65"/>
      <c r="F44" s="87"/>
      <c r="G44" s="88">
        <f>SAÍDAS!$D44-SAÍDAS!$E44</f>
        <v>0</v>
      </c>
      <c r="H44" s="88">
        <f>SUMIFS(ENTRADAS!$E$7:$E$58,ENTRADAS!$B$7:$B$58,"&lt;=" &amp; SAÍDAS!$B44,ENTRADAS!$C$7:$C$58,SAÍDAS!$C44)-SUMIFS(SAÍDAS!$G$7:$G$75,SAÍDAS!$B$7:$B$75,"&lt;=" &amp; SAÍDAS!$B44,SAÍDAS!$C$7:$C$75,SAÍDAS!$C44)</f>
        <v>0</v>
      </c>
      <c r="I44" s="67" t="e">
        <f>VLOOKUP(SAÍDAS!$C44,PROD!$B$7:$G$21,6,0)</f>
        <v>#N/A</v>
      </c>
      <c r="J44" s="68" t="e">
        <f>SAÍDAS!$G44*SAÍDAS!$I44</f>
        <v>#N/A</v>
      </c>
    </row>
    <row r="45" spans="2:10" ht="15.75" customHeight="1" x14ac:dyDescent="0.2">
      <c r="B45" s="85"/>
      <c r="C45" s="65"/>
      <c r="D45" s="65"/>
      <c r="E45" s="65"/>
      <c r="F45" s="87"/>
      <c r="G45" s="88">
        <f>SAÍDAS!$D45-SAÍDAS!$E45</f>
        <v>0</v>
      </c>
      <c r="H45" s="88">
        <f>SUMIFS(ENTRADAS!$E$7:$E$58,ENTRADAS!$B$7:$B$58,"&lt;=" &amp; SAÍDAS!$B45,ENTRADAS!$C$7:$C$58,SAÍDAS!$C45)-SUMIFS(SAÍDAS!$G$7:$G$75,SAÍDAS!$B$7:$B$75,"&lt;=" &amp; SAÍDAS!$B45,SAÍDAS!$C$7:$C$75,SAÍDAS!$C45)</f>
        <v>0</v>
      </c>
      <c r="I45" s="67" t="e">
        <f>VLOOKUP(SAÍDAS!$C45,PROD!$B$7:$G$21,6,0)</f>
        <v>#N/A</v>
      </c>
      <c r="J45" s="68" t="e">
        <f>SAÍDAS!$G45*SAÍDAS!$I45</f>
        <v>#N/A</v>
      </c>
    </row>
    <row r="46" spans="2:10" ht="15.75" customHeight="1" x14ac:dyDescent="0.2">
      <c r="B46" s="85"/>
      <c r="C46" s="65"/>
      <c r="D46" s="65"/>
      <c r="E46" s="65"/>
      <c r="F46" s="87"/>
      <c r="G46" s="88">
        <f>SAÍDAS!$D46-SAÍDAS!$E46</f>
        <v>0</v>
      </c>
      <c r="H46" s="88">
        <f>SUMIFS(ENTRADAS!$E$7:$E$58,ENTRADAS!$B$7:$B$58,"&lt;=" &amp; SAÍDAS!$B46,ENTRADAS!$C$7:$C$58,SAÍDAS!$C46)-SUMIFS(SAÍDAS!$G$7:$G$75,SAÍDAS!$B$7:$B$75,"&lt;=" &amp; SAÍDAS!$B46,SAÍDAS!$C$7:$C$75,SAÍDAS!$C46)</f>
        <v>0</v>
      </c>
      <c r="I46" s="67" t="e">
        <f>VLOOKUP(SAÍDAS!$C46,PROD!$B$7:$G$21,6,0)</f>
        <v>#N/A</v>
      </c>
      <c r="J46" s="68" t="e">
        <f>SAÍDAS!$G46*SAÍDAS!$I46</f>
        <v>#N/A</v>
      </c>
    </row>
    <row r="47" spans="2:10" ht="15.75" customHeight="1" x14ac:dyDescent="0.2">
      <c r="B47" s="85"/>
      <c r="C47" s="65"/>
      <c r="D47" s="65"/>
      <c r="E47" s="65"/>
      <c r="F47" s="87"/>
      <c r="G47" s="88">
        <f>SAÍDAS!$D47-SAÍDAS!$E47</f>
        <v>0</v>
      </c>
      <c r="H47" s="88">
        <f>SUMIFS(ENTRADAS!$E$7:$E$58,ENTRADAS!$B$7:$B$58,"&lt;=" &amp; SAÍDAS!$B47,ENTRADAS!$C$7:$C$58,SAÍDAS!$C47)-SUMIFS(SAÍDAS!$G$7:$G$75,SAÍDAS!$B$7:$B$75,"&lt;=" &amp; SAÍDAS!$B47,SAÍDAS!$C$7:$C$75,SAÍDAS!$C47)</f>
        <v>0</v>
      </c>
      <c r="I47" s="67" t="e">
        <f>VLOOKUP(SAÍDAS!$C47,PROD!$B$7:$G$21,6,0)</f>
        <v>#N/A</v>
      </c>
      <c r="J47" s="68" t="e">
        <f>SAÍDAS!$G47*SAÍDAS!$I47</f>
        <v>#N/A</v>
      </c>
    </row>
    <row r="48" spans="2:10" ht="15.75" customHeight="1" x14ac:dyDescent="0.2">
      <c r="B48" s="85"/>
      <c r="C48" s="65"/>
      <c r="D48" s="65"/>
      <c r="E48" s="65"/>
      <c r="F48" s="87"/>
      <c r="G48" s="88">
        <f>SAÍDAS!$D48-SAÍDAS!$E48</f>
        <v>0</v>
      </c>
      <c r="H48" s="88">
        <f>SUMIFS(ENTRADAS!$E$7:$E$58,ENTRADAS!$B$7:$B$58,"&lt;=" &amp; SAÍDAS!$B48,ENTRADAS!$C$7:$C$58,SAÍDAS!$C48)-SUMIFS(SAÍDAS!$G$7:$G$75,SAÍDAS!$B$7:$B$75,"&lt;=" &amp; SAÍDAS!$B48,SAÍDAS!$C$7:$C$75,SAÍDAS!$C48)</f>
        <v>0</v>
      </c>
      <c r="I48" s="67" t="e">
        <f>VLOOKUP(SAÍDAS!$C48,PROD!$B$7:$G$21,6,0)</f>
        <v>#N/A</v>
      </c>
      <c r="J48" s="68" t="e">
        <f>SAÍDAS!$G48*SAÍDAS!$I48</f>
        <v>#N/A</v>
      </c>
    </row>
    <row r="49" spans="2:10" ht="15.75" customHeight="1" x14ac:dyDescent="0.2">
      <c r="B49" s="85"/>
      <c r="C49" s="65"/>
      <c r="D49" s="65"/>
      <c r="E49" s="65"/>
      <c r="F49" s="87"/>
      <c r="G49" s="88">
        <f>SAÍDAS!$D49-SAÍDAS!$E49</f>
        <v>0</v>
      </c>
      <c r="H49" s="88">
        <f>SUMIFS(ENTRADAS!$E$7:$E$58,ENTRADAS!$B$7:$B$58,"&lt;=" &amp; SAÍDAS!$B49,ENTRADAS!$C$7:$C$58,SAÍDAS!$C49)-SUMIFS(SAÍDAS!$G$7:$G$75,SAÍDAS!$B$7:$B$75,"&lt;=" &amp; SAÍDAS!$B49,SAÍDAS!$C$7:$C$75,SAÍDAS!$C49)</f>
        <v>0</v>
      </c>
      <c r="I49" s="67" t="e">
        <f>VLOOKUP(SAÍDAS!$C49,PROD!$B$7:$G$21,6,0)</f>
        <v>#N/A</v>
      </c>
      <c r="J49" s="68" t="e">
        <f>SAÍDAS!$G49*SAÍDAS!$I49</f>
        <v>#N/A</v>
      </c>
    </row>
    <row r="50" spans="2:10" ht="15.75" customHeight="1" x14ac:dyDescent="0.2">
      <c r="B50" s="85"/>
      <c r="C50" s="65"/>
      <c r="D50" s="65"/>
      <c r="E50" s="65"/>
      <c r="F50" s="87"/>
      <c r="G50" s="88">
        <f>SAÍDAS!$D50-SAÍDAS!$E50</f>
        <v>0</v>
      </c>
      <c r="H50" s="88">
        <f>SUMIFS(ENTRADAS!$E$7:$E$58,ENTRADAS!$B$7:$B$58,"&lt;=" &amp; SAÍDAS!$B50,ENTRADAS!$C$7:$C$58,SAÍDAS!$C50)-SUMIFS(SAÍDAS!$G$7:$G$75,SAÍDAS!$B$7:$B$75,"&lt;=" &amp; SAÍDAS!$B50,SAÍDAS!$C$7:$C$75,SAÍDAS!$C50)</f>
        <v>0</v>
      </c>
      <c r="I50" s="67" t="e">
        <f>VLOOKUP(SAÍDAS!$C50,PROD!$B$7:$G$21,6,0)</f>
        <v>#N/A</v>
      </c>
      <c r="J50" s="68" t="e">
        <f>SAÍDAS!$G50*SAÍDAS!$I50</f>
        <v>#N/A</v>
      </c>
    </row>
    <row r="51" spans="2:10" ht="15.75" customHeight="1" x14ac:dyDescent="0.2">
      <c r="B51" s="85"/>
      <c r="C51" s="65"/>
      <c r="D51" s="65"/>
      <c r="E51" s="65"/>
      <c r="F51" s="87"/>
      <c r="G51" s="88">
        <f>SAÍDAS!$D51-SAÍDAS!$E51</f>
        <v>0</v>
      </c>
      <c r="H51" s="88">
        <f>SUMIFS(ENTRADAS!$E$7:$E$58,ENTRADAS!$B$7:$B$58,"&lt;=" &amp; SAÍDAS!$B51,ENTRADAS!$C$7:$C$58,SAÍDAS!$C51)-SUMIFS(SAÍDAS!$G$7:$G$75,SAÍDAS!$B$7:$B$75,"&lt;=" &amp; SAÍDAS!$B51,SAÍDAS!$C$7:$C$75,SAÍDAS!$C51)</f>
        <v>0</v>
      </c>
      <c r="I51" s="67" t="e">
        <f>VLOOKUP(SAÍDAS!$C51,PROD!$B$7:$G$21,6,0)</f>
        <v>#N/A</v>
      </c>
      <c r="J51" s="68" t="e">
        <f>SAÍDAS!$G51*SAÍDAS!$I51</f>
        <v>#N/A</v>
      </c>
    </row>
    <row r="52" spans="2:10" ht="15.75" customHeight="1" x14ac:dyDescent="0.2">
      <c r="B52" s="85"/>
      <c r="C52" s="65"/>
      <c r="D52" s="65"/>
      <c r="E52" s="65"/>
      <c r="F52" s="87"/>
      <c r="G52" s="88">
        <f>SAÍDAS!$D52-SAÍDAS!$E52</f>
        <v>0</v>
      </c>
      <c r="H52" s="88">
        <f>SUMIFS(ENTRADAS!$E$7:$E$58,ENTRADAS!$B$7:$B$58,"&lt;=" &amp; SAÍDAS!$B52,ENTRADAS!$C$7:$C$58,SAÍDAS!$C52)-SUMIFS(SAÍDAS!$G$7:$G$75,SAÍDAS!$B$7:$B$75,"&lt;=" &amp; SAÍDAS!$B52,SAÍDAS!$C$7:$C$75,SAÍDAS!$C52)</f>
        <v>0</v>
      </c>
      <c r="I52" s="67" t="e">
        <f>VLOOKUP(SAÍDAS!$C52,PROD!$B$7:$G$21,6,0)</f>
        <v>#N/A</v>
      </c>
      <c r="J52" s="68" t="e">
        <f>SAÍDAS!$G52*SAÍDAS!$I52</f>
        <v>#N/A</v>
      </c>
    </row>
    <row r="53" spans="2:10" ht="15.75" customHeight="1" x14ac:dyDescent="0.2">
      <c r="B53" s="85"/>
      <c r="C53" s="65"/>
      <c r="D53" s="65"/>
      <c r="E53" s="65"/>
      <c r="F53" s="87"/>
      <c r="G53" s="88">
        <f>SAÍDAS!$D53-SAÍDAS!$E53</f>
        <v>0</v>
      </c>
      <c r="H53" s="88">
        <f>SUMIFS(ENTRADAS!$E$7:$E$58,ENTRADAS!$B$7:$B$58,"&lt;=" &amp; SAÍDAS!$B53,ENTRADAS!$C$7:$C$58,SAÍDAS!$C53)-SUMIFS(SAÍDAS!$G$7:$G$75,SAÍDAS!$B$7:$B$75,"&lt;=" &amp; SAÍDAS!$B53,SAÍDAS!$C$7:$C$75,SAÍDAS!$C53)</f>
        <v>0</v>
      </c>
      <c r="I53" s="67" t="e">
        <f>VLOOKUP(SAÍDAS!$C53,PROD!$B$7:$G$21,6,0)</f>
        <v>#N/A</v>
      </c>
      <c r="J53" s="68" t="e">
        <f>SAÍDAS!$G53*SAÍDAS!$I53</f>
        <v>#N/A</v>
      </c>
    </row>
    <row r="54" spans="2:10" ht="15.75" customHeight="1" x14ac:dyDescent="0.2">
      <c r="B54" s="85"/>
      <c r="C54" s="65"/>
      <c r="D54" s="65"/>
      <c r="E54" s="65"/>
      <c r="F54" s="87"/>
      <c r="G54" s="88">
        <f>SAÍDAS!$D54-SAÍDAS!$E54</f>
        <v>0</v>
      </c>
      <c r="H54" s="88">
        <f>SUMIFS(ENTRADAS!$E$7:$E$58,ENTRADAS!$B$7:$B$58,"&lt;=" &amp; SAÍDAS!$B54,ENTRADAS!$C$7:$C$58,SAÍDAS!$C54)-SUMIFS(SAÍDAS!$G$7:$G$75,SAÍDAS!$B$7:$B$75,"&lt;=" &amp; SAÍDAS!$B54,SAÍDAS!$C$7:$C$75,SAÍDAS!$C54)</f>
        <v>0</v>
      </c>
      <c r="I54" s="67" t="e">
        <f>VLOOKUP(SAÍDAS!$C54,PROD!$B$7:$G$21,6,0)</f>
        <v>#N/A</v>
      </c>
      <c r="J54" s="68" t="e">
        <f>SAÍDAS!$G54*SAÍDAS!$I54</f>
        <v>#N/A</v>
      </c>
    </row>
    <row r="55" spans="2:10" ht="15.75" customHeight="1" x14ac:dyDescent="0.2">
      <c r="B55" s="85"/>
      <c r="C55" s="65"/>
      <c r="D55" s="65"/>
      <c r="E55" s="65"/>
      <c r="F55" s="87"/>
      <c r="G55" s="88">
        <f>SAÍDAS!$D55-SAÍDAS!$E55</f>
        <v>0</v>
      </c>
      <c r="H55" s="88">
        <f>SUMIFS(ENTRADAS!$E$7:$E$58,ENTRADAS!$B$7:$B$58,"&lt;=" &amp; SAÍDAS!$B55,ENTRADAS!$C$7:$C$58,SAÍDAS!$C55)-SUMIFS(SAÍDAS!$G$7:$G$75,SAÍDAS!$B$7:$B$75,"&lt;=" &amp; SAÍDAS!$B55,SAÍDAS!$C$7:$C$75,SAÍDAS!$C55)</f>
        <v>0</v>
      </c>
      <c r="I55" s="67" t="e">
        <f>VLOOKUP(SAÍDAS!$C55,PROD!$B$7:$G$21,6,0)</f>
        <v>#N/A</v>
      </c>
      <c r="J55" s="68" t="e">
        <f>SAÍDAS!$G55*SAÍDAS!$I55</f>
        <v>#N/A</v>
      </c>
    </row>
    <row r="56" spans="2:10" ht="15.75" customHeight="1" x14ac:dyDescent="0.2">
      <c r="B56" s="85"/>
      <c r="C56" s="65"/>
      <c r="D56" s="65"/>
      <c r="E56" s="65"/>
      <c r="F56" s="87"/>
      <c r="G56" s="88">
        <f>SAÍDAS!$D56-SAÍDAS!$E56</f>
        <v>0</v>
      </c>
      <c r="H56" s="88">
        <f>SUMIFS(ENTRADAS!$E$7:$E$58,ENTRADAS!$B$7:$B$58,"&lt;=" &amp; SAÍDAS!$B56,ENTRADAS!$C$7:$C$58,SAÍDAS!$C56)-SUMIFS(SAÍDAS!$G$7:$G$75,SAÍDAS!$B$7:$B$75,"&lt;=" &amp; SAÍDAS!$B56,SAÍDAS!$C$7:$C$75,SAÍDAS!$C56)</f>
        <v>0</v>
      </c>
      <c r="I56" s="67" t="e">
        <f>VLOOKUP(SAÍDAS!$C56,PROD!$B$7:$G$21,6,0)</f>
        <v>#N/A</v>
      </c>
      <c r="J56" s="68" t="e">
        <f>SAÍDAS!$G56*SAÍDAS!$I56</f>
        <v>#N/A</v>
      </c>
    </row>
    <row r="57" spans="2:10" ht="15.75" customHeight="1" x14ac:dyDescent="0.2">
      <c r="B57" s="85"/>
      <c r="C57" s="65"/>
      <c r="D57" s="65"/>
      <c r="E57" s="65"/>
      <c r="F57" s="87"/>
      <c r="G57" s="88">
        <f>SAÍDAS!$D57-SAÍDAS!$E57</f>
        <v>0</v>
      </c>
      <c r="H57" s="88">
        <f>SUMIFS(ENTRADAS!$E$7:$E$58,ENTRADAS!$B$7:$B$58,"&lt;=" &amp; SAÍDAS!$B57,ENTRADAS!$C$7:$C$58,SAÍDAS!$C57)-SUMIFS(SAÍDAS!$G$7:$G$75,SAÍDAS!$B$7:$B$75,"&lt;=" &amp; SAÍDAS!$B57,SAÍDAS!$C$7:$C$75,SAÍDAS!$C57)</f>
        <v>0</v>
      </c>
      <c r="I57" s="67" t="e">
        <f>VLOOKUP(SAÍDAS!$C57,PROD!$B$7:$G$21,6,0)</f>
        <v>#N/A</v>
      </c>
      <c r="J57" s="68" t="e">
        <f>SAÍDAS!$G57*SAÍDAS!$I57</f>
        <v>#N/A</v>
      </c>
    </row>
    <row r="58" spans="2:10" ht="15.75" customHeight="1" x14ac:dyDescent="0.2">
      <c r="B58" s="85"/>
      <c r="C58" s="65"/>
      <c r="D58" s="65"/>
      <c r="E58" s="65"/>
      <c r="F58" s="87"/>
      <c r="G58" s="88">
        <f>SAÍDAS!$D58-SAÍDAS!$E58</f>
        <v>0</v>
      </c>
      <c r="H58" s="88">
        <f>SUMIFS(ENTRADAS!$E$7:$E$58,ENTRADAS!$B$7:$B$58,"&lt;=" &amp; SAÍDAS!$B58,ENTRADAS!$C$7:$C$58,SAÍDAS!$C58)-SUMIFS(SAÍDAS!$G$7:$G$75,SAÍDAS!$B$7:$B$75,"&lt;=" &amp; SAÍDAS!$B58,SAÍDAS!$C$7:$C$75,SAÍDAS!$C58)</f>
        <v>0</v>
      </c>
      <c r="I58" s="67" t="e">
        <f>VLOOKUP(SAÍDAS!$C58,PROD!$B$7:$G$21,6,0)</f>
        <v>#N/A</v>
      </c>
      <c r="J58" s="68" t="e">
        <f>SAÍDAS!$G58*SAÍDAS!$I58</f>
        <v>#N/A</v>
      </c>
    </row>
    <row r="59" spans="2:10" ht="15.75" customHeight="1" x14ac:dyDescent="0.2">
      <c r="B59" s="85"/>
      <c r="C59" s="65"/>
      <c r="D59" s="65"/>
      <c r="E59" s="65"/>
      <c r="F59" s="87"/>
      <c r="G59" s="88">
        <f>SAÍDAS!$D59-SAÍDAS!$E59</f>
        <v>0</v>
      </c>
      <c r="H59" s="88">
        <f>SUMIFS(ENTRADAS!$E$7:$E$58,ENTRADAS!$B$7:$B$58,"&lt;=" &amp; SAÍDAS!$B59,ENTRADAS!$C$7:$C$58,SAÍDAS!$C59)-SUMIFS(SAÍDAS!$G$7:$G$75,SAÍDAS!$B$7:$B$75,"&lt;=" &amp; SAÍDAS!$B59,SAÍDAS!$C$7:$C$75,SAÍDAS!$C59)</f>
        <v>0</v>
      </c>
      <c r="I59" s="67" t="e">
        <f>VLOOKUP(SAÍDAS!$C59,PROD!$B$7:$G$21,6,0)</f>
        <v>#N/A</v>
      </c>
      <c r="J59" s="68" t="e">
        <f>SAÍDAS!$G59*SAÍDAS!$I59</f>
        <v>#N/A</v>
      </c>
    </row>
    <row r="60" spans="2:10" ht="15.75" customHeight="1" x14ac:dyDescent="0.2">
      <c r="B60" s="85"/>
      <c r="C60" s="65"/>
      <c r="D60" s="65"/>
      <c r="E60" s="65"/>
      <c r="F60" s="87"/>
      <c r="G60" s="88">
        <f>SAÍDAS!$D60-SAÍDAS!$E60</f>
        <v>0</v>
      </c>
      <c r="H60" s="88">
        <f>SUMIFS(ENTRADAS!$E$7:$E$58,ENTRADAS!$B$7:$B$58,"&lt;=" &amp; SAÍDAS!$B60,ENTRADAS!$C$7:$C$58,SAÍDAS!$C60)-SUMIFS(SAÍDAS!$G$7:$G$75,SAÍDAS!$B$7:$B$75,"&lt;=" &amp; SAÍDAS!$B60,SAÍDAS!$C$7:$C$75,SAÍDAS!$C60)</f>
        <v>0</v>
      </c>
      <c r="I60" s="67" t="e">
        <f>VLOOKUP(SAÍDAS!$C60,PROD!$B$7:$G$21,6,0)</f>
        <v>#N/A</v>
      </c>
      <c r="J60" s="68" t="e">
        <f>SAÍDAS!$G60*SAÍDAS!$I60</f>
        <v>#N/A</v>
      </c>
    </row>
    <row r="61" spans="2:10" ht="15.75" customHeight="1" x14ac:dyDescent="0.2">
      <c r="B61" s="85"/>
      <c r="C61" s="65"/>
      <c r="D61" s="65"/>
      <c r="E61" s="65"/>
      <c r="F61" s="87"/>
      <c r="G61" s="88">
        <f>SAÍDAS!$D61-SAÍDAS!$E61</f>
        <v>0</v>
      </c>
      <c r="H61" s="88">
        <f>SUMIFS(ENTRADAS!$E$7:$E$58,ENTRADAS!$B$7:$B$58,"&lt;=" &amp; SAÍDAS!$B61,ENTRADAS!$C$7:$C$58,SAÍDAS!$C61)-SUMIFS(SAÍDAS!$G$7:$G$75,SAÍDAS!$B$7:$B$75,"&lt;=" &amp; SAÍDAS!$B61,SAÍDAS!$C$7:$C$75,SAÍDAS!$C61)</f>
        <v>0</v>
      </c>
      <c r="I61" s="67" t="e">
        <f>VLOOKUP(SAÍDAS!$C61,PROD!$B$7:$G$21,6,0)</f>
        <v>#N/A</v>
      </c>
      <c r="J61" s="68" t="e">
        <f>SAÍDAS!$G61*SAÍDAS!$I61</f>
        <v>#N/A</v>
      </c>
    </row>
    <row r="62" spans="2:10" ht="15.75" customHeight="1" x14ac:dyDescent="0.2">
      <c r="B62" s="85"/>
      <c r="C62" s="65"/>
      <c r="D62" s="65"/>
      <c r="E62" s="65"/>
      <c r="F62" s="87"/>
      <c r="G62" s="88">
        <f>SAÍDAS!$D62-SAÍDAS!$E62</f>
        <v>0</v>
      </c>
      <c r="H62" s="88">
        <f>SUMIFS(ENTRADAS!$E$7:$E$58,ENTRADAS!$B$7:$B$58,"&lt;=" &amp; SAÍDAS!$B62,ENTRADAS!$C$7:$C$58,SAÍDAS!$C62)-SUMIFS(SAÍDAS!$G$7:$G$75,SAÍDAS!$B$7:$B$75,"&lt;=" &amp; SAÍDAS!$B62,SAÍDAS!$C$7:$C$75,SAÍDAS!$C62)</f>
        <v>0</v>
      </c>
      <c r="I62" s="67" t="e">
        <f>VLOOKUP(SAÍDAS!$C62,PROD!$B$7:$G$21,6,0)</f>
        <v>#N/A</v>
      </c>
      <c r="J62" s="68" t="e">
        <f>SAÍDAS!$G62*SAÍDAS!$I62</f>
        <v>#N/A</v>
      </c>
    </row>
    <row r="63" spans="2:10" ht="15.75" customHeight="1" x14ac:dyDescent="0.2">
      <c r="B63" s="85"/>
      <c r="C63" s="65"/>
      <c r="D63" s="65"/>
      <c r="E63" s="65"/>
      <c r="F63" s="87"/>
      <c r="G63" s="88">
        <f>SAÍDAS!$D63-SAÍDAS!$E63</f>
        <v>0</v>
      </c>
      <c r="H63" s="88">
        <f>SUMIFS(ENTRADAS!$E$7:$E$58,ENTRADAS!$B$7:$B$58,"&lt;=" &amp; SAÍDAS!$B63,ENTRADAS!$C$7:$C$58,SAÍDAS!$C63)-SUMIFS(SAÍDAS!$G$7:$G$75,SAÍDAS!$B$7:$B$75,"&lt;=" &amp; SAÍDAS!$B63,SAÍDAS!$C$7:$C$75,SAÍDAS!$C63)</f>
        <v>0</v>
      </c>
      <c r="I63" s="67" t="e">
        <f>VLOOKUP(SAÍDAS!$C63,PROD!$B$7:$G$21,6,0)</f>
        <v>#N/A</v>
      </c>
      <c r="J63" s="68" t="e">
        <f>SAÍDAS!$G63*SAÍDAS!$I63</f>
        <v>#N/A</v>
      </c>
    </row>
    <row r="64" spans="2:10" ht="15.75" customHeight="1" x14ac:dyDescent="0.2">
      <c r="B64" s="85"/>
      <c r="C64" s="65"/>
      <c r="D64" s="65"/>
      <c r="E64" s="65"/>
      <c r="F64" s="87"/>
      <c r="G64" s="88">
        <f>SAÍDAS!$D64-SAÍDAS!$E64</f>
        <v>0</v>
      </c>
      <c r="H64" s="88">
        <f>SUMIFS(ENTRADAS!$E$7:$E$58,ENTRADAS!$B$7:$B$58,"&lt;=" &amp; SAÍDAS!$B64,ENTRADAS!$C$7:$C$58,SAÍDAS!$C64)-SUMIFS(SAÍDAS!$G$7:$G$75,SAÍDAS!$B$7:$B$75,"&lt;=" &amp; SAÍDAS!$B64,SAÍDAS!$C$7:$C$75,SAÍDAS!$C64)</f>
        <v>0</v>
      </c>
      <c r="I64" s="67" t="e">
        <f>VLOOKUP(SAÍDAS!$C64,PROD!$B$7:$G$21,6,0)</f>
        <v>#N/A</v>
      </c>
      <c r="J64" s="68" t="e">
        <f>SAÍDAS!$G64*SAÍDAS!$I64</f>
        <v>#N/A</v>
      </c>
    </row>
    <row r="65" spans="2:10" ht="15.75" customHeight="1" x14ac:dyDescent="0.2">
      <c r="B65" s="85"/>
      <c r="C65" s="65"/>
      <c r="D65" s="65"/>
      <c r="E65" s="65"/>
      <c r="F65" s="87"/>
      <c r="G65" s="88">
        <f>SAÍDAS!$D65-SAÍDAS!$E65</f>
        <v>0</v>
      </c>
      <c r="H65" s="88">
        <f>SUMIFS(ENTRADAS!$E$7:$E$58,ENTRADAS!$B$7:$B$58,"&lt;=" &amp; SAÍDAS!$B65,ENTRADAS!$C$7:$C$58,SAÍDAS!$C65)-SUMIFS(SAÍDAS!$G$7:$G$75,SAÍDAS!$B$7:$B$75,"&lt;=" &amp; SAÍDAS!$B65,SAÍDAS!$C$7:$C$75,SAÍDAS!$C65)</f>
        <v>0</v>
      </c>
      <c r="I65" s="67" t="e">
        <f>VLOOKUP(SAÍDAS!$C65,PROD!$B$7:$G$21,6,0)</f>
        <v>#N/A</v>
      </c>
      <c r="J65" s="68" t="e">
        <f>SAÍDAS!$G65*SAÍDAS!$I65</f>
        <v>#N/A</v>
      </c>
    </row>
    <row r="66" spans="2:10" ht="15.75" customHeight="1" x14ac:dyDescent="0.2">
      <c r="B66" s="85"/>
      <c r="C66" s="65"/>
      <c r="D66" s="65"/>
      <c r="E66" s="65"/>
      <c r="F66" s="87"/>
      <c r="G66" s="88">
        <f>SAÍDAS!$D66-SAÍDAS!$E66</f>
        <v>0</v>
      </c>
      <c r="H66" s="88">
        <f>SUMIFS(ENTRADAS!$E$7:$E$58,ENTRADAS!$B$7:$B$58,"&lt;=" &amp; SAÍDAS!$B66,ENTRADAS!$C$7:$C$58,SAÍDAS!$C66)-SUMIFS(SAÍDAS!$G$7:$G$75,SAÍDAS!$B$7:$B$75,"&lt;=" &amp; SAÍDAS!$B66,SAÍDAS!$C$7:$C$75,SAÍDAS!$C66)</f>
        <v>0</v>
      </c>
      <c r="I66" s="67" t="e">
        <f>VLOOKUP(SAÍDAS!$C66,PROD!$B$7:$G$21,6,0)</f>
        <v>#N/A</v>
      </c>
      <c r="J66" s="68" t="e">
        <f>SAÍDAS!$G66*SAÍDAS!$I66</f>
        <v>#N/A</v>
      </c>
    </row>
    <row r="67" spans="2:10" ht="15.75" customHeight="1" x14ac:dyDescent="0.2">
      <c r="B67" s="85"/>
      <c r="C67" s="65"/>
      <c r="D67" s="65"/>
      <c r="E67" s="65"/>
      <c r="F67" s="87"/>
      <c r="G67" s="88">
        <f>SAÍDAS!$D67-SAÍDAS!$E67</f>
        <v>0</v>
      </c>
      <c r="H67" s="88">
        <f>SUMIFS(ENTRADAS!$E$7:$E$58,ENTRADAS!$B$7:$B$58,"&lt;=" &amp; SAÍDAS!$B67,ENTRADAS!$C$7:$C$58,SAÍDAS!$C67)-SUMIFS(SAÍDAS!$G$7:$G$75,SAÍDAS!$B$7:$B$75,"&lt;=" &amp; SAÍDAS!$B67,SAÍDAS!$C$7:$C$75,SAÍDAS!$C67)</f>
        <v>0</v>
      </c>
      <c r="I67" s="67" t="e">
        <f>VLOOKUP(SAÍDAS!$C67,PROD!$B$7:$G$21,6,0)</f>
        <v>#N/A</v>
      </c>
      <c r="J67" s="68" t="e">
        <f>SAÍDAS!$G67*SAÍDAS!$I67</f>
        <v>#N/A</v>
      </c>
    </row>
    <row r="68" spans="2:10" ht="15.75" customHeight="1" x14ac:dyDescent="0.2">
      <c r="B68" s="85"/>
      <c r="C68" s="65"/>
      <c r="D68" s="65"/>
      <c r="E68" s="65"/>
      <c r="F68" s="87"/>
      <c r="G68" s="88">
        <f>SAÍDAS!$D68-SAÍDAS!$E68</f>
        <v>0</v>
      </c>
      <c r="H68" s="88">
        <f>SUMIFS(ENTRADAS!$E$7:$E$58,ENTRADAS!$B$7:$B$58,"&lt;=" &amp; SAÍDAS!$B68,ENTRADAS!$C$7:$C$58,SAÍDAS!$C68)-SUMIFS(SAÍDAS!$G$7:$G$75,SAÍDAS!$B$7:$B$75,"&lt;=" &amp; SAÍDAS!$B68,SAÍDAS!$C$7:$C$75,SAÍDAS!$C68)</f>
        <v>0</v>
      </c>
      <c r="I68" s="67" t="e">
        <f>VLOOKUP(SAÍDAS!$C68,PROD!$B$7:$G$21,6,0)</f>
        <v>#N/A</v>
      </c>
      <c r="J68" s="68" t="e">
        <f>SAÍDAS!$G68*SAÍDAS!$I68</f>
        <v>#N/A</v>
      </c>
    </row>
    <row r="69" spans="2:10" ht="15.75" customHeight="1" x14ac:dyDescent="0.2">
      <c r="B69" s="85"/>
      <c r="C69" s="65"/>
      <c r="D69" s="65"/>
      <c r="E69" s="65"/>
      <c r="F69" s="87"/>
      <c r="G69" s="88">
        <f>SAÍDAS!$D69-SAÍDAS!$E69</f>
        <v>0</v>
      </c>
      <c r="H69" s="88">
        <f>SUMIFS(ENTRADAS!$E$7:$E$58,ENTRADAS!$B$7:$B$58,"&lt;=" &amp; SAÍDAS!$B69,ENTRADAS!$C$7:$C$58,SAÍDAS!$C69)-SUMIFS(SAÍDAS!$G$7:$G$75,SAÍDAS!$B$7:$B$75,"&lt;=" &amp; SAÍDAS!$B69,SAÍDAS!$C$7:$C$75,SAÍDAS!$C69)</f>
        <v>0</v>
      </c>
      <c r="I69" s="67" t="e">
        <f>VLOOKUP(SAÍDAS!$C69,PROD!$B$7:$G$21,6,0)</f>
        <v>#N/A</v>
      </c>
      <c r="J69" s="68" t="e">
        <f>SAÍDAS!$G69*SAÍDAS!$I69</f>
        <v>#N/A</v>
      </c>
    </row>
    <row r="70" spans="2:10" ht="15.75" customHeight="1" x14ac:dyDescent="0.2">
      <c r="B70" s="85"/>
      <c r="C70" s="65"/>
      <c r="D70" s="65"/>
      <c r="E70" s="65"/>
      <c r="F70" s="87"/>
      <c r="G70" s="88">
        <f>SAÍDAS!$D70-SAÍDAS!$E70</f>
        <v>0</v>
      </c>
      <c r="H70" s="88">
        <f>SUMIFS(ENTRADAS!$E$7:$E$58,ENTRADAS!$B$7:$B$58,"&lt;=" &amp; SAÍDAS!$B70,ENTRADAS!$C$7:$C$58,SAÍDAS!$C70)-SUMIFS(SAÍDAS!$G$7:$G$75,SAÍDAS!$B$7:$B$75,"&lt;=" &amp; SAÍDAS!$B70,SAÍDAS!$C$7:$C$75,SAÍDAS!$C70)</f>
        <v>0</v>
      </c>
      <c r="I70" s="67" t="e">
        <f>VLOOKUP(SAÍDAS!$C70,PROD!$B$7:$G$21,6,0)</f>
        <v>#N/A</v>
      </c>
      <c r="J70" s="68" t="e">
        <f>SAÍDAS!$G70*SAÍDAS!$I70</f>
        <v>#N/A</v>
      </c>
    </row>
    <row r="71" spans="2:10" ht="15.75" customHeight="1" x14ac:dyDescent="0.2">
      <c r="B71" s="85"/>
      <c r="C71" s="65"/>
      <c r="D71" s="65"/>
      <c r="E71" s="65"/>
      <c r="F71" s="87"/>
      <c r="G71" s="88">
        <f>SAÍDAS!$D71-SAÍDAS!$E71</f>
        <v>0</v>
      </c>
      <c r="H71" s="88">
        <f>SUMIFS(ENTRADAS!$E$7:$E$58,ENTRADAS!$B$7:$B$58,"&lt;=" &amp; SAÍDAS!$B71,ENTRADAS!$C$7:$C$58,SAÍDAS!$C71)-SUMIFS(SAÍDAS!$G$7:$G$75,SAÍDAS!$B$7:$B$75,"&lt;=" &amp; SAÍDAS!$B71,SAÍDAS!$C$7:$C$75,SAÍDAS!$C71)</f>
        <v>0</v>
      </c>
      <c r="I71" s="67" t="e">
        <f>VLOOKUP(SAÍDAS!$C71,PROD!$B$7:$G$21,6,0)</f>
        <v>#N/A</v>
      </c>
      <c r="J71" s="68" t="e">
        <f>SAÍDAS!$G71*SAÍDAS!$I71</f>
        <v>#N/A</v>
      </c>
    </row>
    <row r="72" spans="2:10" ht="15.75" customHeight="1" x14ac:dyDescent="0.2">
      <c r="B72" s="85"/>
      <c r="C72" s="65"/>
      <c r="D72" s="65"/>
      <c r="E72" s="65"/>
      <c r="F72" s="87"/>
      <c r="G72" s="88">
        <f>SAÍDAS!$D72-SAÍDAS!$E72</f>
        <v>0</v>
      </c>
      <c r="H72" s="88">
        <f>SUMIFS(ENTRADAS!$E$7:$E$58,ENTRADAS!$B$7:$B$58,"&lt;=" &amp; SAÍDAS!$B72,ENTRADAS!$C$7:$C$58,SAÍDAS!$C72)-SUMIFS(SAÍDAS!$G$7:$G$75,SAÍDAS!$B$7:$B$75,"&lt;=" &amp; SAÍDAS!$B72,SAÍDAS!$C$7:$C$75,SAÍDAS!$C72)</f>
        <v>0</v>
      </c>
      <c r="I72" s="67" t="e">
        <f>VLOOKUP(SAÍDAS!$C72,PROD!$B$7:$G$21,6,0)</f>
        <v>#N/A</v>
      </c>
      <c r="J72" s="68" t="e">
        <f>SAÍDAS!$G72*SAÍDAS!$I72</f>
        <v>#N/A</v>
      </c>
    </row>
    <row r="73" spans="2:10" ht="15.75" customHeight="1" x14ac:dyDescent="0.2">
      <c r="B73" s="85"/>
      <c r="C73" s="65"/>
      <c r="D73" s="65"/>
      <c r="E73" s="65"/>
      <c r="F73" s="87"/>
      <c r="G73" s="88">
        <f>SAÍDAS!$D73-SAÍDAS!$E73</f>
        <v>0</v>
      </c>
      <c r="H73" s="88">
        <f>SUMIFS(ENTRADAS!$E$7:$E$58,ENTRADAS!$B$7:$B$58,"&lt;=" &amp; SAÍDAS!$B73,ENTRADAS!$C$7:$C$58,SAÍDAS!$C73)-SUMIFS(SAÍDAS!$G$7:$G$75,SAÍDAS!$B$7:$B$75,"&lt;=" &amp; SAÍDAS!$B73,SAÍDAS!$C$7:$C$75,SAÍDAS!$C73)</f>
        <v>0</v>
      </c>
      <c r="I73" s="67" t="e">
        <f>VLOOKUP(SAÍDAS!$C73,PROD!$B$7:$G$21,6,0)</f>
        <v>#N/A</v>
      </c>
      <c r="J73" s="68" t="e">
        <f>SAÍDAS!$G73*SAÍDAS!$I73</f>
        <v>#N/A</v>
      </c>
    </row>
    <row r="74" spans="2:10" ht="15.75" customHeight="1" x14ac:dyDescent="0.2">
      <c r="B74" s="85"/>
      <c r="C74" s="65"/>
      <c r="D74" s="65"/>
      <c r="E74" s="65"/>
      <c r="F74" s="87"/>
      <c r="G74" s="88">
        <f>SAÍDAS!$D74-SAÍDAS!$E74</f>
        <v>0</v>
      </c>
      <c r="H74" s="88">
        <f>SUMIFS(ENTRADAS!$E$7:$E$58,ENTRADAS!$B$7:$B$58,"&lt;=" &amp; SAÍDAS!$B74,ENTRADAS!$C$7:$C$58,SAÍDAS!$C74)-SUMIFS(SAÍDAS!$G$7:$G$75,SAÍDAS!$B$7:$B$75,"&lt;=" &amp; SAÍDAS!$B74,SAÍDAS!$C$7:$C$75,SAÍDAS!$C74)</f>
        <v>0</v>
      </c>
      <c r="I74" s="67" t="e">
        <f>VLOOKUP(SAÍDAS!$C74,PROD!$B$7:$G$21,6,0)</f>
        <v>#N/A</v>
      </c>
      <c r="J74" s="68" t="e">
        <f>SAÍDAS!$G74*SAÍDAS!$I74</f>
        <v>#N/A</v>
      </c>
    </row>
    <row r="75" spans="2:10" ht="15.75" customHeight="1" x14ac:dyDescent="0.2">
      <c r="B75" s="85"/>
      <c r="C75" s="65"/>
      <c r="D75" s="65"/>
      <c r="E75" s="65"/>
      <c r="F75" s="87"/>
      <c r="G75" s="88">
        <f>SAÍDAS!$D75-SAÍDAS!$E75</f>
        <v>0</v>
      </c>
      <c r="H75" s="88">
        <f>SUMIFS(ENTRADAS!$E$7:$E$58,ENTRADAS!$B$7:$B$58,"&lt;=" &amp; SAÍDAS!$B75,ENTRADAS!$C$7:$C$58,SAÍDAS!$C75)-SUMIFS(SAÍDAS!$G$7:$G$75,SAÍDAS!$B$7:$B$75,"&lt;=" &amp; SAÍDAS!$B75,SAÍDAS!$C$7:$C$75,SAÍDAS!$C75)</f>
        <v>0</v>
      </c>
      <c r="I75" s="67" t="e">
        <f>VLOOKUP(SAÍDAS!$C75,PROD!$B$7:$G$21,6,0)</f>
        <v>#N/A</v>
      </c>
      <c r="J75" s="68" t="e">
        <f>SAÍDAS!$G75*SAÍDAS!$I75</f>
        <v>#N/A</v>
      </c>
    </row>
    <row r="76" spans="2:10" ht="15.75" customHeight="1" x14ac:dyDescent="0.3">
      <c r="B76" s="89"/>
      <c r="C76" s="70"/>
      <c r="D76" s="70"/>
      <c r="E76" s="70"/>
      <c r="F76" s="90"/>
      <c r="G76" s="88">
        <f>SAÍDAS!$D76-SAÍDAS!$E76</f>
        <v>0</v>
      </c>
      <c r="H76" s="88">
        <f>SUMIFS(ENTRADAS!$E$7:$E$58,ENTRADAS!$B$7:$B$58,"&lt;=" &amp; SAÍDAS!$B76,ENTRADAS!$C$7:$C$58,SAÍDAS!$C76)-SUMIFS(SAÍDAS!$G$7:$G$75,SAÍDAS!$B$7:$B$75,"&lt;=" &amp; SAÍDAS!$B76,SAÍDAS!$C$7:$C$75,SAÍDAS!$C76)</f>
        <v>0</v>
      </c>
      <c r="I76" s="67" t="e">
        <f>VLOOKUP(SAÍDAS!$C76,PROD!$B$7:$G$21,6,0)</f>
        <v>#N/A</v>
      </c>
      <c r="J76" s="68" t="e">
        <f>SAÍDAS!$G76*SAÍDAS!$I76</f>
        <v>#N/A</v>
      </c>
    </row>
    <row r="77" spans="2:10" ht="15.75" customHeight="1" x14ac:dyDescent="0.3">
      <c r="B77" s="89"/>
      <c r="C77" s="70"/>
      <c r="D77" s="70"/>
      <c r="E77" s="70"/>
      <c r="F77" s="90"/>
      <c r="G77" s="88">
        <f>SAÍDAS!$D77-SAÍDAS!$E77</f>
        <v>0</v>
      </c>
      <c r="H77" s="88">
        <f>SUMIFS(ENTRADAS!$E$7:$E$58,ENTRADAS!$B$7:$B$58,"&lt;=" &amp; SAÍDAS!$B77,ENTRADAS!$C$7:$C$58,SAÍDAS!$C77)-SUMIFS(SAÍDAS!$G$7:$G$75,SAÍDAS!$B$7:$B$75,"&lt;=" &amp; SAÍDAS!$B77,SAÍDAS!$C$7:$C$75,SAÍDAS!$C77)</f>
        <v>0</v>
      </c>
      <c r="I77" s="67" t="e">
        <f>VLOOKUP(SAÍDAS!$C77,PROD!$B$7:$G$21,6,0)</f>
        <v>#N/A</v>
      </c>
      <c r="J77" s="68" t="e">
        <f>SAÍDAS!$G77*SAÍDAS!$I77</f>
        <v>#N/A</v>
      </c>
    </row>
    <row r="78" spans="2:10" ht="15.75" customHeight="1" x14ac:dyDescent="0.3">
      <c r="B78" s="89"/>
      <c r="C78" s="70"/>
      <c r="D78" s="70"/>
      <c r="E78" s="70"/>
      <c r="F78" s="90"/>
      <c r="G78" s="88">
        <f>SAÍDAS!$D78-SAÍDAS!$E78</f>
        <v>0</v>
      </c>
      <c r="H78" s="88">
        <f>SUMIFS(ENTRADAS!$E$7:$E$58,ENTRADAS!$B$7:$B$58,"&lt;=" &amp; SAÍDAS!$B78,ENTRADAS!$C$7:$C$58,SAÍDAS!$C78)-SUMIFS(SAÍDAS!$G$7:$G$75,SAÍDAS!$B$7:$B$75,"&lt;=" &amp; SAÍDAS!$B78,SAÍDAS!$C$7:$C$75,SAÍDAS!$C78)</f>
        <v>0</v>
      </c>
      <c r="I78" s="67" t="e">
        <f>VLOOKUP(SAÍDAS!$C78,PROD!$B$7:$G$21,6,0)</f>
        <v>#N/A</v>
      </c>
      <c r="J78" s="68" t="e">
        <f>SAÍDAS!$G78*SAÍDAS!$I78</f>
        <v>#N/A</v>
      </c>
    </row>
    <row r="79" spans="2:10" ht="15.75" customHeight="1" x14ac:dyDescent="0.3">
      <c r="B79" s="89"/>
      <c r="C79" s="70"/>
      <c r="D79" s="70"/>
      <c r="E79" s="70"/>
      <c r="F79" s="90"/>
      <c r="G79" s="88">
        <f>SAÍDAS!$D79-SAÍDAS!$E79</f>
        <v>0</v>
      </c>
      <c r="H79" s="88">
        <f>SUMIFS(ENTRADAS!$E$7:$E$58,ENTRADAS!$B$7:$B$58,"&lt;=" &amp; SAÍDAS!$B79,ENTRADAS!$C$7:$C$58,SAÍDAS!$C79)-SUMIFS(SAÍDAS!$G$7:$G$75,SAÍDAS!$B$7:$B$75,"&lt;=" &amp; SAÍDAS!$B79,SAÍDAS!$C$7:$C$75,SAÍDAS!$C79)</f>
        <v>0</v>
      </c>
      <c r="I79" s="67" t="e">
        <f>VLOOKUP(SAÍDAS!$C79,PROD!$B$7:$G$21,6,0)</f>
        <v>#N/A</v>
      </c>
      <c r="J79" s="68" t="e">
        <f>SAÍDAS!$G79*SAÍDAS!$I79</f>
        <v>#N/A</v>
      </c>
    </row>
    <row r="80" spans="2:10" ht="15.75" customHeight="1" x14ac:dyDescent="0.3">
      <c r="B80" s="89"/>
      <c r="C80" s="70"/>
      <c r="D80" s="70"/>
      <c r="E80" s="70"/>
      <c r="F80" s="90"/>
      <c r="G80" s="88">
        <f>SAÍDAS!$D80-SAÍDAS!$E80</f>
        <v>0</v>
      </c>
      <c r="H80" s="88">
        <f>SUMIFS(ENTRADAS!$E$7:$E$58,ENTRADAS!$B$7:$B$58,"&lt;=" &amp; SAÍDAS!$B80,ENTRADAS!$C$7:$C$58,SAÍDAS!$C80)-SUMIFS(SAÍDAS!$G$7:$G$75,SAÍDAS!$B$7:$B$75,"&lt;=" &amp; SAÍDAS!$B80,SAÍDAS!$C$7:$C$75,SAÍDAS!$C80)</f>
        <v>0</v>
      </c>
      <c r="I80" s="67" t="e">
        <f>VLOOKUP(SAÍDAS!$C80,PROD!$B$7:$G$21,6,0)</f>
        <v>#N/A</v>
      </c>
      <c r="J80" s="68" t="e">
        <f>SAÍDAS!$G80*SAÍDAS!$I80</f>
        <v>#N/A</v>
      </c>
    </row>
    <row r="81" spans="2:10" ht="15.75" customHeight="1" x14ac:dyDescent="0.3">
      <c r="B81" s="89"/>
      <c r="C81" s="70"/>
      <c r="D81" s="70"/>
      <c r="E81" s="70"/>
      <c r="F81" s="90"/>
      <c r="G81" s="88">
        <f>SAÍDAS!$D81-SAÍDAS!$E81</f>
        <v>0</v>
      </c>
      <c r="H81" s="88">
        <f>SUMIFS(ENTRADAS!$E$7:$E$58,ENTRADAS!$B$7:$B$58,"&lt;=" &amp; SAÍDAS!$B81,ENTRADAS!$C$7:$C$58,SAÍDAS!$C81)-SUMIFS(SAÍDAS!$G$7:$G$75,SAÍDAS!$B$7:$B$75,"&lt;=" &amp; SAÍDAS!$B81,SAÍDAS!$C$7:$C$75,SAÍDAS!$C81)</f>
        <v>0</v>
      </c>
      <c r="I81" s="67" t="e">
        <f>VLOOKUP(SAÍDAS!$C81,PROD!$B$7:$G$21,6,0)</f>
        <v>#N/A</v>
      </c>
      <c r="J81" s="68" t="e">
        <f>SAÍDAS!$G81*SAÍDAS!$I81</f>
        <v>#N/A</v>
      </c>
    </row>
    <row r="82" spans="2:10" ht="15.75" customHeight="1" x14ac:dyDescent="0.3">
      <c r="B82" s="89"/>
      <c r="C82" s="70"/>
      <c r="D82" s="70"/>
      <c r="E82" s="70"/>
      <c r="F82" s="90"/>
      <c r="G82" s="88">
        <f>SAÍDAS!$D82-SAÍDAS!$E82</f>
        <v>0</v>
      </c>
      <c r="H82" s="88">
        <f>SUMIFS(ENTRADAS!$E$7:$E$58,ENTRADAS!$B$7:$B$58,"&lt;=" &amp; SAÍDAS!$B82,ENTRADAS!$C$7:$C$58,SAÍDAS!$C82)-SUMIFS(SAÍDAS!$G$7:$G$75,SAÍDAS!$B$7:$B$75,"&lt;=" &amp; SAÍDAS!$B82,SAÍDAS!$C$7:$C$75,SAÍDAS!$C82)</f>
        <v>0</v>
      </c>
      <c r="I82" s="67" t="e">
        <f>VLOOKUP(SAÍDAS!$C82,PROD!$B$7:$G$21,6,0)</f>
        <v>#N/A</v>
      </c>
      <c r="J82" s="68" t="e">
        <f>SAÍDAS!$G82*SAÍDAS!$I82</f>
        <v>#N/A</v>
      </c>
    </row>
    <row r="83" spans="2:10" ht="15.75" customHeight="1" x14ac:dyDescent="0.3">
      <c r="B83" s="89"/>
      <c r="C83" s="70"/>
      <c r="D83" s="70"/>
      <c r="E83" s="70"/>
      <c r="F83" s="90"/>
      <c r="G83" s="88">
        <f>SAÍDAS!$D83-SAÍDAS!$E83</f>
        <v>0</v>
      </c>
      <c r="H83" s="88">
        <f>SUMIFS(ENTRADAS!$E$7:$E$58,ENTRADAS!$B$7:$B$58,"&lt;=" &amp; SAÍDAS!$B83,ENTRADAS!$C$7:$C$58,SAÍDAS!$C83)-SUMIFS(SAÍDAS!$G$7:$G$75,SAÍDAS!$B$7:$B$75,"&lt;=" &amp; SAÍDAS!$B83,SAÍDAS!$C$7:$C$75,SAÍDAS!$C83)</f>
        <v>0</v>
      </c>
      <c r="I83" s="67" t="e">
        <f>VLOOKUP(SAÍDAS!$C83,PROD!$B$7:$G$21,6,0)</f>
        <v>#N/A</v>
      </c>
      <c r="J83" s="68" t="e">
        <f>SAÍDAS!$G83*SAÍDAS!$I83</f>
        <v>#N/A</v>
      </c>
    </row>
    <row r="84" spans="2:10" ht="15.75" customHeight="1" x14ac:dyDescent="0.3">
      <c r="B84" s="89"/>
      <c r="C84" s="70"/>
      <c r="D84" s="70"/>
      <c r="E84" s="70"/>
      <c r="F84" s="90"/>
      <c r="G84" s="88">
        <f>SAÍDAS!$D84-SAÍDAS!$E84</f>
        <v>0</v>
      </c>
      <c r="H84" s="88">
        <f>SUMIFS(ENTRADAS!$E$7:$E$58,ENTRADAS!$B$7:$B$58,"&lt;=" &amp; SAÍDAS!$B84,ENTRADAS!$C$7:$C$58,SAÍDAS!$C84)-SUMIFS(SAÍDAS!$G$7:$G$75,SAÍDAS!$B$7:$B$75,"&lt;=" &amp; SAÍDAS!$B84,SAÍDAS!$C$7:$C$75,SAÍDAS!$C84)</f>
        <v>0</v>
      </c>
      <c r="I84" s="67" t="e">
        <f>VLOOKUP(SAÍDAS!$C84,PROD!$B$7:$G$21,6,0)</f>
        <v>#N/A</v>
      </c>
      <c r="J84" s="68" t="e">
        <f>SAÍDAS!$G84*SAÍDAS!$I84</f>
        <v>#N/A</v>
      </c>
    </row>
    <row r="85" spans="2:10" ht="15.75" customHeight="1" x14ac:dyDescent="0.3">
      <c r="B85" s="89"/>
      <c r="C85" s="70"/>
      <c r="D85" s="70"/>
      <c r="E85" s="70"/>
      <c r="F85" s="90"/>
      <c r="G85" s="88">
        <f>SAÍDAS!$D85-SAÍDAS!$E85</f>
        <v>0</v>
      </c>
      <c r="H85" s="88">
        <f>SUMIFS(ENTRADAS!$E$7:$E$58,ENTRADAS!$B$7:$B$58,"&lt;=" &amp; SAÍDAS!$B85,ENTRADAS!$C$7:$C$58,SAÍDAS!$C85)-SUMIFS(SAÍDAS!$G$7:$G$75,SAÍDAS!$B$7:$B$75,"&lt;=" &amp; SAÍDAS!$B85,SAÍDAS!$C$7:$C$75,SAÍDAS!$C85)</f>
        <v>0</v>
      </c>
      <c r="I85" s="67" t="e">
        <f>VLOOKUP(SAÍDAS!$C85,PROD!$B$7:$G$21,6,0)</f>
        <v>#N/A</v>
      </c>
      <c r="J85" s="68" t="e">
        <f>SAÍDAS!$G85*SAÍDAS!$I85</f>
        <v>#N/A</v>
      </c>
    </row>
    <row r="86" spans="2:10" ht="15.75" customHeight="1" x14ac:dyDescent="0.3">
      <c r="B86" s="89"/>
      <c r="C86" s="70"/>
      <c r="D86" s="70"/>
      <c r="E86" s="70"/>
      <c r="F86" s="90"/>
      <c r="G86" s="88">
        <f>SAÍDAS!$D86-SAÍDAS!$E86</f>
        <v>0</v>
      </c>
      <c r="H86" s="88">
        <f>SUMIFS(ENTRADAS!$E$7:$E$58,ENTRADAS!$B$7:$B$58,"&lt;=" &amp; SAÍDAS!$B86,ENTRADAS!$C$7:$C$58,SAÍDAS!$C86)-SUMIFS(SAÍDAS!$G$7:$G$75,SAÍDAS!$B$7:$B$75,"&lt;=" &amp; SAÍDAS!$B86,SAÍDAS!$C$7:$C$75,SAÍDAS!$C86)</f>
        <v>0</v>
      </c>
      <c r="I86" s="67" t="e">
        <f>VLOOKUP(SAÍDAS!$C86,PROD!$B$7:$G$21,6,0)</f>
        <v>#N/A</v>
      </c>
      <c r="J86" s="68" t="e">
        <f>SAÍDAS!$G86*SAÍDAS!$I86</f>
        <v>#N/A</v>
      </c>
    </row>
    <row r="87" spans="2:10" ht="15.75" customHeight="1" x14ac:dyDescent="0.3">
      <c r="B87" s="89"/>
      <c r="C87" s="70"/>
      <c r="D87" s="70"/>
      <c r="E87" s="70"/>
      <c r="F87" s="90"/>
      <c r="G87" s="88">
        <f>SAÍDAS!$D87-SAÍDAS!$E87</f>
        <v>0</v>
      </c>
      <c r="H87" s="88">
        <f>SUMIFS(ENTRADAS!$E$7:$E$58,ENTRADAS!$B$7:$B$58,"&lt;=" &amp; SAÍDAS!$B87,ENTRADAS!$C$7:$C$58,SAÍDAS!$C87)-SUMIFS(SAÍDAS!$G$7:$G$75,SAÍDAS!$B$7:$B$75,"&lt;=" &amp; SAÍDAS!$B87,SAÍDAS!$C$7:$C$75,SAÍDAS!$C87)</f>
        <v>0</v>
      </c>
      <c r="I87" s="67" t="e">
        <f>VLOOKUP(SAÍDAS!$C87,PROD!$B$7:$G$21,6,0)</f>
        <v>#N/A</v>
      </c>
      <c r="J87" s="68" t="e">
        <f>SAÍDAS!$G87*SAÍDAS!$I87</f>
        <v>#N/A</v>
      </c>
    </row>
    <row r="88" spans="2:10" ht="15.75" customHeight="1" x14ac:dyDescent="0.3">
      <c r="B88" s="89"/>
      <c r="C88" s="70"/>
      <c r="D88" s="70"/>
      <c r="E88" s="70"/>
      <c r="F88" s="90"/>
      <c r="G88" s="88">
        <f>SAÍDAS!$D88-SAÍDAS!$E88</f>
        <v>0</v>
      </c>
      <c r="H88" s="88">
        <f>SUMIFS(ENTRADAS!$E$7:$E$58,ENTRADAS!$B$7:$B$58,"&lt;=" &amp; SAÍDAS!$B88,ENTRADAS!$C$7:$C$58,SAÍDAS!$C88)-SUMIFS(SAÍDAS!$G$7:$G$75,SAÍDAS!$B$7:$B$75,"&lt;=" &amp; SAÍDAS!$B88,SAÍDAS!$C$7:$C$75,SAÍDAS!$C88)</f>
        <v>0</v>
      </c>
      <c r="I88" s="67" t="e">
        <f>VLOOKUP(SAÍDAS!$C88,PROD!$B$7:$G$21,6,0)</f>
        <v>#N/A</v>
      </c>
      <c r="J88" s="68" t="e">
        <f>SAÍDAS!$G88*SAÍDAS!$I88</f>
        <v>#N/A</v>
      </c>
    </row>
    <row r="89" spans="2:10" ht="15.75" customHeight="1" x14ac:dyDescent="0.3">
      <c r="B89" s="89"/>
      <c r="C89" s="70"/>
      <c r="D89" s="70"/>
      <c r="E89" s="70"/>
      <c r="F89" s="90"/>
      <c r="G89" s="88">
        <f>SAÍDAS!$D89-SAÍDAS!$E89</f>
        <v>0</v>
      </c>
      <c r="H89" s="88">
        <f>SUMIFS(ENTRADAS!$E$7:$E$58,ENTRADAS!$B$7:$B$58,"&lt;=" &amp; SAÍDAS!$B89,ENTRADAS!$C$7:$C$58,SAÍDAS!$C89)-SUMIFS(SAÍDAS!$G$7:$G$75,SAÍDAS!$B$7:$B$75,"&lt;=" &amp; SAÍDAS!$B89,SAÍDAS!$C$7:$C$75,SAÍDAS!$C89)</f>
        <v>0</v>
      </c>
      <c r="I89" s="67" t="e">
        <f>VLOOKUP(SAÍDAS!$C89,PROD!$B$7:$G$21,6,0)</f>
        <v>#N/A</v>
      </c>
      <c r="J89" s="68" t="e">
        <f>SAÍDAS!$G89*SAÍDAS!$I89</f>
        <v>#N/A</v>
      </c>
    </row>
    <row r="90" spans="2:10" ht="15.75" customHeight="1" x14ac:dyDescent="0.3">
      <c r="B90" s="89"/>
      <c r="C90" s="70"/>
      <c r="D90" s="70"/>
      <c r="E90" s="70"/>
      <c r="F90" s="90"/>
      <c r="G90" s="88">
        <f>SAÍDAS!$D90-SAÍDAS!$E90</f>
        <v>0</v>
      </c>
      <c r="H90" s="88">
        <f>SUMIFS(ENTRADAS!$E$7:$E$58,ENTRADAS!$B$7:$B$58,"&lt;=" &amp; SAÍDAS!$B90,ENTRADAS!$C$7:$C$58,SAÍDAS!$C90)-SUMIFS(SAÍDAS!$G$7:$G$75,SAÍDAS!$B$7:$B$75,"&lt;=" &amp; SAÍDAS!$B90,SAÍDAS!$C$7:$C$75,SAÍDAS!$C90)</f>
        <v>0</v>
      </c>
      <c r="I90" s="67" t="e">
        <f>VLOOKUP(SAÍDAS!$C90,PROD!$B$7:$G$21,6,0)</f>
        <v>#N/A</v>
      </c>
      <c r="J90" s="68" t="e">
        <f>SAÍDAS!$G90*SAÍDAS!$I90</f>
        <v>#N/A</v>
      </c>
    </row>
    <row r="91" spans="2:10" ht="15.75" customHeight="1" x14ac:dyDescent="0.3">
      <c r="B91" s="89"/>
      <c r="C91" s="70"/>
      <c r="D91" s="70"/>
      <c r="E91" s="70"/>
      <c r="F91" s="90"/>
      <c r="G91" s="88">
        <f>SAÍDAS!$D91-SAÍDAS!$E91</f>
        <v>0</v>
      </c>
      <c r="H91" s="88">
        <f>SUMIFS(ENTRADAS!$E$7:$E$58,ENTRADAS!$B$7:$B$58,"&lt;=" &amp; SAÍDAS!$B91,ENTRADAS!$C$7:$C$58,SAÍDAS!$C91)-SUMIFS(SAÍDAS!$G$7:$G$75,SAÍDAS!$B$7:$B$75,"&lt;=" &amp; SAÍDAS!$B91,SAÍDAS!$C$7:$C$75,SAÍDAS!$C91)</f>
        <v>0</v>
      </c>
      <c r="I91" s="67" t="e">
        <f>VLOOKUP(SAÍDAS!$C91,PROD!$B$7:$G$21,6,0)</f>
        <v>#N/A</v>
      </c>
      <c r="J91" s="68" t="e">
        <f>SAÍDAS!$G91*SAÍDAS!$I91</f>
        <v>#N/A</v>
      </c>
    </row>
    <row r="92" spans="2:10" ht="15.75" customHeight="1" x14ac:dyDescent="0.3">
      <c r="B92" s="89"/>
      <c r="C92" s="70"/>
      <c r="D92" s="70"/>
      <c r="E92" s="70"/>
      <c r="F92" s="90"/>
      <c r="G92" s="88">
        <f>SAÍDAS!$D92-SAÍDAS!$E92</f>
        <v>0</v>
      </c>
      <c r="H92" s="88">
        <f>SUMIFS(ENTRADAS!$E$7:$E$58,ENTRADAS!$B$7:$B$58,"&lt;=" &amp; SAÍDAS!$B92,ENTRADAS!$C$7:$C$58,SAÍDAS!$C92)-SUMIFS(SAÍDAS!$G$7:$G$75,SAÍDAS!$B$7:$B$75,"&lt;=" &amp; SAÍDAS!$B92,SAÍDAS!$C$7:$C$75,SAÍDAS!$C92)</f>
        <v>0</v>
      </c>
      <c r="I92" s="67" t="e">
        <f>VLOOKUP(SAÍDAS!$C92,PROD!$B$7:$G$21,6,0)</f>
        <v>#N/A</v>
      </c>
      <c r="J92" s="68" t="e">
        <f>SAÍDAS!$G92*SAÍDAS!$I92</f>
        <v>#N/A</v>
      </c>
    </row>
    <row r="93" spans="2:10" ht="15.75" customHeight="1" x14ac:dyDescent="0.3">
      <c r="B93" s="89"/>
      <c r="C93" s="70"/>
      <c r="D93" s="70"/>
      <c r="E93" s="70"/>
      <c r="F93" s="90"/>
      <c r="G93" s="88">
        <f>SAÍDAS!$D93-SAÍDAS!$E93</f>
        <v>0</v>
      </c>
      <c r="H93" s="88">
        <f>SUMIFS(ENTRADAS!$E$7:$E$58,ENTRADAS!$B$7:$B$58,"&lt;=" &amp; SAÍDAS!$B93,ENTRADAS!$C$7:$C$58,SAÍDAS!$C93)-SUMIFS(SAÍDAS!$G$7:$G$75,SAÍDAS!$B$7:$B$75,"&lt;=" &amp; SAÍDAS!$B93,SAÍDAS!$C$7:$C$75,SAÍDAS!$C93)</f>
        <v>0</v>
      </c>
      <c r="I93" s="67" t="e">
        <f>VLOOKUP(SAÍDAS!$C93,PROD!$B$7:$G$21,6,0)</f>
        <v>#N/A</v>
      </c>
      <c r="J93" s="68" t="e">
        <f>SAÍDAS!$G93*SAÍDAS!$I93</f>
        <v>#N/A</v>
      </c>
    </row>
    <row r="94" spans="2:10" ht="15.75" customHeight="1" x14ac:dyDescent="0.3">
      <c r="B94" s="89"/>
      <c r="C94" s="70"/>
      <c r="D94" s="70"/>
      <c r="E94" s="70"/>
      <c r="F94" s="90"/>
      <c r="G94" s="88">
        <f>SAÍDAS!$D94-SAÍDAS!$E94</f>
        <v>0</v>
      </c>
      <c r="H94" s="88">
        <f>SUMIFS(ENTRADAS!$E$7:$E$58,ENTRADAS!$B$7:$B$58,"&lt;=" &amp; SAÍDAS!$B94,ENTRADAS!$C$7:$C$58,SAÍDAS!$C94)-SUMIFS(SAÍDAS!$G$7:$G$75,SAÍDAS!$B$7:$B$75,"&lt;=" &amp; SAÍDAS!$B94,SAÍDAS!$C$7:$C$75,SAÍDAS!$C94)</f>
        <v>0</v>
      </c>
      <c r="I94" s="67" t="e">
        <f>VLOOKUP(SAÍDAS!$C94,PROD!$B$7:$G$21,6,0)</f>
        <v>#N/A</v>
      </c>
      <c r="J94" s="68" t="e">
        <f>SAÍDAS!$G94*SAÍDAS!$I94</f>
        <v>#N/A</v>
      </c>
    </row>
    <row r="95" spans="2:10" ht="15.75" customHeight="1" x14ac:dyDescent="0.3">
      <c r="B95" s="89"/>
      <c r="C95" s="70"/>
      <c r="D95" s="70"/>
      <c r="E95" s="70"/>
      <c r="F95" s="90"/>
      <c r="G95" s="88">
        <f>SAÍDAS!$D95-SAÍDAS!$E95</f>
        <v>0</v>
      </c>
      <c r="H95" s="88">
        <f>SUMIFS(ENTRADAS!$E$7:$E$58,ENTRADAS!$B$7:$B$58,"&lt;=" &amp; SAÍDAS!$B95,ENTRADAS!$C$7:$C$58,SAÍDAS!$C95)-SUMIFS(SAÍDAS!$G$7:$G$75,SAÍDAS!$B$7:$B$75,"&lt;=" &amp; SAÍDAS!$B95,SAÍDAS!$C$7:$C$75,SAÍDAS!$C95)</f>
        <v>0</v>
      </c>
      <c r="I95" s="67" t="e">
        <f>VLOOKUP(SAÍDAS!$C95,PROD!$B$7:$G$21,6,0)</f>
        <v>#N/A</v>
      </c>
      <c r="J95" s="68" t="e">
        <f>SAÍDAS!$G95*SAÍDAS!$I95</f>
        <v>#N/A</v>
      </c>
    </row>
    <row r="96" spans="2:10" ht="15.75" customHeight="1" x14ac:dyDescent="0.3">
      <c r="B96" s="89"/>
      <c r="C96" s="70"/>
      <c r="D96" s="70"/>
      <c r="E96" s="70"/>
      <c r="F96" s="90"/>
      <c r="G96" s="88">
        <f>SAÍDAS!$D96-SAÍDAS!$E96</f>
        <v>0</v>
      </c>
      <c r="H96" s="88">
        <f>SUMIFS(ENTRADAS!$E$7:$E$58,ENTRADAS!$B$7:$B$58,"&lt;=" &amp; SAÍDAS!$B96,ENTRADAS!$C$7:$C$58,SAÍDAS!$C96)-SUMIFS(SAÍDAS!$G$7:$G$75,SAÍDAS!$B$7:$B$75,"&lt;=" &amp; SAÍDAS!$B96,SAÍDAS!$C$7:$C$75,SAÍDAS!$C96)</f>
        <v>0</v>
      </c>
      <c r="I96" s="67" t="e">
        <f>VLOOKUP(SAÍDAS!$C96,PROD!$B$7:$G$21,6,0)</f>
        <v>#N/A</v>
      </c>
      <c r="J96" s="68" t="e">
        <f>SAÍDAS!$G96*SAÍDAS!$I96</f>
        <v>#N/A</v>
      </c>
    </row>
    <row r="97" spans="2:10" ht="15.75" customHeight="1" x14ac:dyDescent="0.3">
      <c r="B97" s="89"/>
      <c r="C97" s="70"/>
      <c r="D97" s="70"/>
      <c r="E97" s="70"/>
      <c r="F97" s="90"/>
      <c r="G97" s="88">
        <f>SAÍDAS!$D97-SAÍDAS!$E97</f>
        <v>0</v>
      </c>
      <c r="H97" s="88">
        <f>SUMIFS(ENTRADAS!$E$7:$E$58,ENTRADAS!$B$7:$B$58,"&lt;=" &amp; SAÍDAS!$B97,ENTRADAS!$C$7:$C$58,SAÍDAS!$C97)-SUMIFS(SAÍDAS!$G$7:$G$75,SAÍDAS!$B$7:$B$75,"&lt;=" &amp; SAÍDAS!$B97,SAÍDAS!$C$7:$C$75,SAÍDAS!$C97)</f>
        <v>0</v>
      </c>
      <c r="I97" s="67" t="e">
        <f>VLOOKUP(SAÍDAS!$C97,PROD!$B$7:$G$21,6,0)</f>
        <v>#N/A</v>
      </c>
      <c r="J97" s="68" t="e">
        <f>SAÍDAS!$G97*SAÍDAS!$I97</f>
        <v>#N/A</v>
      </c>
    </row>
    <row r="98" spans="2:10" ht="15.75" customHeight="1" x14ac:dyDescent="0.3">
      <c r="B98" s="89"/>
      <c r="C98" s="70"/>
      <c r="D98" s="70"/>
      <c r="E98" s="70"/>
      <c r="F98" s="90"/>
      <c r="G98" s="88">
        <f>SAÍDAS!$D98-SAÍDAS!$E98</f>
        <v>0</v>
      </c>
      <c r="H98" s="88">
        <f>SUMIFS(ENTRADAS!$E$7:$E$58,ENTRADAS!$B$7:$B$58,"&lt;=" &amp; SAÍDAS!$B98,ENTRADAS!$C$7:$C$58,SAÍDAS!$C98)-SUMIFS(SAÍDAS!$G$7:$G$75,SAÍDAS!$B$7:$B$75,"&lt;=" &amp; SAÍDAS!$B98,SAÍDAS!$C$7:$C$75,SAÍDAS!$C98)</f>
        <v>0</v>
      </c>
      <c r="I98" s="67" t="e">
        <f>VLOOKUP(SAÍDAS!$C98,PROD!$B$7:$G$21,6,0)</f>
        <v>#N/A</v>
      </c>
      <c r="J98" s="68" t="e">
        <f>SAÍDAS!$G98*SAÍDAS!$I98</f>
        <v>#N/A</v>
      </c>
    </row>
    <row r="99" spans="2:10" ht="15.75" customHeight="1" x14ac:dyDescent="0.3">
      <c r="B99" s="89"/>
      <c r="C99" s="70"/>
      <c r="D99" s="70"/>
      <c r="E99" s="70"/>
      <c r="F99" s="90"/>
      <c r="G99" s="88">
        <f>SAÍDAS!$D99-SAÍDAS!$E99</f>
        <v>0</v>
      </c>
      <c r="H99" s="88">
        <f>SUMIFS(ENTRADAS!$E$7:$E$58,ENTRADAS!$B$7:$B$58,"&lt;=" &amp; SAÍDAS!$B99,ENTRADAS!$C$7:$C$58,SAÍDAS!$C99)-SUMIFS(SAÍDAS!$G$7:$G$75,SAÍDAS!$B$7:$B$75,"&lt;=" &amp; SAÍDAS!$B99,SAÍDAS!$C$7:$C$75,SAÍDAS!$C99)</f>
        <v>0</v>
      </c>
      <c r="I99" s="67" t="e">
        <f>VLOOKUP(SAÍDAS!$C99,PROD!$B$7:$G$21,6,0)</f>
        <v>#N/A</v>
      </c>
      <c r="J99" s="68" t="e">
        <f>SAÍDAS!$G99*SAÍDAS!$I99</f>
        <v>#N/A</v>
      </c>
    </row>
    <row r="100" spans="2:10" ht="15.75" customHeight="1" x14ac:dyDescent="0.3">
      <c r="B100" s="89"/>
      <c r="C100" s="70"/>
      <c r="D100" s="70"/>
      <c r="E100" s="70"/>
      <c r="F100" s="90"/>
      <c r="G100" s="88">
        <f>SAÍDAS!$D100-SAÍDAS!$E100</f>
        <v>0</v>
      </c>
      <c r="H100" s="88">
        <f>SUMIFS(ENTRADAS!$E$7:$E$58,ENTRADAS!$B$7:$B$58,"&lt;=" &amp; SAÍDAS!$B100,ENTRADAS!$C$7:$C$58,SAÍDAS!$C100)-SUMIFS(SAÍDAS!$G$7:$G$75,SAÍDAS!$B$7:$B$75,"&lt;=" &amp; SAÍDAS!$B100,SAÍDAS!$C$7:$C$75,SAÍDAS!$C100)</f>
        <v>0</v>
      </c>
      <c r="I100" s="67" t="e">
        <f>VLOOKUP(SAÍDAS!$C100,PROD!$B$7:$G$21,6,0)</f>
        <v>#N/A</v>
      </c>
      <c r="J100" s="68" t="e">
        <f>SAÍDAS!$G100*SAÍDAS!$I100</f>
        <v>#N/A</v>
      </c>
    </row>
    <row r="101" spans="2:10" ht="15.75" customHeight="1" x14ac:dyDescent="0.3">
      <c r="B101" s="89"/>
      <c r="C101" s="70"/>
      <c r="D101" s="70"/>
      <c r="E101" s="70"/>
      <c r="F101" s="90"/>
      <c r="G101" s="88">
        <f>SAÍDAS!$D101-SAÍDAS!$E101</f>
        <v>0</v>
      </c>
      <c r="H101" s="88">
        <f>SUMIFS(ENTRADAS!$E$7:$E$58,ENTRADAS!$B$7:$B$58,"&lt;=" &amp; SAÍDAS!$B101,ENTRADAS!$C$7:$C$58,SAÍDAS!$C101)-SUMIFS(SAÍDAS!$G$7:$G$75,SAÍDAS!$B$7:$B$75,"&lt;=" &amp; SAÍDAS!$B101,SAÍDAS!$C$7:$C$75,SAÍDAS!$C101)</f>
        <v>0</v>
      </c>
      <c r="I101" s="67" t="e">
        <f>VLOOKUP(SAÍDAS!$C101,PROD!$B$7:$G$21,6,0)</f>
        <v>#N/A</v>
      </c>
      <c r="J101" s="68" t="e">
        <f>SAÍDAS!$G101*SAÍDAS!$I101</f>
        <v>#N/A</v>
      </c>
    </row>
    <row r="102" spans="2:10" ht="15.75" customHeight="1" x14ac:dyDescent="0.3">
      <c r="B102" s="89"/>
      <c r="C102" s="70"/>
      <c r="D102" s="70"/>
      <c r="E102" s="70"/>
      <c r="F102" s="90"/>
      <c r="G102" s="88">
        <f>SAÍDAS!$D102-SAÍDAS!$E102</f>
        <v>0</v>
      </c>
      <c r="H102" s="88">
        <f>SUMIFS(ENTRADAS!$E$7:$E$58,ENTRADAS!$B$7:$B$58,"&lt;=" &amp; SAÍDAS!$B102,ENTRADAS!$C$7:$C$58,SAÍDAS!$C102)-SUMIFS(SAÍDAS!$G$7:$G$75,SAÍDAS!$B$7:$B$75,"&lt;=" &amp; SAÍDAS!$B102,SAÍDAS!$C$7:$C$75,SAÍDAS!$C102)</f>
        <v>0</v>
      </c>
      <c r="I102" s="67" t="e">
        <f>VLOOKUP(SAÍDAS!$C102,PROD!$B$7:$G$21,6,0)</f>
        <v>#N/A</v>
      </c>
      <c r="J102" s="68" t="e">
        <f>SAÍDAS!$G102*SAÍDAS!$I102</f>
        <v>#N/A</v>
      </c>
    </row>
    <row r="103" spans="2:10" ht="15.75" customHeight="1" x14ac:dyDescent="0.3">
      <c r="B103" s="89"/>
      <c r="C103" s="70"/>
      <c r="D103" s="70"/>
      <c r="E103" s="70"/>
      <c r="F103" s="90"/>
      <c r="G103" s="88">
        <f>SAÍDAS!$D103-SAÍDAS!$E103</f>
        <v>0</v>
      </c>
      <c r="H103" s="88">
        <f>SUMIFS(ENTRADAS!$E$7:$E$58,ENTRADAS!$B$7:$B$58,"&lt;=" &amp; SAÍDAS!$B103,ENTRADAS!$C$7:$C$58,SAÍDAS!$C103)-SUMIFS(SAÍDAS!$G$7:$G$75,SAÍDAS!$B$7:$B$75,"&lt;=" &amp; SAÍDAS!$B103,SAÍDAS!$C$7:$C$75,SAÍDAS!$C103)</f>
        <v>0</v>
      </c>
      <c r="I103" s="67" t="e">
        <f>VLOOKUP(SAÍDAS!$C103,PROD!$B$7:$G$21,6,0)</f>
        <v>#N/A</v>
      </c>
      <c r="J103" s="68" t="e">
        <f>SAÍDAS!$G103*SAÍDAS!$I103</f>
        <v>#N/A</v>
      </c>
    </row>
    <row r="104" spans="2:10" ht="15.75" customHeight="1" x14ac:dyDescent="0.3">
      <c r="B104" s="89"/>
      <c r="C104" s="70"/>
      <c r="D104" s="70"/>
      <c r="E104" s="70"/>
      <c r="F104" s="90"/>
      <c r="G104" s="88">
        <f>SAÍDAS!$D104-SAÍDAS!$E104</f>
        <v>0</v>
      </c>
      <c r="H104" s="88">
        <f>SUMIFS(ENTRADAS!$E$7:$E$58,ENTRADAS!$B$7:$B$58,"&lt;=" &amp; SAÍDAS!$B104,ENTRADAS!$C$7:$C$58,SAÍDAS!$C104)-SUMIFS(SAÍDAS!$G$7:$G$75,SAÍDAS!$B$7:$B$75,"&lt;=" &amp; SAÍDAS!$B104,SAÍDAS!$C$7:$C$75,SAÍDAS!$C104)</f>
        <v>0</v>
      </c>
      <c r="I104" s="67" t="e">
        <f>VLOOKUP(SAÍDAS!$C104,PROD!$B$7:$G$21,6,0)</f>
        <v>#N/A</v>
      </c>
      <c r="J104" s="68" t="e">
        <f>SAÍDAS!$G104*SAÍDAS!$I104</f>
        <v>#N/A</v>
      </c>
    </row>
    <row r="105" spans="2:10" ht="15.75" customHeight="1" x14ac:dyDescent="0.3">
      <c r="B105" s="89"/>
      <c r="C105" s="70"/>
      <c r="D105" s="70"/>
      <c r="E105" s="70"/>
      <c r="F105" s="90"/>
      <c r="G105" s="88">
        <f>SAÍDAS!$D105-SAÍDAS!$E105</f>
        <v>0</v>
      </c>
      <c r="H105" s="88">
        <f>SUMIFS(ENTRADAS!$E$7:$E$58,ENTRADAS!$B$7:$B$58,"&lt;=" &amp; SAÍDAS!$B105,ENTRADAS!$C$7:$C$58,SAÍDAS!$C105)-SUMIFS(SAÍDAS!$G$7:$G$75,SAÍDAS!$B$7:$B$75,"&lt;=" &amp; SAÍDAS!$B105,SAÍDAS!$C$7:$C$75,SAÍDAS!$C105)</f>
        <v>0</v>
      </c>
      <c r="I105" s="67" t="e">
        <f>VLOOKUP(SAÍDAS!$C105,PROD!$B$7:$G$21,6,0)</f>
        <v>#N/A</v>
      </c>
      <c r="J105" s="68" t="e">
        <f>SAÍDAS!$G105*SAÍDAS!$I105</f>
        <v>#N/A</v>
      </c>
    </row>
    <row r="106" spans="2:10" ht="15.75" customHeight="1" x14ac:dyDescent="0.3">
      <c r="B106" s="89"/>
      <c r="C106" s="70"/>
      <c r="D106" s="70"/>
      <c r="E106" s="70"/>
      <c r="F106" s="90"/>
      <c r="G106" s="88">
        <f>SAÍDAS!$D106-SAÍDAS!$E106</f>
        <v>0</v>
      </c>
      <c r="H106" s="88">
        <f>SUMIFS(ENTRADAS!$E$7:$E$58,ENTRADAS!$B$7:$B$58,"&lt;=" &amp; SAÍDAS!$B106,ENTRADAS!$C$7:$C$58,SAÍDAS!$C106)-SUMIFS(SAÍDAS!$G$7:$G$75,SAÍDAS!$B$7:$B$75,"&lt;=" &amp; SAÍDAS!$B106,SAÍDAS!$C$7:$C$75,SAÍDAS!$C106)</f>
        <v>0</v>
      </c>
      <c r="I106" s="67" t="e">
        <f>VLOOKUP(SAÍDAS!$C106,PROD!$B$7:$G$21,6,0)</f>
        <v>#N/A</v>
      </c>
      <c r="J106" s="68" t="e">
        <f>SAÍDAS!$G106*SAÍDAS!$I106</f>
        <v>#N/A</v>
      </c>
    </row>
    <row r="107" spans="2:10" ht="15.75" customHeight="1" x14ac:dyDescent="0.3">
      <c r="B107" s="89"/>
      <c r="C107" s="70"/>
      <c r="D107" s="70"/>
      <c r="E107" s="70"/>
      <c r="F107" s="90"/>
      <c r="G107" s="88">
        <f>SAÍDAS!$D107-SAÍDAS!$E107</f>
        <v>0</v>
      </c>
      <c r="H107" s="88">
        <f>SUMIFS(ENTRADAS!$E$7:$E$58,ENTRADAS!$B$7:$B$58,"&lt;=" &amp; SAÍDAS!$B107,ENTRADAS!$C$7:$C$58,SAÍDAS!$C107)-SUMIFS(SAÍDAS!$G$7:$G$75,SAÍDAS!$B$7:$B$75,"&lt;=" &amp; SAÍDAS!$B107,SAÍDAS!$C$7:$C$75,SAÍDAS!$C107)</f>
        <v>0</v>
      </c>
      <c r="I107" s="67" t="e">
        <f>VLOOKUP(SAÍDAS!$C107,PROD!$B$7:$G$21,6,0)</f>
        <v>#N/A</v>
      </c>
      <c r="J107" s="68" t="e">
        <f>SAÍDAS!$G107*SAÍDAS!$I107</f>
        <v>#N/A</v>
      </c>
    </row>
    <row r="108" spans="2:10" ht="15.75" customHeight="1" x14ac:dyDescent="0.3">
      <c r="B108" s="89"/>
      <c r="C108" s="70"/>
      <c r="D108" s="70"/>
      <c r="E108" s="70"/>
      <c r="F108" s="90"/>
      <c r="G108" s="88">
        <f>SAÍDAS!$D108-SAÍDAS!$E108</f>
        <v>0</v>
      </c>
      <c r="H108" s="88">
        <f>SUMIFS(ENTRADAS!$E$7:$E$58,ENTRADAS!$B$7:$B$58,"&lt;=" &amp; SAÍDAS!$B108,ENTRADAS!$C$7:$C$58,SAÍDAS!$C108)-SUMIFS(SAÍDAS!$G$7:$G$75,SAÍDAS!$B$7:$B$75,"&lt;=" &amp; SAÍDAS!$B108,SAÍDAS!$C$7:$C$75,SAÍDAS!$C108)</f>
        <v>0</v>
      </c>
      <c r="I108" s="67" t="e">
        <f>VLOOKUP(SAÍDAS!$C108,PROD!$B$7:$G$21,6,0)</f>
        <v>#N/A</v>
      </c>
      <c r="J108" s="68" t="e">
        <f>SAÍDAS!$G108*SAÍDAS!$I108</f>
        <v>#N/A</v>
      </c>
    </row>
    <row r="109" spans="2:10" ht="15.75" customHeight="1" x14ac:dyDescent="0.3">
      <c r="B109" s="89"/>
      <c r="C109" s="70"/>
      <c r="D109" s="70"/>
      <c r="E109" s="70"/>
      <c r="F109" s="90"/>
      <c r="G109" s="88">
        <f>SAÍDAS!$D109-SAÍDAS!$E109</f>
        <v>0</v>
      </c>
      <c r="H109" s="88">
        <f>SUMIFS(ENTRADAS!$E$7:$E$58,ENTRADAS!$B$7:$B$58,"&lt;=" &amp; SAÍDAS!$B109,ENTRADAS!$C$7:$C$58,SAÍDAS!$C109)-SUMIFS(SAÍDAS!$G$7:$G$75,SAÍDAS!$B$7:$B$75,"&lt;=" &amp; SAÍDAS!$B109,SAÍDAS!$C$7:$C$75,SAÍDAS!$C109)</f>
        <v>0</v>
      </c>
      <c r="I109" s="67" t="e">
        <f>VLOOKUP(SAÍDAS!$C109,PROD!$B$7:$G$21,6,0)</f>
        <v>#N/A</v>
      </c>
      <c r="J109" s="68" t="e">
        <f>SAÍDAS!$G109*SAÍDAS!$I109</f>
        <v>#N/A</v>
      </c>
    </row>
    <row r="110" spans="2:10" ht="15.75" customHeight="1" x14ac:dyDescent="0.3">
      <c r="B110" s="89"/>
      <c r="C110" s="70"/>
      <c r="D110" s="70"/>
      <c r="E110" s="70"/>
      <c r="F110" s="90"/>
      <c r="G110" s="88">
        <f>SAÍDAS!$D110-SAÍDAS!$E110</f>
        <v>0</v>
      </c>
      <c r="H110" s="88">
        <f>SUMIFS(ENTRADAS!$E$7:$E$58,ENTRADAS!$B$7:$B$58,"&lt;=" &amp; SAÍDAS!$B110,ENTRADAS!$C$7:$C$58,SAÍDAS!$C110)-SUMIFS(SAÍDAS!$G$7:$G$75,SAÍDAS!$B$7:$B$75,"&lt;=" &amp; SAÍDAS!$B110,SAÍDAS!$C$7:$C$75,SAÍDAS!$C110)</f>
        <v>0</v>
      </c>
      <c r="I110" s="67" t="e">
        <f>VLOOKUP(SAÍDAS!$C110,PROD!$B$7:$G$21,6,0)</f>
        <v>#N/A</v>
      </c>
      <c r="J110" s="68" t="e">
        <f>SAÍDAS!$G110*SAÍDAS!$I110</f>
        <v>#N/A</v>
      </c>
    </row>
    <row r="111" spans="2:10" ht="15.75" customHeight="1" x14ac:dyDescent="0.3">
      <c r="B111" s="89"/>
      <c r="C111" s="70"/>
      <c r="D111" s="70"/>
      <c r="E111" s="70"/>
      <c r="F111" s="90"/>
      <c r="G111" s="88">
        <f>SAÍDAS!$D111-SAÍDAS!$E111</f>
        <v>0</v>
      </c>
      <c r="H111" s="88">
        <f>SUMIFS(ENTRADAS!$E$7:$E$58,ENTRADAS!$B$7:$B$58,"&lt;=" &amp; SAÍDAS!$B111,ENTRADAS!$C$7:$C$58,SAÍDAS!$C111)-SUMIFS(SAÍDAS!$G$7:$G$75,SAÍDAS!$B$7:$B$75,"&lt;=" &amp; SAÍDAS!$B111,SAÍDAS!$C$7:$C$75,SAÍDAS!$C111)</f>
        <v>0</v>
      </c>
      <c r="I111" s="67" t="e">
        <f>VLOOKUP(SAÍDAS!$C111,PROD!$B$7:$G$21,6,0)</f>
        <v>#N/A</v>
      </c>
      <c r="J111" s="68" t="e">
        <f>SAÍDAS!$G111*SAÍDAS!$I111</f>
        <v>#N/A</v>
      </c>
    </row>
    <row r="112" spans="2:10" ht="15.75" customHeight="1" x14ac:dyDescent="0.3">
      <c r="B112" s="89"/>
      <c r="C112" s="70"/>
      <c r="D112" s="70"/>
      <c r="E112" s="70"/>
      <c r="F112" s="90"/>
      <c r="G112" s="88">
        <f>SAÍDAS!$D112-SAÍDAS!$E112</f>
        <v>0</v>
      </c>
      <c r="H112" s="88">
        <f>SUMIFS(ENTRADAS!$E$7:$E$58,ENTRADAS!$B$7:$B$58,"&lt;=" &amp; SAÍDAS!$B112,ENTRADAS!$C$7:$C$58,SAÍDAS!$C112)-SUMIFS(SAÍDAS!$G$7:$G$75,SAÍDAS!$B$7:$B$75,"&lt;=" &amp; SAÍDAS!$B112,SAÍDAS!$C$7:$C$75,SAÍDAS!$C112)</f>
        <v>0</v>
      </c>
      <c r="I112" s="67" t="e">
        <f>VLOOKUP(SAÍDAS!$C112,PROD!$B$7:$G$21,6,0)</f>
        <v>#N/A</v>
      </c>
      <c r="J112" s="68" t="e">
        <f>SAÍDAS!$G112*SAÍDAS!$I112</f>
        <v>#N/A</v>
      </c>
    </row>
    <row r="113" spans="2:10" ht="15.75" customHeight="1" x14ac:dyDescent="0.3">
      <c r="B113" s="89"/>
      <c r="C113" s="70"/>
      <c r="D113" s="70"/>
      <c r="E113" s="70"/>
      <c r="F113" s="90"/>
      <c r="G113" s="88">
        <f>SAÍDAS!$D113-SAÍDAS!$E113</f>
        <v>0</v>
      </c>
      <c r="H113" s="88">
        <f>SUMIFS(ENTRADAS!$E$7:$E$58,ENTRADAS!$B$7:$B$58,"&lt;=" &amp; SAÍDAS!$B113,ENTRADAS!$C$7:$C$58,SAÍDAS!$C113)-SUMIFS(SAÍDAS!$G$7:$G$75,SAÍDAS!$B$7:$B$75,"&lt;=" &amp; SAÍDAS!$B113,SAÍDAS!$C$7:$C$75,SAÍDAS!$C113)</f>
        <v>0</v>
      </c>
      <c r="I113" s="67" t="e">
        <f>VLOOKUP(SAÍDAS!$C113,PROD!$B$7:$G$21,6,0)</f>
        <v>#N/A</v>
      </c>
      <c r="J113" s="68" t="e">
        <f>SAÍDAS!$G113*SAÍDAS!$I113</f>
        <v>#N/A</v>
      </c>
    </row>
    <row r="114" spans="2:10" ht="15.75" customHeight="1" x14ac:dyDescent="0.3">
      <c r="B114" s="89"/>
      <c r="C114" s="70"/>
      <c r="D114" s="70"/>
      <c r="E114" s="70"/>
      <c r="F114" s="90"/>
      <c r="G114" s="88">
        <f>SAÍDAS!$D114-SAÍDAS!$E114</f>
        <v>0</v>
      </c>
      <c r="H114" s="88">
        <f>SUMIFS(ENTRADAS!$E$7:$E$58,ENTRADAS!$B$7:$B$58,"&lt;=" &amp; SAÍDAS!$B114,ENTRADAS!$C$7:$C$58,SAÍDAS!$C114)-SUMIFS(SAÍDAS!$G$7:$G$75,SAÍDAS!$B$7:$B$75,"&lt;=" &amp; SAÍDAS!$B114,SAÍDAS!$C$7:$C$75,SAÍDAS!$C114)</f>
        <v>0</v>
      </c>
      <c r="I114" s="67" t="e">
        <f>VLOOKUP(SAÍDAS!$C114,PROD!$B$7:$G$21,6,0)</f>
        <v>#N/A</v>
      </c>
      <c r="J114" s="68" t="e">
        <f>SAÍDAS!$G114*SAÍDAS!$I114</f>
        <v>#N/A</v>
      </c>
    </row>
    <row r="115" spans="2:10" ht="15.75" customHeight="1" x14ac:dyDescent="0.3">
      <c r="B115" s="89"/>
      <c r="C115" s="70"/>
      <c r="D115" s="70"/>
      <c r="E115" s="70"/>
      <c r="F115" s="90"/>
      <c r="G115" s="88">
        <f>SAÍDAS!$D115-SAÍDAS!$E115</f>
        <v>0</v>
      </c>
      <c r="H115" s="88">
        <f>SUMIFS(ENTRADAS!$E$7:$E$58,ENTRADAS!$B$7:$B$58,"&lt;=" &amp; SAÍDAS!$B115,ENTRADAS!$C$7:$C$58,SAÍDAS!$C115)-SUMIFS(SAÍDAS!$G$7:$G$75,SAÍDAS!$B$7:$B$75,"&lt;=" &amp; SAÍDAS!$B115,SAÍDAS!$C$7:$C$75,SAÍDAS!$C115)</f>
        <v>0</v>
      </c>
      <c r="I115" s="67" t="e">
        <f>VLOOKUP(SAÍDAS!$C115,PROD!$B$7:$G$21,6,0)</f>
        <v>#N/A</v>
      </c>
      <c r="J115" s="68" t="e">
        <f>SAÍDAS!$G115*SAÍDAS!$I115</f>
        <v>#N/A</v>
      </c>
    </row>
    <row r="116" spans="2:10" ht="15.75" customHeight="1" x14ac:dyDescent="0.3">
      <c r="B116" s="89"/>
      <c r="C116" s="70"/>
      <c r="D116" s="70"/>
      <c r="E116" s="70"/>
      <c r="F116" s="90"/>
      <c r="G116" s="88">
        <f>SAÍDAS!$D116-SAÍDAS!$E116</f>
        <v>0</v>
      </c>
      <c r="H116" s="88">
        <f>SUMIFS(ENTRADAS!$E$7:$E$58,ENTRADAS!$B$7:$B$58,"&lt;=" &amp; SAÍDAS!$B116,ENTRADAS!$C$7:$C$58,SAÍDAS!$C116)-SUMIFS(SAÍDAS!$G$7:$G$75,SAÍDAS!$B$7:$B$75,"&lt;=" &amp; SAÍDAS!$B116,SAÍDAS!$C$7:$C$75,SAÍDAS!$C116)</f>
        <v>0</v>
      </c>
      <c r="I116" s="67" t="e">
        <f>VLOOKUP(SAÍDAS!$C116,PROD!$B$7:$G$21,6,0)</f>
        <v>#N/A</v>
      </c>
      <c r="J116" s="68" t="e">
        <f>SAÍDAS!$G116*SAÍDAS!$I116</f>
        <v>#N/A</v>
      </c>
    </row>
    <row r="117" spans="2:10" ht="15.75" customHeight="1" x14ac:dyDescent="0.3">
      <c r="B117" s="89"/>
      <c r="C117" s="70"/>
      <c r="D117" s="70"/>
      <c r="E117" s="70"/>
      <c r="F117" s="90"/>
      <c r="G117" s="88">
        <f>SAÍDAS!$D117-SAÍDAS!$E117</f>
        <v>0</v>
      </c>
      <c r="H117" s="88">
        <f>SUMIFS(ENTRADAS!$E$7:$E$58,ENTRADAS!$B$7:$B$58,"&lt;=" &amp; SAÍDAS!$B117,ENTRADAS!$C$7:$C$58,SAÍDAS!$C117)-SUMIFS(SAÍDAS!$G$7:$G$75,SAÍDAS!$B$7:$B$75,"&lt;=" &amp; SAÍDAS!$B117,SAÍDAS!$C$7:$C$75,SAÍDAS!$C117)</f>
        <v>0</v>
      </c>
      <c r="I117" s="67" t="e">
        <f>VLOOKUP(SAÍDAS!$C117,PROD!$B$7:$G$21,6,0)</f>
        <v>#N/A</v>
      </c>
      <c r="J117" s="68" t="e">
        <f>SAÍDAS!$G117*SAÍDAS!$I117</f>
        <v>#N/A</v>
      </c>
    </row>
    <row r="118" spans="2:10" ht="15.75" customHeight="1" x14ac:dyDescent="0.3">
      <c r="B118" s="89"/>
      <c r="C118" s="70"/>
      <c r="D118" s="70"/>
      <c r="E118" s="70"/>
      <c r="F118" s="90"/>
      <c r="G118" s="88">
        <f>SAÍDAS!$D118-SAÍDAS!$E118</f>
        <v>0</v>
      </c>
      <c r="H118" s="88">
        <f>SUMIFS(ENTRADAS!$E$7:$E$58,ENTRADAS!$B$7:$B$58,"&lt;=" &amp; SAÍDAS!$B118,ENTRADAS!$C$7:$C$58,SAÍDAS!$C118)-SUMIFS(SAÍDAS!$G$7:$G$75,SAÍDAS!$B$7:$B$75,"&lt;=" &amp; SAÍDAS!$B118,SAÍDAS!$C$7:$C$75,SAÍDAS!$C118)</f>
        <v>0</v>
      </c>
      <c r="I118" s="67" t="e">
        <f>VLOOKUP(SAÍDAS!$C118,PROD!$B$7:$G$21,6,0)</f>
        <v>#N/A</v>
      </c>
      <c r="J118" s="68" t="e">
        <f>SAÍDAS!$G118*SAÍDAS!$I118</f>
        <v>#N/A</v>
      </c>
    </row>
    <row r="119" spans="2:10" ht="15.75" customHeight="1" x14ac:dyDescent="0.3">
      <c r="B119" s="89"/>
      <c r="C119" s="70"/>
      <c r="D119" s="70"/>
      <c r="E119" s="70"/>
      <c r="F119" s="90"/>
      <c r="G119" s="88">
        <f>SAÍDAS!$D119-SAÍDAS!$E119</f>
        <v>0</v>
      </c>
      <c r="H119" s="88">
        <f>SUMIFS(ENTRADAS!$E$7:$E$58,ENTRADAS!$B$7:$B$58,"&lt;=" &amp; SAÍDAS!$B119,ENTRADAS!$C$7:$C$58,SAÍDAS!$C119)-SUMIFS(SAÍDAS!$G$7:$G$75,SAÍDAS!$B$7:$B$75,"&lt;=" &amp; SAÍDAS!$B119,SAÍDAS!$C$7:$C$75,SAÍDAS!$C119)</f>
        <v>0</v>
      </c>
      <c r="I119" s="67" t="e">
        <f>VLOOKUP(SAÍDAS!$C119,PROD!$B$7:$G$21,6,0)</f>
        <v>#N/A</v>
      </c>
      <c r="J119" s="68" t="e">
        <f>SAÍDAS!$G119*SAÍDAS!$I119</f>
        <v>#N/A</v>
      </c>
    </row>
    <row r="120" spans="2:10" ht="15.75" customHeight="1" x14ac:dyDescent="0.3">
      <c r="B120" s="89"/>
      <c r="C120" s="70"/>
      <c r="D120" s="70"/>
      <c r="E120" s="70"/>
      <c r="F120" s="90"/>
      <c r="G120" s="88">
        <f>SAÍDAS!$D120-SAÍDAS!$E120</f>
        <v>0</v>
      </c>
      <c r="H120" s="88">
        <f>SUMIFS(ENTRADAS!$E$7:$E$58,ENTRADAS!$B$7:$B$58,"&lt;=" &amp; SAÍDAS!$B120,ENTRADAS!$C$7:$C$58,SAÍDAS!$C120)-SUMIFS(SAÍDAS!$G$7:$G$75,SAÍDAS!$B$7:$B$75,"&lt;=" &amp; SAÍDAS!$B120,SAÍDAS!$C$7:$C$75,SAÍDAS!$C120)</f>
        <v>0</v>
      </c>
      <c r="I120" s="67" t="e">
        <f>VLOOKUP(SAÍDAS!$C120,PROD!$B$7:$G$21,6,0)</f>
        <v>#N/A</v>
      </c>
      <c r="J120" s="68" t="e">
        <f>SAÍDAS!$G120*SAÍDAS!$I120</f>
        <v>#N/A</v>
      </c>
    </row>
    <row r="121" spans="2:10" ht="15.75" customHeight="1" x14ac:dyDescent="0.3">
      <c r="B121" s="89"/>
      <c r="C121" s="70"/>
      <c r="D121" s="70"/>
      <c r="E121" s="70"/>
      <c r="F121" s="90"/>
      <c r="G121" s="88">
        <f>SAÍDAS!$D121-SAÍDAS!$E121</f>
        <v>0</v>
      </c>
      <c r="H121" s="88">
        <f>SUMIFS(ENTRADAS!$E$7:$E$58,ENTRADAS!$B$7:$B$58,"&lt;=" &amp; SAÍDAS!$B121,ENTRADAS!$C$7:$C$58,SAÍDAS!$C121)-SUMIFS(SAÍDAS!$G$7:$G$75,SAÍDAS!$B$7:$B$75,"&lt;=" &amp; SAÍDAS!$B121,SAÍDAS!$C$7:$C$75,SAÍDAS!$C121)</f>
        <v>0</v>
      </c>
      <c r="I121" s="67" t="e">
        <f>VLOOKUP(SAÍDAS!$C121,PROD!$B$7:$G$21,6,0)</f>
        <v>#N/A</v>
      </c>
      <c r="J121" s="68" t="e">
        <f>SAÍDAS!$G121*SAÍDAS!$I121</f>
        <v>#N/A</v>
      </c>
    </row>
    <row r="122" spans="2:10" ht="15.75" customHeight="1" x14ac:dyDescent="0.3">
      <c r="B122" s="89"/>
      <c r="C122" s="70"/>
      <c r="D122" s="70"/>
      <c r="E122" s="70"/>
      <c r="F122" s="90"/>
      <c r="G122" s="88">
        <f>SAÍDAS!$D122-SAÍDAS!$E122</f>
        <v>0</v>
      </c>
      <c r="H122" s="88">
        <f>SUMIFS(ENTRADAS!$E$7:$E$58,ENTRADAS!$B$7:$B$58,"&lt;=" &amp; SAÍDAS!$B122,ENTRADAS!$C$7:$C$58,SAÍDAS!$C122)-SUMIFS(SAÍDAS!$G$7:$G$75,SAÍDAS!$B$7:$B$75,"&lt;=" &amp; SAÍDAS!$B122,SAÍDAS!$C$7:$C$75,SAÍDAS!$C122)</f>
        <v>0</v>
      </c>
      <c r="I122" s="67" t="e">
        <f>VLOOKUP(SAÍDAS!$C122,PROD!$B$7:$G$21,6,0)</f>
        <v>#N/A</v>
      </c>
      <c r="J122" s="68" t="e">
        <f>SAÍDAS!$G122*SAÍDAS!$I122</f>
        <v>#N/A</v>
      </c>
    </row>
    <row r="123" spans="2:10" ht="15.75" customHeight="1" x14ac:dyDescent="0.3">
      <c r="B123" s="89"/>
      <c r="C123" s="70"/>
      <c r="D123" s="70"/>
      <c r="E123" s="70"/>
      <c r="F123" s="90"/>
      <c r="G123" s="88">
        <f>SAÍDAS!$D123-SAÍDAS!$E123</f>
        <v>0</v>
      </c>
      <c r="H123" s="88">
        <f>SUMIFS(ENTRADAS!$E$7:$E$58,ENTRADAS!$B$7:$B$58,"&lt;=" &amp; SAÍDAS!$B123,ENTRADAS!$C$7:$C$58,SAÍDAS!$C123)-SUMIFS(SAÍDAS!$G$7:$G$75,SAÍDAS!$B$7:$B$75,"&lt;=" &amp; SAÍDAS!$B123,SAÍDAS!$C$7:$C$75,SAÍDAS!$C123)</f>
        <v>0</v>
      </c>
      <c r="I123" s="67" t="e">
        <f>VLOOKUP(SAÍDAS!$C123,PROD!$B$7:$G$21,6,0)</f>
        <v>#N/A</v>
      </c>
      <c r="J123" s="68" t="e">
        <f>SAÍDAS!$G123*SAÍDAS!$I123</f>
        <v>#N/A</v>
      </c>
    </row>
    <row r="124" spans="2:10" ht="15.75" customHeight="1" x14ac:dyDescent="0.3">
      <c r="B124" s="89"/>
      <c r="C124" s="70"/>
      <c r="D124" s="70"/>
      <c r="E124" s="70"/>
      <c r="F124" s="90"/>
      <c r="G124" s="88">
        <f>SAÍDAS!$D124-SAÍDAS!$E124</f>
        <v>0</v>
      </c>
      <c r="H124" s="88">
        <f>SUMIFS(ENTRADAS!$E$7:$E$58,ENTRADAS!$B$7:$B$58,"&lt;=" &amp; SAÍDAS!$B124,ENTRADAS!$C$7:$C$58,SAÍDAS!$C124)-SUMIFS(SAÍDAS!$G$7:$G$75,SAÍDAS!$B$7:$B$75,"&lt;=" &amp; SAÍDAS!$B124,SAÍDAS!$C$7:$C$75,SAÍDAS!$C124)</f>
        <v>0</v>
      </c>
      <c r="I124" s="67" t="e">
        <f>VLOOKUP(SAÍDAS!$C124,PROD!$B$7:$G$21,6,0)</f>
        <v>#N/A</v>
      </c>
      <c r="J124" s="68" t="e">
        <f>SAÍDAS!$G124*SAÍDAS!$I124</f>
        <v>#N/A</v>
      </c>
    </row>
    <row r="125" spans="2:10" ht="15.75" customHeight="1" x14ac:dyDescent="0.3">
      <c r="B125" s="89"/>
      <c r="C125" s="70"/>
      <c r="D125" s="70"/>
      <c r="E125" s="70"/>
      <c r="F125" s="90"/>
      <c r="G125" s="88">
        <f>SAÍDAS!$D125-SAÍDAS!$E125</f>
        <v>0</v>
      </c>
      <c r="H125" s="88">
        <f>SUMIFS(ENTRADAS!$E$7:$E$58,ENTRADAS!$B$7:$B$58,"&lt;=" &amp; SAÍDAS!$B125,ENTRADAS!$C$7:$C$58,SAÍDAS!$C125)-SUMIFS(SAÍDAS!$G$7:$G$75,SAÍDAS!$B$7:$B$75,"&lt;=" &amp; SAÍDAS!$B125,SAÍDAS!$C$7:$C$75,SAÍDAS!$C125)</f>
        <v>0</v>
      </c>
      <c r="I125" s="67" t="e">
        <f>VLOOKUP(SAÍDAS!$C125,PROD!$B$7:$G$21,6,0)</f>
        <v>#N/A</v>
      </c>
      <c r="J125" s="68" t="e">
        <f>SAÍDAS!$G125*SAÍDAS!$I125</f>
        <v>#N/A</v>
      </c>
    </row>
    <row r="126" spans="2:10" ht="15.75" customHeight="1" x14ac:dyDescent="0.3">
      <c r="B126" s="89"/>
      <c r="C126" s="70"/>
      <c r="D126" s="70"/>
      <c r="E126" s="70"/>
      <c r="F126" s="90"/>
      <c r="G126" s="88">
        <f>SAÍDAS!$D126-SAÍDAS!$E126</f>
        <v>0</v>
      </c>
      <c r="H126" s="88">
        <f>SUMIFS(ENTRADAS!$E$7:$E$58,ENTRADAS!$B$7:$B$58,"&lt;=" &amp; SAÍDAS!$B126,ENTRADAS!$C$7:$C$58,SAÍDAS!$C126)-SUMIFS(SAÍDAS!$G$7:$G$75,SAÍDAS!$B$7:$B$75,"&lt;=" &amp; SAÍDAS!$B126,SAÍDAS!$C$7:$C$75,SAÍDAS!$C126)</f>
        <v>0</v>
      </c>
      <c r="I126" s="67" t="e">
        <f>VLOOKUP(SAÍDAS!$C126,PROD!$B$7:$G$21,6,0)</f>
        <v>#N/A</v>
      </c>
      <c r="J126" s="68" t="e">
        <f>SAÍDAS!$G126*SAÍDAS!$I126</f>
        <v>#N/A</v>
      </c>
    </row>
    <row r="127" spans="2:10" ht="15.75" customHeight="1" x14ac:dyDescent="0.3">
      <c r="B127" s="89"/>
      <c r="C127" s="70"/>
      <c r="D127" s="70"/>
      <c r="E127" s="70"/>
      <c r="F127" s="90"/>
      <c r="G127" s="88">
        <f>SAÍDAS!$D127-SAÍDAS!$E127</f>
        <v>0</v>
      </c>
      <c r="H127" s="88">
        <f>SUMIFS(ENTRADAS!$E$7:$E$58,ENTRADAS!$B$7:$B$58,"&lt;=" &amp; SAÍDAS!$B127,ENTRADAS!$C$7:$C$58,SAÍDAS!$C127)-SUMIFS(SAÍDAS!$G$7:$G$75,SAÍDAS!$B$7:$B$75,"&lt;=" &amp; SAÍDAS!$B127,SAÍDAS!$C$7:$C$75,SAÍDAS!$C127)</f>
        <v>0</v>
      </c>
      <c r="I127" s="67" t="e">
        <f>VLOOKUP(SAÍDAS!$C127,PROD!$B$7:$G$21,6,0)</f>
        <v>#N/A</v>
      </c>
      <c r="J127" s="68" t="e">
        <f>SAÍDAS!$G127*SAÍDAS!$I127</f>
        <v>#N/A</v>
      </c>
    </row>
    <row r="128" spans="2:10" ht="15.75" customHeight="1" x14ac:dyDescent="0.3">
      <c r="B128" s="89"/>
      <c r="C128" s="70"/>
      <c r="D128" s="70"/>
      <c r="E128" s="70"/>
      <c r="F128" s="90"/>
      <c r="G128" s="88">
        <f>SAÍDAS!$D128-SAÍDAS!$E128</f>
        <v>0</v>
      </c>
      <c r="H128" s="88">
        <f>SUMIFS(ENTRADAS!$E$7:$E$58,ENTRADAS!$B$7:$B$58,"&lt;=" &amp; SAÍDAS!$B128,ENTRADAS!$C$7:$C$58,SAÍDAS!$C128)-SUMIFS(SAÍDAS!$G$7:$G$75,SAÍDAS!$B$7:$B$75,"&lt;=" &amp; SAÍDAS!$B128,SAÍDAS!$C$7:$C$75,SAÍDAS!$C128)</f>
        <v>0</v>
      </c>
      <c r="I128" s="67" t="e">
        <f>VLOOKUP(SAÍDAS!$C128,PROD!$B$7:$G$21,6,0)</f>
        <v>#N/A</v>
      </c>
      <c r="J128" s="68" t="e">
        <f>SAÍDAS!$G128*SAÍDAS!$I128</f>
        <v>#N/A</v>
      </c>
    </row>
    <row r="129" spans="2:10" ht="15.75" customHeight="1" x14ac:dyDescent="0.3">
      <c r="B129" s="89"/>
      <c r="C129" s="70"/>
      <c r="D129" s="70"/>
      <c r="E129" s="70"/>
      <c r="F129" s="90"/>
      <c r="G129" s="88">
        <f>SAÍDAS!$D129-SAÍDAS!$E129</f>
        <v>0</v>
      </c>
      <c r="H129" s="88">
        <f>SUMIFS(ENTRADAS!$E$7:$E$58,ENTRADAS!$B$7:$B$58,"&lt;=" &amp; SAÍDAS!$B129,ENTRADAS!$C$7:$C$58,SAÍDAS!$C129)-SUMIFS(SAÍDAS!$G$7:$G$75,SAÍDAS!$B$7:$B$75,"&lt;=" &amp; SAÍDAS!$B129,SAÍDAS!$C$7:$C$75,SAÍDAS!$C129)</f>
        <v>0</v>
      </c>
      <c r="I129" s="67" t="e">
        <f>VLOOKUP(SAÍDAS!$C129,PROD!$B$7:$G$21,6,0)</f>
        <v>#N/A</v>
      </c>
      <c r="J129" s="68" t="e">
        <f>SAÍDAS!$G129*SAÍDAS!$I129</f>
        <v>#N/A</v>
      </c>
    </row>
    <row r="130" spans="2:10" ht="15.75" customHeight="1" x14ac:dyDescent="0.3">
      <c r="B130" s="89"/>
      <c r="C130" s="70"/>
      <c r="D130" s="70"/>
      <c r="E130" s="70"/>
      <c r="F130" s="90"/>
      <c r="G130" s="88">
        <f>SAÍDAS!$D130-SAÍDAS!$E130</f>
        <v>0</v>
      </c>
      <c r="H130" s="88">
        <f>SUMIFS(ENTRADAS!$E$7:$E$58,ENTRADAS!$B$7:$B$58,"&lt;=" &amp; SAÍDAS!$B130,ENTRADAS!$C$7:$C$58,SAÍDAS!$C130)-SUMIFS(SAÍDAS!$G$7:$G$75,SAÍDAS!$B$7:$B$75,"&lt;=" &amp; SAÍDAS!$B130,SAÍDAS!$C$7:$C$75,SAÍDAS!$C130)</f>
        <v>0</v>
      </c>
      <c r="I130" s="67" t="e">
        <f>VLOOKUP(SAÍDAS!$C130,PROD!$B$7:$G$21,6,0)</f>
        <v>#N/A</v>
      </c>
      <c r="J130" s="68" t="e">
        <f>SAÍDAS!$G130*SAÍDAS!$I130</f>
        <v>#N/A</v>
      </c>
    </row>
    <row r="131" spans="2:10" ht="15.75" customHeight="1" x14ac:dyDescent="0.3">
      <c r="B131" s="89"/>
      <c r="C131" s="70"/>
      <c r="D131" s="70"/>
      <c r="E131" s="70"/>
      <c r="F131" s="90"/>
      <c r="G131" s="88">
        <f>SAÍDAS!$D131-SAÍDAS!$E131</f>
        <v>0</v>
      </c>
      <c r="H131" s="88">
        <f>SUMIFS(ENTRADAS!$E$7:$E$58,ENTRADAS!$B$7:$B$58,"&lt;=" &amp; SAÍDAS!$B131,ENTRADAS!$C$7:$C$58,SAÍDAS!$C131)-SUMIFS(SAÍDAS!$G$7:$G$75,SAÍDAS!$B$7:$B$75,"&lt;=" &amp; SAÍDAS!$B131,SAÍDAS!$C$7:$C$75,SAÍDAS!$C131)</f>
        <v>0</v>
      </c>
      <c r="I131" s="67" t="e">
        <f>VLOOKUP(SAÍDAS!$C131,PROD!$B$7:$G$21,6,0)</f>
        <v>#N/A</v>
      </c>
      <c r="J131" s="68" t="e">
        <f>SAÍDAS!$G131*SAÍDAS!$I131</f>
        <v>#N/A</v>
      </c>
    </row>
    <row r="132" spans="2:10" ht="15.75" customHeight="1" x14ac:dyDescent="0.3">
      <c r="B132" s="89"/>
      <c r="C132" s="70"/>
      <c r="D132" s="70"/>
      <c r="E132" s="70"/>
      <c r="F132" s="90"/>
      <c r="G132" s="88">
        <f>SAÍDAS!$D132-SAÍDAS!$E132</f>
        <v>0</v>
      </c>
      <c r="H132" s="88">
        <f>SUMIFS(ENTRADAS!$E$7:$E$58,ENTRADAS!$B$7:$B$58,"&lt;=" &amp; SAÍDAS!$B132,ENTRADAS!$C$7:$C$58,SAÍDAS!$C132)-SUMIFS(SAÍDAS!$G$7:$G$75,SAÍDAS!$B$7:$B$75,"&lt;=" &amp; SAÍDAS!$B132,SAÍDAS!$C$7:$C$75,SAÍDAS!$C132)</f>
        <v>0</v>
      </c>
      <c r="I132" s="67" t="e">
        <f>VLOOKUP(SAÍDAS!$C132,PROD!$B$7:$G$21,6,0)</f>
        <v>#N/A</v>
      </c>
      <c r="J132" s="68" t="e">
        <f>SAÍDAS!$G132*SAÍDAS!$I132</f>
        <v>#N/A</v>
      </c>
    </row>
    <row r="133" spans="2:10" ht="15.75" customHeight="1" x14ac:dyDescent="0.3">
      <c r="B133" s="89"/>
      <c r="C133" s="70"/>
      <c r="D133" s="70"/>
      <c r="E133" s="70"/>
      <c r="F133" s="90"/>
      <c r="G133" s="88">
        <f>SAÍDAS!$D133-SAÍDAS!$E133</f>
        <v>0</v>
      </c>
      <c r="H133" s="88">
        <f>SUMIFS(ENTRADAS!$E$7:$E$58,ENTRADAS!$B$7:$B$58,"&lt;=" &amp; SAÍDAS!$B133,ENTRADAS!$C$7:$C$58,SAÍDAS!$C133)-SUMIFS(SAÍDAS!$G$7:$G$75,SAÍDAS!$B$7:$B$75,"&lt;=" &amp; SAÍDAS!$B133,SAÍDAS!$C$7:$C$75,SAÍDAS!$C133)</f>
        <v>0</v>
      </c>
      <c r="I133" s="67" t="e">
        <f>VLOOKUP(SAÍDAS!$C133,PROD!$B$7:$G$21,6,0)</f>
        <v>#N/A</v>
      </c>
      <c r="J133" s="68" t="e">
        <f>SAÍDAS!$G133*SAÍDAS!$I133</f>
        <v>#N/A</v>
      </c>
    </row>
    <row r="134" spans="2:10" ht="15.75" customHeight="1" x14ac:dyDescent="0.3">
      <c r="B134" s="89"/>
      <c r="C134" s="70"/>
      <c r="D134" s="70"/>
      <c r="E134" s="70"/>
      <c r="F134" s="90"/>
      <c r="G134" s="88">
        <f>SAÍDAS!$D134-SAÍDAS!$E134</f>
        <v>0</v>
      </c>
      <c r="H134" s="88">
        <f>SUMIFS(ENTRADAS!$E$7:$E$58,ENTRADAS!$B$7:$B$58,"&lt;=" &amp; SAÍDAS!$B134,ENTRADAS!$C$7:$C$58,SAÍDAS!$C134)-SUMIFS(SAÍDAS!$G$7:$G$75,SAÍDAS!$B$7:$B$75,"&lt;=" &amp; SAÍDAS!$B134,SAÍDAS!$C$7:$C$75,SAÍDAS!$C134)</f>
        <v>0</v>
      </c>
      <c r="I134" s="67" t="e">
        <f>VLOOKUP(SAÍDAS!$C134,PROD!$B$7:$G$21,6,0)</f>
        <v>#N/A</v>
      </c>
      <c r="J134" s="68" t="e">
        <f>SAÍDAS!$G134*SAÍDAS!$I134</f>
        <v>#N/A</v>
      </c>
    </row>
    <row r="135" spans="2:10" ht="15.75" customHeight="1" x14ac:dyDescent="0.3">
      <c r="B135" s="89"/>
      <c r="C135" s="70"/>
      <c r="D135" s="70"/>
      <c r="E135" s="70"/>
      <c r="F135" s="90"/>
      <c r="G135" s="88">
        <f>SAÍDAS!$D135-SAÍDAS!$E135</f>
        <v>0</v>
      </c>
      <c r="H135" s="88">
        <f>SUMIFS(ENTRADAS!$E$7:$E$58,ENTRADAS!$B$7:$B$58,"&lt;=" &amp; SAÍDAS!$B135,ENTRADAS!$C$7:$C$58,SAÍDAS!$C135)-SUMIFS(SAÍDAS!$G$7:$G$75,SAÍDAS!$B$7:$B$75,"&lt;=" &amp; SAÍDAS!$B135,SAÍDAS!$C$7:$C$75,SAÍDAS!$C135)</f>
        <v>0</v>
      </c>
      <c r="I135" s="67" t="e">
        <f>VLOOKUP(SAÍDAS!$C135,PROD!$B$7:$G$21,6,0)</f>
        <v>#N/A</v>
      </c>
      <c r="J135" s="68" t="e">
        <f>SAÍDAS!$G135*SAÍDAS!$I135</f>
        <v>#N/A</v>
      </c>
    </row>
    <row r="136" spans="2:10" ht="15.75" customHeight="1" x14ac:dyDescent="0.3">
      <c r="B136" s="89"/>
      <c r="C136" s="70"/>
      <c r="D136" s="70"/>
      <c r="E136" s="70"/>
      <c r="F136" s="90"/>
      <c r="G136" s="88">
        <f>SAÍDAS!$D136-SAÍDAS!$E136</f>
        <v>0</v>
      </c>
      <c r="H136" s="88">
        <f>SUMIFS(ENTRADAS!$E$7:$E$58,ENTRADAS!$B$7:$B$58,"&lt;=" &amp; SAÍDAS!$B136,ENTRADAS!$C$7:$C$58,SAÍDAS!$C136)-SUMIFS(SAÍDAS!$G$7:$G$75,SAÍDAS!$B$7:$B$75,"&lt;=" &amp; SAÍDAS!$B136,SAÍDAS!$C$7:$C$75,SAÍDAS!$C136)</f>
        <v>0</v>
      </c>
      <c r="I136" s="67" t="e">
        <f>VLOOKUP(SAÍDAS!$C136,PROD!$B$7:$G$21,6,0)</f>
        <v>#N/A</v>
      </c>
      <c r="J136" s="68" t="e">
        <f>SAÍDAS!$G136*SAÍDAS!$I136</f>
        <v>#N/A</v>
      </c>
    </row>
    <row r="137" spans="2:10" ht="15.75" customHeight="1" x14ac:dyDescent="0.3">
      <c r="B137" s="89"/>
      <c r="C137" s="70"/>
      <c r="D137" s="70"/>
      <c r="E137" s="70"/>
      <c r="F137" s="90"/>
      <c r="G137" s="88">
        <f>SAÍDAS!$D137-SAÍDAS!$E137</f>
        <v>0</v>
      </c>
      <c r="H137" s="88">
        <f>SUMIFS(ENTRADAS!$E$7:$E$58,ENTRADAS!$B$7:$B$58,"&lt;=" &amp; SAÍDAS!$B137,ENTRADAS!$C$7:$C$58,SAÍDAS!$C137)-SUMIFS(SAÍDAS!$G$7:$G$75,SAÍDAS!$B$7:$B$75,"&lt;=" &amp; SAÍDAS!$B137,SAÍDAS!$C$7:$C$75,SAÍDAS!$C137)</f>
        <v>0</v>
      </c>
      <c r="I137" s="67" t="e">
        <f>VLOOKUP(SAÍDAS!$C137,PROD!$B$7:$G$21,6,0)</f>
        <v>#N/A</v>
      </c>
      <c r="J137" s="68" t="e">
        <f>SAÍDAS!$G137*SAÍDAS!$I137</f>
        <v>#N/A</v>
      </c>
    </row>
    <row r="138" spans="2:10" ht="15.75" customHeight="1" x14ac:dyDescent="0.3">
      <c r="B138" s="89"/>
      <c r="C138" s="70"/>
      <c r="D138" s="70"/>
      <c r="E138" s="70"/>
      <c r="F138" s="90"/>
      <c r="G138" s="88">
        <f>SAÍDAS!$D138-SAÍDAS!$E138</f>
        <v>0</v>
      </c>
      <c r="H138" s="88">
        <f>SUMIFS(ENTRADAS!$E$7:$E$58,ENTRADAS!$B$7:$B$58,"&lt;=" &amp; SAÍDAS!$B138,ENTRADAS!$C$7:$C$58,SAÍDAS!$C138)-SUMIFS(SAÍDAS!$G$7:$G$75,SAÍDAS!$B$7:$B$75,"&lt;=" &amp; SAÍDAS!$B138,SAÍDAS!$C$7:$C$75,SAÍDAS!$C138)</f>
        <v>0</v>
      </c>
      <c r="I138" s="67" t="e">
        <f>VLOOKUP(SAÍDAS!$C138,PROD!$B$7:$G$21,6,0)</f>
        <v>#N/A</v>
      </c>
      <c r="J138" s="68" t="e">
        <f>SAÍDAS!$G138*SAÍDAS!$I138</f>
        <v>#N/A</v>
      </c>
    </row>
    <row r="139" spans="2:10" ht="15.75" customHeight="1" x14ac:dyDescent="0.3">
      <c r="B139" s="89"/>
      <c r="C139" s="70"/>
      <c r="D139" s="70"/>
      <c r="E139" s="70"/>
      <c r="F139" s="90"/>
      <c r="G139" s="88">
        <f>SAÍDAS!$D139-SAÍDAS!$E139</f>
        <v>0</v>
      </c>
      <c r="H139" s="88">
        <f>SUMIFS(ENTRADAS!$E$7:$E$58,ENTRADAS!$B$7:$B$58,"&lt;=" &amp; SAÍDAS!$B139,ENTRADAS!$C$7:$C$58,SAÍDAS!$C139)-SUMIFS(SAÍDAS!$G$7:$G$75,SAÍDAS!$B$7:$B$75,"&lt;=" &amp; SAÍDAS!$B139,SAÍDAS!$C$7:$C$75,SAÍDAS!$C139)</f>
        <v>0</v>
      </c>
      <c r="I139" s="67" t="e">
        <f>VLOOKUP(SAÍDAS!$C139,PROD!$B$7:$G$21,6,0)</f>
        <v>#N/A</v>
      </c>
      <c r="J139" s="68" t="e">
        <f>SAÍDAS!$G139*SAÍDAS!$I139</f>
        <v>#N/A</v>
      </c>
    </row>
    <row r="140" spans="2:10" ht="15.75" customHeight="1" x14ac:dyDescent="0.3">
      <c r="B140" s="89"/>
      <c r="C140" s="70"/>
      <c r="D140" s="70"/>
      <c r="E140" s="70"/>
      <c r="F140" s="90"/>
      <c r="G140" s="88">
        <f>SAÍDAS!$D140-SAÍDAS!$E140</f>
        <v>0</v>
      </c>
      <c r="H140" s="88">
        <f>SUMIFS(ENTRADAS!$E$7:$E$58,ENTRADAS!$B$7:$B$58,"&lt;=" &amp; SAÍDAS!$B140,ENTRADAS!$C$7:$C$58,SAÍDAS!$C140)-SUMIFS(SAÍDAS!$G$7:$G$75,SAÍDAS!$B$7:$B$75,"&lt;=" &amp; SAÍDAS!$B140,SAÍDAS!$C$7:$C$75,SAÍDAS!$C140)</f>
        <v>0</v>
      </c>
      <c r="I140" s="67" t="e">
        <f>VLOOKUP(SAÍDAS!$C140,PROD!$B$7:$G$21,6,0)</f>
        <v>#N/A</v>
      </c>
      <c r="J140" s="68" t="e">
        <f>SAÍDAS!$G140*SAÍDAS!$I140</f>
        <v>#N/A</v>
      </c>
    </row>
    <row r="141" spans="2:10" ht="15.75" customHeight="1" x14ac:dyDescent="0.3">
      <c r="B141" s="89"/>
      <c r="C141" s="70"/>
      <c r="D141" s="70"/>
      <c r="E141" s="70"/>
      <c r="F141" s="90"/>
      <c r="G141" s="88">
        <f>SAÍDAS!$D141-SAÍDAS!$E141</f>
        <v>0</v>
      </c>
      <c r="H141" s="88">
        <f>SUMIFS(ENTRADAS!$E$7:$E$58,ENTRADAS!$B$7:$B$58,"&lt;=" &amp; SAÍDAS!$B141,ENTRADAS!$C$7:$C$58,SAÍDAS!$C141)-SUMIFS(SAÍDAS!$G$7:$G$75,SAÍDAS!$B$7:$B$75,"&lt;=" &amp; SAÍDAS!$B141,SAÍDAS!$C$7:$C$75,SAÍDAS!$C141)</f>
        <v>0</v>
      </c>
      <c r="I141" s="67" t="e">
        <f>VLOOKUP(SAÍDAS!$C141,PROD!$B$7:$G$21,6,0)</f>
        <v>#N/A</v>
      </c>
      <c r="J141" s="68" t="e">
        <f>SAÍDAS!$G141*SAÍDAS!$I141</f>
        <v>#N/A</v>
      </c>
    </row>
    <row r="142" spans="2:10" ht="15.75" customHeight="1" x14ac:dyDescent="0.3">
      <c r="B142" s="89"/>
      <c r="C142" s="70"/>
      <c r="D142" s="70"/>
      <c r="E142" s="70"/>
      <c r="F142" s="90"/>
      <c r="G142" s="88">
        <f>SAÍDAS!$D142-SAÍDAS!$E142</f>
        <v>0</v>
      </c>
      <c r="H142" s="88">
        <f>SUMIFS(ENTRADAS!$E$7:$E$58,ENTRADAS!$B$7:$B$58,"&lt;=" &amp; SAÍDAS!$B142,ENTRADAS!$C$7:$C$58,SAÍDAS!$C142)-SUMIFS(SAÍDAS!$G$7:$G$75,SAÍDAS!$B$7:$B$75,"&lt;=" &amp; SAÍDAS!$B142,SAÍDAS!$C$7:$C$75,SAÍDAS!$C142)</f>
        <v>0</v>
      </c>
      <c r="I142" s="67" t="e">
        <f>VLOOKUP(SAÍDAS!$C142,PROD!$B$7:$G$21,6,0)</f>
        <v>#N/A</v>
      </c>
      <c r="J142" s="68" t="e">
        <f>SAÍDAS!$G142*SAÍDAS!$I142</f>
        <v>#N/A</v>
      </c>
    </row>
    <row r="143" spans="2:10" ht="15.75" customHeight="1" x14ac:dyDescent="0.3">
      <c r="B143" s="89"/>
      <c r="C143" s="70"/>
      <c r="D143" s="70"/>
      <c r="E143" s="70"/>
      <c r="F143" s="90"/>
      <c r="G143" s="88">
        <f>SAÍDAS!$D143-SAÍDAS!$E143</f>
        <v>0</v>
      </c>
      <c r="H143" s="88">
        <f>SUMIFS(ENTRADAS!$E$7:$E$58,ENTRADAS!$B$7:$B$58,"&lt;=" &amp; SAÍDAS!$B143,ENTRADAS!$C$7:$C$58,SAÍDAS!$C143)-SUMIFS(SAÍDAS!$G$7:$G$75,SAÍDAS!$B$7:$B$75,"&lt;=" &amp; SAÍDAS!$B143,SAÍDAS!$C$7:$C$75,SAÍDAS!$C143)</f>
        <v>0</v>
      </c>
      <c r="I143" s="67" t="e">
        <f>VLOOKUP(SAÍDAS!$C143,PROD!$B$7:$G$21,6,0)</f>
        <v>#N/A</v>
      </c>
      <c r="J143" s="68" t="e">
        <f>SAÍDAS!$G143*SAÍDAS!$I143</f>
        <v>#N/A</v>
      </c>
    </row>
    <row r="144" spans="2:10" ht="15.75" customHeight="1" x14ac:dyDescent="0.3">
      <c r="B144" s="89"/>
      <c r="C144" s="70"/>
      <c r="D144" s="70"/>
      <c r="E144" s="70"/>
      <c r="F144" s="90"/>
      <c r="G144" s="88">
        <f>SAÍDAS!$D144-SAÍDAS!$E144</f>
        <v>0</v>
      </c>
      <c r="H144" s="88">
        <f>SUMIFS(ENTRADAS!$E$7:$E$58,ENTRADAS!$B$7:$B$58,"&lt;=" &amp; SAÍDAS!$B144,ENTRADAS!$C$7:$C$58,SAÍDAS!$C144)-SUMIFS(SAÍDAS!$G$7:$G$75,SAÍDAS!$B$7:$B$75,"&lt;=" &amp; SAÍDAS!$B144,SAÍDAS!$C$7:$C$75,SAÍDAS!$C144)</f>
        <v>0</v>
      </c>
      <c r="I144" s="67" t="e">
        <f>VLOOKUP(SAÍDAS!$C144,PROD!$B$7:$G$21,6,0)</f>
        <v>#N/A</v>
      </c>
      <c r="J144" s="68" t="e">
        <f>SAÍDAS!$G144*SAÍDAS!$I144</f>
        <v>#N/A</v>
      </c>
    </row>
    <row r="145" spans="2:10" ht="15.75" customHeight="1" x14ac:dyDescent="0.3">
      <c r="B145" s="89"/>
      <c r="C145" s="70"/>
      <c r="D145" s="70"/>
      <c r="E145" s="70"/>
      <c r="F145" s="90"/>
      <c r="G145" s="88">
        <f>SAÍDAS!$D145-SAÍDAS!$E145</f>
        <v>0</v>
      </c>
      <c r="H145" s="88">
        <f>SUMIFS(ENTRADAS!$E$7:$E$58,ENTRADAS!$B$7:$B$58,"&lt;=" &amp; SAÍDAS!$B145,ENTRADAS!$C$7:$C$58,SAÍDAS!$C145)-SUMIFS(SAÍDAS!$G$7:$G$75,SAÍDAS!$B$7:$B$75,"&lt;=" &amp; SAÍDAS!$B145,SAÍDAS!$C$7:$C$75,SAÍDAS!$C145)</f>
        <v>0</v>
      </c>
      <c r="I145" s="67" t="e">
        <f>VLOOKUP(SAÍDAS!$C145,PROD!$B$7:$G$21,6,0)</f>
        <v>#N/A</v>
      </c>
      <c r="J145" s="68" t="e">
        <f>SAÍDAS!$G145*SAÍDAS!$I145</f>
        <v>#N/A</v>
      </c>
    </row>
    <row r="146" spans="2:10" ht="15.75" customHeight="1" x14ac:dyDescent="0.3">
      <c r="B146" s="89"/>
      <c r="C146" s="70"/>
      <c r="D146" s="70"/>
      <c r="E146" s="70"/>
      <c r="F146" s="90"/>
      <c r="G146" s="88">
        <f>SAÍDAS!$D146-SAÍDAS!$E146</f>
        <v>0</v>
      </c>
      <c r="H146" s="88">
        <f>SUMIFS(ENTRADAS!$E$7:$E$58,ENTRADAS!$B$7:$B$58,"&lt;=" &amp; SAÍDAS!$B146,ENTRADAS!$C$7:$C$58,SAÍDAS!$C146)-SUMIFS(SAÍDAS!$G$7:$G$75,SAÍDAS!$B$7:$B$75,"&lt;=" &amp; SAÍDAS!$B146,SAÍDAS!$C$7:$C$75,SAÍDAS!$C146)</f>
        <v>0</v>
      </c>
      <c r="I146" s="67" t="e">
        <f>VLOOKUP(SAÍDAS!$C146,PROD!$B$7:$G$21,6,0)</f>
        <v>#N/A</v>
      </c>
      <c r="J146" s="68" t="e">
        <f>SAÍDAS!$G146*SAÍDAS!$I146</f>
        <v>#N/A</v>
      </c>
    </row>
    <row r="147" spans="2:10" ht="15.75" customHeight="1" x14ac:dyDescent="0.3">
      <c r="B147" s="89"/>
      <c r="C147" s="70"/>
      <c r="D147" s="70"/>
      <c r="E147" s="70"/>
      <c r="F147" s="90"/>
      <c r="G147" s="88">
        <f>SAÍDAS!$D147-SAÍDAS!$E147</f>
        <v>0</v>
      </c>
      <c r="H147" s="88">
        <f>SUMIFS(ENTRADAS!$E$7:$E$58,ENTRADAS!$B$7:$B$58,"&lt;=" &amp; SAÍDAS!$B147,ENTRADAS!$C$7:$C$58,SAÍDAS!$C147)-SUMIFS(SAÍDAS!$G$7:$G$75,SAÍDAS!$B$7:$B$75,"&lt;=" &amp; SAÍDAS!$B147,SAÍDAS!$C$7:$C$75,SAÍDAS!$C147)</f>
        <v>0</v>
      </c>
      <c r="I147" s="67" t="e">
        <f>VLOOKUP(SAÍDAS!$C147,PROD!$B$7:$G$21,6,0)</f>
        <v>#N/A</v>
      </c>
      <c r="J147" s="68" t="e">
        <f>SAÍDAS!$G147*SAÍDAS!$I147</f>
        <v>#N/A</v>
      </c>
    </row>
    <row r="148" spans="2:10" ht="15.75" customHeight="1" x14ac:dyDescent="0.3">
      <c r="B148" s="89"/>
      <c r="C148" s="70"/>
      <c r="D148" s="70"/>
      <c r="E148" s="70"/>
      <c r="F148" s="90"/>
      <c r="G148" s="88">
        <f>SAÍDAS!$D148-SAÍDAS!$E148</f>
        <v>0</v>
      </c>
      <c r="H148" s="88">
        <f>SUMIFS(ENTRADAS!$E$7:$E$58,ENTRADAS!$B$7:$B$58,"&lt;=" &amp; SAÍDAS!$B148,ENTRADAS!$C$7:$C$58,SAÍDAS!$C148)-SUMIFS(SAÍDAS!$G$7:$G$75,SAÍDAS!$B$7:$B$75,"&lt;=" &amp; SAÍDAS!$B148,SAÍDAS!$C$7:$C$75,SAÍDAS!$C148)</f>
        <v>0</v>
      </c>
      <c r="I148" s="67" t="e">
        <f>VLOOKUP(SAÍDAS!$C148,PROD!$B$7:$G$21,6,0)</f>
        <v>#N/A</v>
      </c>
      <c r="J148" s="68" t="e">
        <f>SAÍDAS!$G148*SAÍDAS!$I148</f>
        <v>#N/A</v>
      </c>
    </row>
    <row r="149" spans="2:10" ht="15.75" customHeight="1" x14ac:dyDescent="0.3">
      <c r="B149" s="89"/>
      <c r="C149" s="70"/>
      <c r="D149" s="70"/>
      <c r="E149" s="70"/>
      <c r="F149" s="90"/>
      <c r="G149" s="88">
        <f>SAÍDAS!$D149-SAÍDAS!$E149</f>
        <v>0</v>
      </c>
      <c r="H149" s="88">
        <f>SUMIFS(ENTRADAS!$E$7:$E$58,ENTRADAS!$B$7:$B$58,"&lt;=" &amp; SAÍDAS!$B149,ENTRADAS!$C$7:$C$58,SAÍDAS!$C149)-SUMIFS(SAÍDAS!$G$7:$G$75,SAÍDAS!$B$7:$B$75,"&lt;=" &amp; SAÍDAS!$B149,SAÍDAS!$C$7:$C$75,SAÍDAS!$C149)</f>
        <v>0</v>
      </c>
      <c r="I149" s="67" t="e">
        <f>VLOOKUP(SAÍDAS!$C149,PROD!$B$7:$G$21,6,0)</f>
        <v>#N/A</v>
      </c>
      <c r="J149" s="68" t="e">
        <f>SAÍDAS!$G149*SAÍDAS!$I149</f>
        <v>#N/A</v>
      </c>
    </row>
    <row r="150" spans="2:10" ht="15.75" customHeight="1" x14ac:dyDescent="0.3">
      <c r="B150" s="89"/>
      <c r="C150" s="70"/>
      <c r="D150" s="70"/>
      <c r="E150" s="70"/>
      <c r="F150" s="90"/>
      <c r="G150" s="88">
        <f>SAÍDAS!$D150-SAÍDAS!$E150</f>
        <v>0</v>
      </c>
      <c r="H150" s="88">
        <f>SUMIFS(ENTRADAS!$E$7:$E$58,ENTRADAS!$B$7:$B$58,"&lt;=" &amp; SAÍDAS!$B150,ENTRADAS!$C$7:$C$58,SAÍDAS!$C150)-SUMIFS(SAÍDAS!$G$7:$G$75,SAÍDAS!$B$7:$B$75,"&lt;=" &amp; SAÍDAS!$B150,SAÍDAS!$C$7:$C$75,SAÍDAS!$C150)</f>
        <v>0</v>
      </c>
      <c r="I150" s="67" t="e">
        <f>VLOOKUP(SAÍDAS!$C150,PROD!$B$7:$G$21,6,0)</f>
        <v>#N/A</v>
      </c>
      <c r="J150" s="68" t="e">
        <f>SAÍDAS!$G150*SAÍDAS!$I150</f>
        <v>#N/A</v>
      </c>
    </row>
    <row r="151" spans="2:10" ht="15.75" customHeight="1" x14ac:dyDescent="0.3">
      <c r="B151" s="89"/>
      <c r="C151" s="70"/>
      <c r="D151" s="70"/>
      <c r="E151" s="70"/>
      <c r="F151" s="90"/>
      <c r="G151" s="88">
        <f>SAÍDAS!$D151-SAÍDAS!$E151</f>
        <v>0</v>
      </c>
      <c r="H151" s="88">
        <f>SUMIFS(ENTRADAS!$E$7:$E$58,ENTRADAS!$B$7:$B$58,"&lt;=" &amp; SAÍDAS!$B151,ENTRADAS!$C$7:$C$58,SAÍDAS!$C151)-SUMIFS(SAÍDAS!$G$7:$G$75,SAÍDAS!$B$7:$B$75,"&lt;=" &amp; SAÍDAS!$B151,SAÍDAS!$C$7:$C$75,SAÍDAS!$C151)</f>
        <v>0</v>
      </c>
      <c r="I151" s="67" t="e">
        <f>VLOOKUP(SAÍDAS!$C151,PROD!$B$7:$G$21,6,0)</f>
        <v>#N/A</v>
      </c>
      <c r="J151" s="68" t="e">
        <f>SAÍDAS!$G151*SAÍDAS!$I151</f>
        <v>#N/A</v>
      </c>
    </row>
    <row r="152" spans="2:10" ht="15.75" customHeight="1" x14ac:dyDescent="0.3">
      <c r="B152" s="89"/>
      <c r="C152" s="70"/>
      <c r="D152" s="70"/>
      <c r="E152" s="70"/>
      <c r="F152" s="90"/>
      <c r="G152" s="88">
        <f>SAÍDAS!$D152-SAÍDAS!$E152</f>
        <v>0</v>
      </c>
      <c r="H152" s="88">
        <f>SUMIFS(ENTRADAS!$E$7:$E$58,ENTRADAS!$B$7:$B$58,"&lt;=" &amp; SAÍDAS!$B152,ENTRADAS!$C$7:$C$58,SAÍDAS!$C152)-SUMIFS(SAÍDAS!$G$7:$G$75,SAÍDAS!$B$7:$B$75,"&lt;=" &amp; SAÍDAS!$B152,SAÍDAS!$C$7:$C$75,SAÍDAS!$C152)</f>
        <v>0</v>
      </c>
      <c r="I152" s="67" t="e">
        <f>VLOOKUP(SAÍDAS!$C152,PROD!$B$7:$G$21,6,0)</f>
        <v>#N/A</v>
      </c>
      <c r="J152" s="68" t="e">
        <f>SAÍDAS!$G152*SAÍDAS!$I152</f>
        <v>#N/A</v>
      </c>
    </row>
    <row r="153" spans="2:10" ht="15.75" customHeight="1" x14ac:dyDescent="0.3">
      <c r="B153" s="89"/>
      <c r="C153" s="70"/>
      <c r="D153" s="70"/>
      <c r="E153" s="70"/>
      <c r="F153" s="90"/>
      <c r="G153" s="88">
        <f>SAÍDAS!$D153-SAÍDAS!$E153</f>
        <v>0</v>
      </c>
      <c r="H153" s="88">
        <f>SUMIFS(ENTRADAS!$E$7:$E$58,ENTRADAS!$B$7:$B$58,"&lt;=" &amp; SAÍDAS!$B153,ENTRADAS!$C$7:$C$58,SAÍDAS!$C153)-SUMIFS(SAÍDAS!$G$7:$G$75,SAÍDAS!$B$7:$B$75,"&lt;=" &amp; SAÍDAS!$B153,SAÍDAS!$C$7:$C$75,SAÍDAS!$C153)</f>
        <v>0</v>
      </c>
      <c r="I153" s="67" t="e">
        <f>VLOOKUP(SAÍDAS!$C153,PROD!$B$7:$G$21,6,0)</f>
        <v>#N/A</v>
      </c>
      <c r="J153" s="68" t="e">
        <f>SAÍDAS!$G153*SAÍDAS!$I153</f>
        <v>#N/A</v>
      </c>
    </row>
    <row r="154" spans="2:10" ht="15.75" customHeight="1" x14ac:dyDescent="0.3">
      <c r="B154" s="89"/>
      <c r="C154" s="70"/>
      <c r="D154" s="70"/>
      <c r="E154" s="70"/>
      <c r="F154" s="90"/>
      <c r="G154" s="88">
        <f>SAÍDAS!$D154-SAÍDAS!$E154</f>
        <v>0</v>
      </c>
      <c r="H154" s="88">
        <f>SUMIFS(ENTRADAS!$E$7:$E$58,ENTRADAS!$B$7:$B$58,"&lt;=" &amp; SAÍDAS!$B154,ENTRADAS!$C$7:$C$58,SAÍDAS!$C154)-SUMIFS(SAÍDAS!$G$7:$G$75,SAÍDAS!$B$7:$B$75,"&lt;=" &amp; SAÍDAS!$B154,SAÍDAS!$C$7:$C$75,SAÍDAS!$C154)</f>
        <v>0</v>
      </c>
      <c r="I154" s="67" t="e">
        <f>VLOOKUP(SAÍDAS!$C154,PROD!$B$7:$G$21,6,0)</f>
        <v>#N/A</v>
      </c>
      <c r="J154" s="68" t="e">
        <f>SAÍDAS!$G154*SAÍDAS!$I154</f>
        <v>#N/A</v>
      </c>
    </row>
    <row r="155" spans="2:10" ht="15.75" customHeight="1" x14ac:dyDescent="0.3">
      <c r="B155" s="89"/>
      <c r="C155" s="70"/>
      <c r="D155" s="70"/>
      <c r="E155" s="70"/>
      <c r="F155" s="90"/>
      <c r="G155" s="88">
        <f>SAÍDAS!$D155-SAÍDAS!$E155</f>
        <v>0</v>
      </c>
      <c r="H155" s="88">
        <f>SUMIFS(ENTRADAS!$E$7:$E$58,ENTRADAS!$B$7:$B$58,"&lt;=" &amp; SAÍDAS!$B155,ENTRADAS!$C$7:$C$58,SAÍDAS!$C155)-SUMIFS(SAÍDAS!$G$7:$G$75,SAÍDAS!$B$7:$B$75,"&lt;=" &amp; SAÍDAS!$B155,SAÍDAS!$C$7:$C$75,SAÍDAS!$C155)</f>
        <v>0</v>
      </c>
      <c r="I155" s="67" t="e">
        <f>VLOOKUP(SAÍDAS!$C155,PROD!$B$7:$G$21,6,0)</f>
        <v>#N/A</v>
      </c>
      <c r="J155" s="68" t="e">
        <f>SAÍDAS!$G155*SAÍDAS!$I155</f>
        <v>#N/A</v>
      </c>
    </row>
    <row r="156" spans="2:10" ht="15.75" customHeight="1" x14ac:dyDescent="0.3">
      <c r="B156" s="89"/>
      <c r="C156" s="70"/>
      <c r="D156" s="70"/>
      <c r="E156" s="70"/>
      <c r="F156" s="90"/>
      <c r="G156" s="88">
        <f>SAÍDAS!$D156-SAÍDAS!$E156</f>
        <v>0</v>
      </c>
      <c r="H156" s="88">
        <f>SUMIFS(ENTRADAS!$E$7:$E$58,ENTRADAS!$B$7:$B$58,"&lt;=" &amp; SAÍDAS!$B156,ENTRADAS!$C$7:$C$58,SAÍDAS!$C156)-SUMIFS(SAÍDAS!$G$7:$G$75,SAÍDAS!$B$7:$B$75,"&lt;=" &amp; SAÍDAS!$B156,SAÍDAS!$C$7:$C$75,SAÍDAS!$C156)</f>
        <v>0</v>
      </c>
      <c r="I156" s="67" t="e">
        <f>VLOOKUP(SAÍDAS!$C156,PROD!$B$7:$G$21,6,0)</f>
        <v>#N/A</v>
      </c>
      <c r="J156" s="68" t="e">
        <f>SAÍDAS!$G156*SAÍDAS!$I156</f>
        <v>#N/A</v>
      </c>
    </row>
    <row r="157" spans="2:10" ht="15.75" customHeight="1" x14ac:dyDescent="0.3">
      <c r="B157" s="89"/>
      <c r="C157" s="70"/>
      <c r="D157" s="70"/>
      <c r="E157" s="70"/>
      <c r="F157" s="90"/>
      <c r="G157" s="88">
        <f>SAÍDAS!$D157-SAÍDAS!$E157</f>
        <v>0</v>
      </c>
      <c r="H157" s="88">
        <f>SUMIFS(ENTRADAS!$E$7:$E$58,ENTRADAS!$B$7:$B$58,"&lt;=" &amp; SAÍDAS!$B157,ENTRADAS!$C$7:$C$58,SAÍDAS!$C157)-SUMIFS(SAÍDAS!$G$7:$G$75,SAÍDAS!$B$7:$B$75,"&lt;=" &amp; SAÍDAS!$B157,SAÍDAS!$C$7:$C$75,SAÍDAS!$C157)</f>
        <v>0</v>
      </c>
      <c r="I157" s="67" t="e">
        <f>VLOOKUP(SAÍDAS!$C157,PROD!$B$7:$G$21,6,0)</f>
        <v>#N/A</v>
      </c>
      <c r="J157" s="68" t="e">
        <f>SAÍDAS!$G157*SAÍDAS!$I157</f>
        <v>#N/A</v>
      </c>
    </row>
    <row r="158" spans="2:10" ht="15.75" customHeight="1" x14ac:dyDescent="0.3">
      <c r="B158" s="89"/>
      <c r="C158" s="70"/>
      <c r="D158" s="70"/>
      <c r="E158" s="70"/>
      <c r="F158" s="90"/>
      <c r="G158" s="88">
        <f>SAÍDAS!$D158-SAÍDAS!$E158</f>
        <v>0</v>
      </c>
      <c r="H158" s="88">
        <f>SUMIFS(ENTRADAS!$E$7:$E$58,ENTRADAS!$B$7:$B$58,"&lt;=" &amp; SAÍDAS!$B158,ENTRADAS!$C$7:$C$58,SAÍDAS!$C158)-SUMIFS(SAÍDAS!$G$7:$G$75,SAÍDAS!$B$7:$B$75,"&lt;=" &amp; SAÍDAS!$B158,SAÍDAS!$C$7:$C$75,SAÍDAS!$C158)</f>
        <v>0</v>
      </c>
      <c r="I158" s="67" t="e">
        <f>VLOOKUP(SAÍDAS!$C158,PROD!$B$7:$G$21,6,0)</f>
        <v>#N/A</v>
      </c>
      <c r="J158" s="68" t="e">
        <f>SAÍDAS!$G158*SAÍDAS!$I158</f>
        <v>#N/A</v>
      </c>
    </row>
    <row r="159" spans="2:10" ht="15.75" customHeight="1" x14ac:dyDescent="0.3">
      <c r="B159" s="89"/>
      <c r="C159" s="70"/>
      <c r="D159" s="70"/>
      <c r="E159" s="70"/>
      <c r="F159" s="90"/>
      <c r="G159" s="88">
        <f>SAÍDAS!$D159-SAÍDAS!$E159</f>
        <v>0</v>
      </c>
      <c r="H159" s="88">
        <f>SUMIFS(ENTRADAS!$E$7:$E$58,ENTRADAS!$B$7:$B$58,"&lt;=" &amp; SAÍDAS!$B159,ENTRADAS!$C$7:$C$58,SAÍDAS!$C159)-SUMIFS(SAÍDAS!$G$7:$G$75,SAÍDAS!$B$7:$B$75,"&lt;=" &amp; SAÍDAS!$B159,SAÍDAS!$C$7:$C$75,SAÍDAS!$C159)</f>
        <v>0</v>
      </c>
      <c r="I159" s="67" t="e">
        <f>VLOOKUP(SAÍDAS!$C159,PROD!$B$7:$G$21,6,0)</f>
        <v>#N/A</v>
      </c>
      <c r="J159" s="68" t="e">
        <f>SAÍDAS!$G159*SAÍDAS!$I159</f>
        <v>#N/A</v>
      </c>
    </row>
    <row r="160" spans="2:10" ht="15.75" customHeight="1" x14ac:dyDescent="0.3">
      <c r="B160" s="89"/>
      <c r="C160" s="70"/>
      <c r="D160" s="70"/>
      <c r="E160" s="70"/>
      <c r="F160" s="90"/>
      <c r="G160" s="88">
        <f>SAÍDAS!$D160-SAÍDAS!$E160</f>
        <v>0</v>
      </c>
      <c r="H160" s="88">
        <f>SUMIFS(ENTRADAS!$E$7:$E$58,ENTRADAS!$B$7:$B$58,"&lt;=" &amp; SAÍDAS!$B160,ENTRADAS!$C$7:$C$58,SAÍDAS!$C160)-SUMIFS(SAÍDAS!$G$7:$G$75,SAÍDAS!$B$7:$B$75,"&lt;=" &amp; SAÍDAS!$B160,SAÍDAS!$C$7:$C$75,SAÍDAS!$C160)</f>
        <v>0</v>
      </c>
      <c r="I160" s="67" t="e">
        <f>VLOOKUP(SAÍDAS!$C160,PROD!$B$7:$G$21,6,0)</f>
        <v>#N/A</v>
      </c>
      <c r="J160" s="68" t="e">
        <f>SAÍDAS!$G160*SAÍDAS!$I160</f>
        <v>#N/A</v>
      </c>
    </row>
    <row r="161" spans="2:10" ht="15.75" customHeight="1" x14ac:dyDescent="0.3">
      <c r="B161" s="89"/>
      <c r="C161" s="70"/>
      <c r="D161" s="70"/>
      <c r="E161" s="70"/>
      <c r="F161" s="90"/>
      <c r="G161" s="88">
        <f>SAÍDAS!$D161-SAÍDAS!$E161</f>
        <v>0</v>
      </c>
      <c r="H161" s="88">
        <f>SUMIFS(ENTRADAS!$E$7:$E$58,ENTRADAS!$B$7:$B$58,"&lt;=" &amp; SAÍDAS!$B161,ENTRADAS!$C$7:$C$58,SAÍDAS!$C161)-SUMIFS(SAÍDAS!$G$7:$G$75,SAÍDAS!$B$7:$B$75,"&lt;=" &amp; SAÍDAS!$B161,SAÍDAS!$C$7:$C$75,SAÍDAS!$C161)</f>
        <v>0</v>
      </c>
      <c r="I161" s="67" t="e">
        <f>VLOOKUP(SAÍDAS!$C161,PROD!$B$7:$G$21,6,0)</f>
        <v>#N/A</v>
      </c>
      <c r="J161" s="68" t="e">
        <f>SAÍDAS!$G161*SAÍDAS!$I161</f>
        <v>#N/A</v>
      </c>
    </row>
    <row r="162" spans="2:10" ht="15.75" customHeight="1" x14ac:dyDescent="0.3">
      <c r="B162" s="89"/>
      <c r="C162" s="70"/>
      <c r="D162" s="70"/>
      <c r="E162" s="70"/>
      <c r="F162" s="90"/>
      <c r="G162" s="88">
        <f>SAÍDAS!$D162-SAÍDAS!$E162</f>
        <v>0</v>
      </c>
      <c r="H162" s="88">
        <f>SUMIFS(ENTRADAS!$E$7:$E$58,ENTRADAS!$B$7:$B$58,"&lt;=" &amp; SAÍDAS!$B162,ENTRADAS!$C$7:$C$58,SAÍDAS!$C162)-SUMIFS(SAÍDAS!$G$7:$G$75,SAÍDAS!$B$7:$B$75,"&lt;=" &amp; SAÍDAS!$B162,SAÍDAS!$C$7:$C$75,SAÍDAS!$C162)</f>
        <v>0</v>
      </c>
      <c r="I162" s="67" t="e">
        <f>VLOOKUP(SAÍDAS!$C162,PROD!$B$7:$G$21,6,0)</f>
        <v>#N/A</v>
      </c>
      <c r="J162" s="68" t="e">
        <f>SAÍDAS!$G162*SAÍDAS!$I162</f>
        <v>#N/A</v>
      </c>
    </row>
    <row r="163" spans="2:10" ht="15.75" customHeight="1" x14ac:dyDescent="0.3">
      <c r="B163" s="89"/>
      <c r="C163" s="70"/>
      <c r="D163" s="70"/>
      <c r="E163" s="70"/>
      <c r="F163" s="90"/>
      <c r="G163" s="88">
        <f>SAÍDAS!$D163-SAÍDAS!$E163</f>
        <v>0</v>
      </c>
      <c r="H163" s="88">
        <f>SUMIFS(ENTRADAS!$E$7:$E$58,ENTRADAS!$B$7:$B$58,"&lt;=" &amp; SAÍDAS!$B163,ENTRADAS!$C$7:$C$58,SAÍDAS!$C163)-SUMIFS(SAÍDAS!$G$7:$G$75,SAÍDAS!$B$7:$B$75,"&lt;=" &amp; SAÍDAS!$B163,SAÍDAS!$C$7:$C$75,SAÍDAS!$C163)</f>
        <v>0</v>
      </c>
      <c r="I163" s="67" t="e">
        <f>VLOOKUP(SAÍDAS!$C163,PROD!$B$7:$G$21,6,0)</f>
        <v>#N/A</v>
      </c>
      <c r="J163" s="68" t="e">
        <f>SAÍDAS!$G163*SAÍDAS!$I163</f>
        <v>#N/A</v>
      </c>
    </row>
    <row r="164" spans="2:10" ht="15.75" customHeight="1" x14ac:dyDescent="0.3">
      <c r="B164" s="89"/>
      <c r="C164" s="70"/>
      <c r="D164" s="70"/>
      <c r="E164" s="70"/>
      <c r="F164" s="90"/>
      <c r="G164" s="88">
        <f>SAÍDAS!$D164-SAÍDAS!$E164</f>
        <v>0</v>
      </c>
      <c r="H164" s="88">
        <f>SUMIFS(ENTRADAS!$E$7:$E$58,ENTRADAS!$B$7:$B$58,"&lt;=" &amp; SAÍDAS!$B164,ENTRADAS!$C$7:$C$58,SAÍDAS!$C164)-SUMIFS(SAÍDAS!$G$7:$G$75,SAÍDAS!$B$7:$B$75,"&lt;=" &amp; SAÍDAS!$B164,SAÍDAS!$C$7:$C$75,SAÍDAS!$C164)</f>
        <v>0</v>
      </c>
      <c r="I164" s="67" t="e">
        <f>VLOOKUP(SAÍDAS!$C164,PROD!$B$7:$G$21,6,0)</f>
        <v>#N/A</v>
      </c>
      <c r="J164" s="68" t="e">
        <f>SAÍDAS!$G164*SAÍDAS!$I164</f>
        <v>#N/A</v>
      </c>
    </row>
    <row r="165" spans="2:10" ht="15.75" customHeight="1" x14ac:dyDescent="0.3">
      <c r="B165" s="89"/>
      <c r="C165" s="70"/>
      <c r="D165" s="70"/>
      <c r="E165" s="70"/>
      <c r="F165" s="90"/>
      <c r="G165" s="88">
        <f>SAÍDAS!$D165-SAÍDAS!$E165</f>
        <v>0</v>
      </c>
      <c r="H165" s="88">
        <f>SUMIFS(ENTRADAS!$E$7:$E$58,ENTRADAS!$B$7:$B$58,"&lt;=" &amp; SAÍDAS!$B165,ENTRADAS!$C$7:$C$58,SAÍDAS!$C165)-SUMIFS(SAÍDAS!$G$7:$G$75,SAÍDAS!$B$7:$B$75,"&lt;=" &amp; SAÍDAS!$B165,SAÍDAS!$C$7:$C$75,SAÍDAS!$C165)</f>
        <v>0</v>
      </c>
      <c r="I165" s="67" t="e">
        <f>VLOOKUP(SAÍDAS!$C165,PROD!$B$7:$G$21,6,0)</f>
        <v>#N/A</v>
      </c>
      <c r="J165" s="68" t="e">
        <f>SAÍDAS!$G165*SAÍDAS!$I165</f>
        <v>#N/A</v>
      </c>
    </row>
    <row r="166" spans="2:10" ht="15.75" customHeight="1" x14ac:dyDescent="0.3">
      <c r="B166" s="89"/>
      <c r="C166" s="70"/>
      <c r="D166" s="70"/>
      <c r="E166" s="70"/>
      <c r="F166" s="90"/>
      <c r="G166" s="88">
        <f>SAÍDAS!$D166-SAÍDAS!$E166</f>
        <v>0</v>
      </c>
      <c r="H166" s="88">
        <f>SUMIFS(ENTRADAS!$E$7:$E$58,ENTRADAS!$B$7:$B$58,"&lt;=" &amp; SAÍDAS!$B166,ENTRADAS!$C$7:$C$58,SAÍDAS!$C166)-SUMIFS(SAÍDAS!$G$7:$G$75,SAÍDAS!$B$7:$B$75,"&lt;=" &amp; SAÍDAS!$B166,SAÍDAS!$C$7:$C$75,SAÍDAS!$C166)</f>
        <v>0</v>
      </c>
      <c r="I166" s="67" t="e">
        <f>VLOOKUP(SAÍDAS!$C166,PROD!$B$7:$G$21,6,0)</f>
        <v>#N/A</v>
      </c>
      <c r="J166" s="68" t="e">
        <f>SAÍDAS!$G166*SAÍDAS!$I166</f>
        <v>#N/A</v>
      </c>
    </row>
    <row r="167" spans="2:10" ht="15.75" customHeight="1" x14ac:dyDescent="0.3">
      <c r="B167" s="89"/>
      <c r="C167" s="70"/>
      <c r="D167" s="70"/>
      <c r="E167" s="70"/>
      <c r="F167" s="90"/>
      <c r="G167" s="88">
        <f>SAÍDAS!$D167-SAÍDAS!$E167</f>
        <v>0</v>
      </c>
      <c r="H167" s="88">
        <f>SUMIFS(ENTRADAS!$E$7:$E$58,ENTRADAS!$B$7:$B$58,"&lt;=" &amp; SAÍDAS!$B167,ENTRADAS!$C$7:$C$58,SAÍDAS!$C167)-SUMIFS(SAÍDAS!$G$7:$G$75,SAÍDAS!$B$7:$B$75,"&lt;=" &amp; SAÍDAS!$B167,SAÍDAS!$C$7:$C$75,SAÍDAS!$C167)</f>
        <v>0</v>
      </c>
      <c r="I167" s="67" t="e">
        <f>VLOOKUP(SAÍDAS!$C167,PROD!$B$7:$G$21,6,0)</f>
        <v>#N/A</v>
      </c>
      <c r="J167" s="68" t="e">
        <f>SAÍDAS!$G167*SAÍDAS!$I167</f>
        <v>#N/A</v>
      </c>
    </row>
    <row r="168" spans="2:10" ht="15.75" customHeight="1" x14ac:dyDescent="0.3">
      <c r="B168" s="89"/>
      <c r="C168" s="70"/>
      <c r="D168" s="70"/>
      <c r="E168" s="70"/>
      <c r="F168" s="90"/>
      <c r="G168" s="88">
        <f>SAÍDAS!$D168-SAÍDAS!$E168</f>
        <v>0</v>
      </c>
      <c r="H168" s="88">
        <f>SUMIFS(ENTRADAS!$E$7:$E$58,ENTRADAS!$B$7:$B$58,"&lt;=" &amp; SAÍDAS!$B168,ENTRADAS!$C$7:$C$58,SAÍDAS!$C168)-SUMIFS(SAÍDAS!$G$7:$G$75,SAÍDAS!$B$7:$B$75,"&lt;=" &amp; SAÍDAS!$B168,SAÍDAS!$C$7:$C$75,SAÍDAS!$C168)</f>
        <v>0</v>
      </c>
      <c r="I168" s="67" t="e">
        <f>VLOOKUP(SAÍDAS!$C168,PROD!$B$7:$G$21,6,0)</f>
        <v>#N/A</v>
      </c>
      <c r="J168" s="68" t="e">
        <f>SAÍDAS!$G168*SAÍDAS!$I168</f>
        <v>#N/A</v>
      </c>
    </row>
    <row r="169" spans="2:10" ht="15.75" customHeight="1" x14ac:dyDescent="0.3">
      <c r="B169" s="89"/>
      <c r="C169" s="70"/>
      <c r="D169" s="70"/>
      <c r="E169" s="70"/>
      <c r="F169" s="90"/>
      <c r="G169" s="88">
        <f>SAÍDAS!$D169-SAÍDAS!$E169</f>
        <v>0</v>
      </c>
      <c r="H169" s="88">
        <f>SUMIFS(ENTRADAS!$E$7:$E$58,ENTRADAS!$B$7:$B$58,"&lt;=" &amp; SAÍDAS!$B169,ENTRADAS!$C$7:$C$58,SAÍDAS!$C169)-SUMIFS(SAÍDAS!$G$7:$G$75,SAÍDAS!$B$7:$B$75,"&lt;=" &amp; SAÍDAS!$B169,SAÍDAS!$C$7:$C$75,SAÍDAS!$C169)</f>
        <v>0</v>
      </c>
      <c r="I169" s="67" t="e">
        <f>VLOOKUP(SAÍDAS!$C169,PROD!$B$7:$G$21,6,0)</f>
        <v>#N/A</v>
      </c>
      <c r="J169" s="68" t="e">
        <f>SAÍDAS!$G169*SAÍDAS!$I169</f>
        <v>#N/A</v>
      </c>
    </row>
    <row r="170" spans="2:10" ht="15.75" customHeight="1" x14ac:dyDescent="0.3">
      <c r="B170" s="89"/>
      <c r="C170" s="70"/>
      <c r="D170" s="70"/>
      <c r="E170" s="70"/>
      <c r="F170" s="90"/>
      <c r="G170" s="88">
        <f>SAÍDAS!$D170-SAÍDAS!$E170</f>
        <v>0</v>
      </c>
      <c r="H170" s="88">
        <f>SUMIFS(ENTRADAS!$E$7:$E$58,ENTRADAS!$B$7:$B$58,"&lt;=" &amp; SAÍDAS!$B170,ENTRADAS!$C$7:$C$58,SAÍDAS!$C170)-SUMIFS(SAÍDAS!$G$7:$G$75,SAÍDAS!$B$7:$B$75,"&lt;=" &amp; SAÍDAS!$B170,SAÍDAS!$C$7:$C$75,SAÍDAS!$C170)</f>
        <v>0</v>
      </c>
      <c r="I170" s="67" t="e">
        <f>VLOOKUP(SAÍDAS!$C170,PROD!$B$7:$G$21,6,0)</f>
        <v>#N/A</v>
      </c>
      <c r="J170" s="68" t="e">
        <f>SAÍDAS!$G170*SAÍDAS!$I170</f>
        <v>#N/A</v>
      </c>
    </row>
    <row r="171" spans="2:10" ht="15.75" customHeight="1" x14ac:dyDescent="0.3">
      <c r="B171" s="89"/>
      <c r="C171" s="70"/>
      <c r="D171" s="70"/>
      <c r="E171" s="70"/>
      <c r="F171" s="90"/>
      <c r="G171" s="88">
        <f>SAÍDAS!$D171-SAÍDAS!$E171</f>
        <v>0</v>
      </c>
      <c r="H171" s="88">
        <f>SUMIFS(ENTRADAS!$E$7:$E$58,ENTRADAS!$B$7:$B$58,"&lt;=" &amp; SAÍDAS!$B171,ENTRADAS!$C$7:$C$58,SAÍDAS!$C171)-SUMIFS(SAÍDAS!$G$7:$G$75,SAÍDAS!$B$7:$B$75,"&lt;=" &amp; SAÍDAS!$B171,SAÍDAS!$C$7:$C$75,SAÍDAS!$C171)</f>
        <v>0</v>
      </c>
      <c r="I171" s="67" t="e">
        <f>VLOOKUP(SAÍDAS!$C171,PROD!$B$7:$G$21,6,0)</f>
        <v>#N/A</v>
      </c>
      <c r="J171" s="68" t="e">
        <f>SAÍDAS!$G171*SAÍDAS!$I171</f>
        <v>#N/A</v>
      </c>
    </row>
    <row r="172" spans="2:10" ht="15.75" customHeight="1" x14ac:dyDescent="0.3">
      <c r="B172" s="89"/>
      <c r="C172" s="70"/>
      <c r="D172" s="70"/>
      <c r="E172" s="70"/>
      <c r="F172" s="90"/>
      <c r="G172" s="88">
        <f>SAÍDAS!$D172-SAÍDAS!$E172</f>
        <v>0</v>
      </c>
      <c r="H172" s="88">
        <f>SUMIFS(ENTRADAS!$E$7:$E$58,ENTRADAS!$B$7:$B$58,"&lt;=" &amp; SAÍDAS!$B172,ENTRADAS!$C$7:$C$58,SAÍDAS!$C172)-SUMIFS(SAÍDAS!$G$7:$G$75,SAÍDAS!$B$7:$B$75,"&lt;=" &amp; SAÍDAS!$B172,SAÍDAS!$C$7:$C$75,SAÍDAS!$C172)</f>
        <v>0</v>
      </c>
      <c r="I172" s="67" t="e">
        <f>VLOOKUP(SAÍDAS!$C172,PROD!$B$7:$G$21,6,0)</f>
        <v>#N/A</v>
      </c>
      <c r="J172" s="68" t="e">
        <f>SAÍDAS!$G172*SAÍDAS!$I172</f>
        <v>#N/A</v>
      </c>
    </row>
    <row r="173" spans="2:10" ht="15.75" customHeight="1" x14ac:dyDescent="0.3">
      <c r="B173" s="89"/>
      <c r="C173" s="70"/>
      <c r="D173" s="70"/>
      <c r="E173" s="70"/>
      <c r="F173" s="90"/>
      <c r="G173" s="88">
        <f>SAÍDAS!$D173-SAÍDAS!$E173</f>
        <v>0</v>
      </c>
      <c r="H173" s="88">
        <f>SUMIFS(ENTRADAS!$E$7:$E$58,ENTRADAS!$B$7:$B$58,"&lt;=" &amp; SAÍDAS!$B173,ENTRADAS!$C$7:$C$58,SAÍDAS!$C173)-SUMIFS(SAÍDAS!$G$7:$G$75,SAÍDAS!$B$7:$B$75,"&lt;=" &amp; SAÍDAS!$B173,SAÍDAS!$C$7:$C$75,SAÍDAS!$C173)</f>
        <v>0</v>
      </c>
      <c r="I173" s="67" t="e">
        <f>VLOOKUP(SAÍDAS!$C173,PROD!$B$7:$G$21,6,0)</f>
        <v>#N/A</v>
      </c>
      <c r="J173" s="68" t="e">
        <f>SAÍDAS!$G173*SAÍDAS!$I173</f>
        <v>#N/A</v>
      </c>
    </row>
    <row r="174" spans="2:10" ht="15.75" customHeight="1" x14ac:dyDescent="0.3">
      <c r="B174" s="89"/>
      <c r="C174" s="70"/>
      <c r="D174" s="70"/>
      <c r="E174" s="70"/>
      <c r="F174" s="90"/>
      <c r="G174" s="88">
        <f>SAÍDAS!$D174-SAÍDAS!$E174</f>
        <v>0</v>
      </c>
      <c r="H174" s="88">
        <f>SUMIFS(ENTRADAS!$E$7:$E$58,ENTRADAS!$B$7:$B$58,"&lt;=" &amp; SAÍDAS!$B174,ENTRADAS!$C$7:$C$58,SAÍDAS!$C174)-SUMIFS(SAÍDAS!$G$7:$G$75,SAÍDAS!$B$7:$B$75,"&lt;=" &amp; SAÍDAS!$B174,SAÍDAS!$C$7:$C$75,SAÍDAS!$C174)</f>
        <v>0</v>
      </c>
      <c r="I174" s="67" t="e">
        <f>VLOOKUP(SAÍDAS!$C174,PROD!$B$7:$G$21,6,0)</f>
        <v>#N/A</v>
      </c>
      <c r="J174" s="68" t="e">
        <f>SAÍDAS!$G174*SAÍDAS!$I174</f>
        <v>#N/A</v>
      </c>
    </row>
    <row r="175" spans="2:10" ht="15.75" customHeight="1" x14ac:dyDescent="0.3">
      <c r="B175" s="89"/>
      <c r="C175" s="70"/>
      <c r="D175" s="70"/>
      <c r="E175" s="70"/>
      <c r="F175" s="90"/>
      <c r="G175" s="88">
        <f>SAÍDAS!$D175-SAÍDAS!$E175</f>
        <v>0</v>
      </c>
      <c r="H175" s="88">
        <f>SUMIFS(ENTRADAS!$E$7:$E$58,ENTRADAS!$B$7:$B$58,"&lt;=" &amp; SAÍDAS!$B175,ENTRADAS!$C$7:$C$58,SAÍDAS!$C175)-SUMIFS(SAÍDAS!$G$7:$G$75,SAÍDAS!$B$7:$B$75,"&lt;=" &amp; SAÍDAS!$B175,SAÍDAS!$C$7:$C$75,SAÍDAS!$C175)</f>
        <v>0</v>
      </c>
      <c r="I175" s="67" t="e">
        <f>VLOOKUP(SAÍDAS!$C175,PROD!$B$7:$G$21,6,0)</f>
        <v>#N/A</v>
      </c>
      <c r="J175" s="68" t="e">
        <f>SAÍDAS!$G175*SAÍDAS!$I175</f>
        <v>#N/A</v>
      </c>
    </row>
    <row r="176" spans="2:10" ht="15.75" customHeight="1" x14ac:dyDescent="0.3">
      <c r="B176" s="89"/>
      <c r="C176" s="70"/>
      <c r="D176" s="70"/>
      <c r="E176" s="70"/>
      <c r="F176" s="90"/>
      <c r="G176" s="88">
        <f>SAÍDAS!$D176-SAÍDAS!$E176</f>
        <v>0</v>
      </c>
      <c r="H176" s="88">
        <f>SUMIFS(ENTRADAS!$E$7:$E$58,ENTRADAS!$B$7:$B$58,"&lt;=" &amp; SAÍDAS!$B176,ENTRADAS!$C$7:$C$58,SAÍDAS!$C176)-SUMIFS(SAÍDAS!$G$7:$G$75,SAÍDAS!$B$7:$B$75,"&lt;=" &amp; SAÍDAS!$B176,SAÍDAS!$C$7:$C$75,SAÍDAS!$C176)</f>
        <v>0</v>
      </c>
      <c r="I176" s="67" t="e">
        <f>VLOOKUP(SAÍDAS!$C176,PROD!$B$7:$G$21,6,0)</f>
        <v>#N/A</v>
      </c>
      <c r="J176" s="68" t="e">
        <f>SAÍDAS!$G176*SAÍDAS!$I176</f>
        <v>#N/A</v>
      </c>
    </row>
    <row r="177" spans="2:10" ht="15.75" customHeight="1" x14ac:dyDescent="0.3">
      <c r="B177" s="89"/>
      <c r="C177" s="70"/>
      <c r="D177" s="70"/>
      <c r="E177" s="70"/>
      <c r="F177" s="90"/>
      <c r="G177" s="88">
        <f>SAÍDAS!$D177-SAÍDAS!$E177</f>
        <v>0</v>
      </c>
      <c r="H177" s="88">
        <f>SUMIFS(ENTRADAS!$E$7:$E$58,ENTRADAS!$B$7:$B$58,"&lt;=" &amp; SAÍDAS!$B177,ENTRADAS!$C$7:$C$58,SAÍDAS!$C177)-SUMIFS(SAÍDAS!$G$7:$G$75,SAÍDAS!$B$7:$B$75,"&lt;=" &amp; SAÍDAS!$B177,SAÍDAS!$C$7:$C$75,SAÍDAS!$C177)</f>
        <v>0</v>
      </c>
      <c r="I177" s="67" t="e">
        <f>VLOOKUP(SAÍDAS!$C177,PROD!$B$7:$G$21,6,0)</f>
        <v>#N/A</v>
      </c>
      <c r="J177" s="68" t="e">
        <f>SAÍDAS!$G177*SAÍDAS!$I177</f>
        <v>#N/A</v>
      </c>
    </row>
    <row r="178" spans="2:10" ht="15.75" customHeight="1" x14ac:dyDescent="0.3">
      <c r="B178" s="89"/>
      <c r="C178" s="70"/>
      <c r="D178" s="70"/>
      <c r="E178" s="70"/>
      <c r="F178" s="90"/>
      <c r="G178" s="88">
        <f>SAÍDAS!$D178-SAÍDAS!$E178</f>
        <v>0</v>
      </c>
      <c r="H178" s="88">
        <f>SUMIFS(ENTRADAS!$E$7:$E$58,ENTRADAS!$B$7:$B$58,"&lt;=" &amp; SAÍDAS!$B178,ENTRADAS!$C$7:$C$58,SAÍDAS!$C178)-SUMIFS(SAÍDAS!$G$7:$G$75,SAÍDAS!$B$7:$B$75,"&lt;=" &amp; SAÍDAS!$B178,SAÍDAS!$C$7:$C$75,SAÍDAS!$C178)</f>
        <v>0</v>
      </c>
      <c r="I178" s="67" t="e">
        <f>VLOOKUP(SAÍDAS!$C178,PROD!$B$7:$G$21,6,0)</f>
        <v>#N/A</v>
      </c>
      <c r="J178" s="68" t="e">
        <f>SAÍDAS!$G178*SAÍDAS!$I178</f>
        <v>#N/A</v>
      </c>
    </row>
    <row r="179" spans="2:10" ht="15.75" customHeight="1" x14ac:dyDescent="0.3">
      <c r="B179" s="89"/>
      <c r="C179" s="70"/>
      <c r="D179" s="70"/>
      <c r="E179" s="70"/>
      <c r="F179" s="90"/>
      <c r="G179" s="88">
        <f>SAÍDAS!$D179-SAÍDAS!$E179</f>
        <v>0</v>
      </c>
      <c r="H179" s="88">
        <f>SUMIFS(ENTRADAS!$E$7:$E$58,ENTRADAS!$B$7:$B$58,"&lt;=" &amp; SAÍDAS!$B179,ENTRADAS!$C$7:$C$58,SAÍDAS!$C179)-SUMIFS(SAÍDAS!$G$7:$G$75,SAÍDAS!$B$7:$B$75,"&lt;=" &amp; SAÍDAS!$B179,SAÍDAS!$C$7:$C$75,SAÍDAS!$C179)</f>
        <v>0</v>
      </c>
      <c r="I179" s="67" t="e">
        <f>VLOOKUP(SAÍDAS!$C179,PROD!$B$7:$G$21,6,0)</f>
        <v>#N/A</v>
      </c>
      <c r="J179" s="68" t="e">
        <f>SAÍDAS!$G179*SAÍDAS!$I179</f>
        <v>#N/A</v>
      </c>
    </row>
    <row r="180" spans="2:10" ht="15.75" customHeight="1" x14ac:dyDescent="0.3">
      <c r="B180" s="89"/>
      <c r="C180" s="70"/>
      <c r="D180" s="70"/>
      <c r="E180" s="70"/>
      <c r="F180" s="90"/>
      <c r="G180" s="88">
        <f>SAÍDAS!$D180-SAÍDAS!$E180</f>
        <v>0</v>
      </c>
      <c r="H180" s="88">
        <f>SUMIFS(ENTRADAS!$E$7:$E$58,ENTRADAS!$B$7:$B$58,"&lt;=" &amp; SAÍDAS!$B180,ENTRADAS!$C$7:$C$58,SAÍDAS!$C180)-SUMIFS(SAÍDAS!$G$7:$G$75,SAÍDAS!$B$7:$B$75,"&lt;=" &amp; SAÍDAS!$B180,SAÍDAS!$C$7:$C$75,SAÍDAS!$C180)</f>
        <v>0</v>
      </c>
      <c r="I180" s="67" t="e">
        <f>VLOOKUP(SAÍDAS!$C180,PROD!$B$7:$G$21,6,0)</f>
        <v>#N/A</v>
      </c>
      <c r="J180" s="68" t="e">
        <f>SAÍDAS!$G180*SAÍDAS!$I180</f>
        <v>#N/A</v>
      </c>
    </row>
    <row r="181" spans="2:10" ht="15.75" customHeight="1" x14ac:dyDescent="0.3">
      <c r="B181" s="89"/>
      <c r="C181" s="70"/>
      <c r="D181" s="70"/>
      <c r="E181" s="70"/>
      <c r="F181" s="90"/>
      <c r="G181" s="88">
        <f>SAÍDAS!$D181-SAÍDAS!$E181</f>
        <v>0</v>
      </c>
      <c r="H181" s="88">
        <f>SUMIFS(ENTRADAS!$E$7:$E$58,ENTRADAS!$B$7:$B$58,"&lt;=" &amp; SAÍDAS!$B181,ENTRADAS!$C$7:$C$58,SAÍDAS!$C181)-SUMIFS(SAÍDAS!$G$7:$G$75,SAÍDAS!$B$7:$B$75,"&lt;=" &amp; SAÍDAS!$B181,SAÍDAS!$C$7:$C$75,SAÍDAS!$C181)</f>
        <v>0</v>
      </c>
      <c r="I181" s="67" t="e">
        <f>VLOOKUP(SAÍDAS!$C181,PROD!$B$7:$G$21,6,0)</f>
        <v>#N/A</v>
      </c>
      <c r="J181" s="68" t="e">
        <f>SAÍDAS!$G181*SAÍDAS!$I181</f>
        <v>#N/A</v>
      </c>
    </row>
    <row r="182" spans="2:10" ht="15.75" customHeight="1" x14ac:dyDescent="0.3">
      <c r="B182" s="89"/>
      <c r="C182" s="70"/>
      <c r="D182" s="70"/>
      <c r="E182" s="70"/>
      <c r="F182" s="90"/>
      <c r="G182" s="88">
        <f>SAÍDAS!$D182-SAÍDAS!$E182</f>
        <v>0</v>
      </c>
      <c r="H182" s="88">
        <f>SUMIFS(ENTRADAS!$E$7:$E$58,ENTRADAS!$B$7:$B$58,"&lt;=" &amp; SAÍDAS!$B182,ENTRADAS!$C$7:$C$58,SAÍDAS!$C182)-SUMIFS(SAÍDAS!$G$7:$G$75,SAÍDAS!$B$7:$B$75,"&lt;=" &amp; SAÍDAS!$B182,SAÍDAS!$C$7:$C$75,SAÍDAS!$C182)</f>
        <v>0</v>
      </c>
      <c r="I182" s="67" t="e">
        <f>VLOOKUP(SAÍDAS!$C182,PROD!$B$7:$G$21,6,0)</f>
        <v>#N/A</v>
      </c>
      <c r="J182" s="68" t="e">
        <f>SAÍDAS!$G182*SAÍDAS!$I182</f>
        <v>#N/A</v>
      </c>
    </row>
    <row r="183" spans="2:10" ht="15.75" customHeight="1" x14ac:dyDescent="0.3">
      <c r="B183" s="89"/>
      <c r="C183" s="70"/>
      <c r="D183" s="70"/>
      <c r="E183" s="70"/>
      <c r="F183" s="90"/>
      <c r="G183" s="88">
        <f>SAÍDAS!$D183-SAÍDAS!$E183</f>
        <v>0</v>
      </c>
      <c r="H183" s="88">
        <f>SUMIFS(ENTRADAS!$E$7:$E$58,ENTRADAS!$B$7:$B$58,"&lt;=" &amp; SAÍDAS!$B183,ENTRADAS!$C$7:$C$58,SAÍDAS!$C183)-SUMIFS(SAÍDAS!$G$7:$G$75,SAÍDAS!$B$7:$B$75,"&lt;=" &amp; SAÍDAS!$B183,SAÍDAS!$C$7:$C$75,SAÍDAS!$C183)</f>
        <v>0</v>
      </c>
      <c r="I183" s="67" t="e">
        <f>VLOOKUP(SAÍDAS!$C183,PROD!$B$7:$G$21,6,0)</f>
        <v>#N/A</v>
      </c>
      <c r="J183" s="68" t="e">
        <f>SAÍDAS!$G183*SAÍDAS!$I183</f>
        <v>#N/A</v>
      </c>
    </row>
    <row r="184" spans="2:10" ht="15.75" customHeight="1" x14ac:dyDescent="0.3">
      <c r="B184" s="89"/>
      <c r="C184" s="70"/>
      <c r="D184" s="70"/>
      <c r="E184" s="70"/>
      <c r="F184" s="90"/>
      <c r="G184" s="88">
        <f>SAÍDAS!$D184-SAÍDAS!$E184</f>
        <v>0</v>
      </c>
      <c r="H184" s="88">
        <f>SUMIFS(ENTRADAS!$E$7:$E$58,ENTRADAS!$B$7:$B$58,"&lt;=" &amp; SAÍDAS!$B184,ENTRADAS!$C$7:$C$58,SAÍDAS!$C184)-SUMIFS(SAÍDAS!$G$7:$G$75,SAÍDAS!$B$7:$B$75,"&lt;=" &amp; SAÍDAS!$B184,SAÍDAS!$C$7:$C$75,SAÍDAS!$C184)</f>
        <v>0</v>
      </c>
      <c r="I184" s="67" t="e">
        <f>VLOOKUP(SAÍDAS!$C184,PROD!$B$7:$G$21,6,0)</f>
        <v>#N/A</v>
      </c>
      <c r="J184" s="68" t="e">
        <f>SAÍDAS!$G184*SAÍDAS!$I184</f>
        <v>#N/A</v>
      </c>
    </row>
    <row r="185" spans="2:10" ht="15.75" customHeight="1" x14ac:dyDescent="0.3">
      <c r="B185" s="89"/>
      <c r="C185" s="70"/>
      <c r="D185" s="70"/>
      <c r="E185" s="70"/>
      <c r="F185" s="90"/>
      <c r="G185" s="88">
        <f>SAÍDAS!$D185-SAÍDAS!$E185</f>
        <v>0</v>
      </c>
      <c r="H185" s="88">
        <f>SUMIFS(ENTRADAS!$E$7:$E$58,ENTRADAS!$B$7:$B$58,"&lt;=" &amp; SAÍDAS!$B185,ENTRADAS!$C$7:$C$58,SAÍDAS!$C185)-SUMIFS(SAÍDAS!$G$7:$G$75,SAÍDAS!$B$7:$B$75,"&lt;=" &amp; SAÍDAS!$B185,SAÍDAS!$C$7:$C$75,SAÍDAS!$C185)</f>
        <v>0</v>
      </c>
      <c r="I185" s="67" t="e">
        <f>VLOOKUP(SAÍDAS!$C185,PROD!$B$7:$G$21,6,0)</f>
        <v>#N/A</v>
      </c>
      <c r="J185" s="68" t="e">
        <f>SAÍDAS!$G185*SAÍDAS!$I185</f>
        <v>#N/A</v>
      </c>
    </row>
    <row r="186" spans="2:10" ht="15.75" customHeight="1" x14ac:dyDescent="0.3">
      <c r="B186" s="89"/>
      <c r="C186" s="70"/>
      <c r="D186" s="70"/>
      <c r="E186" s="70"/>
      <c r="F186" s="90"/>
      <c r="G186" s="88">
        <f>SAÍDAS!$D186-SAÍDAS!$E186</f>
        <v>0</v>
      </c>
      <c r="H186" s="88">
        <f>SUMIFS(ENTRADAS!$E$7:$E$58,ENTRADAS!$B$7:$B$58,"&lt;=" &amp; SAÍDAS!$B186,ENTRADAS!$C$7:$C$58,SAÍDAS!$C186)-SUMIFS(SAÍDAS!$G$7:$G$75,SAÍDAS!$B$7:$B$75,"&lt;=" &amp; SAÍDAS!$B186,SAÍDAS!$C$7:$C$75,SAÍDAS!$C186)</f>
        <v>0</v>
      </c>
      <c r="I186" s="67" t="e">
        <f>VLOOKUP(SAÍDAS!$C186,PROD!$B$7:$G$21,6,0)</f>
        <v>#N/A</v>
      </c>
      <c r="J186" s="68" t="e">
        <f>SAÍDAS!$G186*SAÍDAS!$I186</f>
        <v>#N/A</v>
      </c>
    </row>
    <row r="187" spans="2:10" ht="15.75" customHeight="1" x14ac:dyDescent="0.3">
      <c r="B187" s="89"/>
      <c r="C187" s="70"/>
      <c r="D187" s="70"/>
      <c r="E187" s="70"/>
      <c r="F187" s="90"/>
      <c r="G187" s="88">
        <f>SAÍDAS!$D187-SAÍDAS!$E187</f>
        <v>0</v>
      </c>
      <c r="H187" s="88">
        <f>SUMIFS(ENTRADAS!$E$7:$E$58,ENTRADAS!$B$7:$B$58,"&lt;=" &amp; SAÍDAS!$B187,ENTRADAS!$C$7:$C$58,SAÍDAS!$C187)-SUMIFS(SAÍDAS!$G$7:$G$75,SAÍDAS!$B$7:$B$75,"&lt;=" &amp; SAÍDAS!$B187,SAÍDAS!$C$7:$C$75,SAÍDAS!$C187)</f>
        <v>0</v>
      </c>
      <c r="I187" s="67" t="e">
        <f>VLOOKUP(SAÍDAS!$C187,PROD!$B$7:$G$21,6,0)</f>
        <v>#N/A</v>
      </c>
      <c r="J187" s="68" t="e">
        <f>SAÍDAS!$G187*SAÍDAS!$I187</f>
        <v>#N/A</v>
      </c>
    </row>
    <row r="188" spans="2:10" ht="15.75" customHeight="1" x14ac:dyDescent="0.3">
      <c r="B188" s="89"/>
      <c r="C188" s="70"/>
      <c r="D188" s="70"/>
      <c r="E188" s="70"/>
      <c r="F188" s="90"/>
      <c r="G188" s="88">
        <f>SAÍDAS!$D188-SAÍDAS!$E188</f>
        <v>0</v>
      </c>
      <c r="H188" s="88">
        <f>SUMIFS(ENTRADAS!$E$7:$E$58,ENTRADAS!$B$7:$B$58,"&lt;=" &amp; SAÍDAS!$B188,ENTRADAS!$C$7:$C$58,SAÍDAS!$C188)-SUMIFS(SAÍDAS!$G$7:$G$75,SAÍDAS!$B$7:$B$75,"&lt;=" &amp; SAÍDAS!$B188,SAÍDAS!$C$7:$C$75,SAÍDAS!$C188)</f>
        <v>0</v>
      </c>
      <c r="I188" s="67" t="e">
        <f>VLOOKUP(SAÍDAS!$C188,PROD!$B$7:$G$21,6,0)</f>
        <v>#N/A</v>
      </c>
      <c r="J188" s="68" t="e">
        <f>SAÍDAS!$G188*SAÍDAS!$I188</f>
        <v>#N/A</v>
      </c>
    </row>
    <row r="189" spans="2:10" ht="15.75" customHeight="1" x14ac:dyDescent="0.3">
      <c r="B189" s="89"/>
      <c r="C189" s="70"/>
      <c r="D189" s="70"/>
      <c r="E189" s="70"/>
      <c r="F189" s="90"/>
      <c r="G189" s="88">
        <f>SAÍDAS!$D189-SAÍDAS!$E189</f>
        <v>0</v>
      </c>
      <c r="H189" s="88">
        <f>SUMIFS(ENTRADAS!$E$7:$E$58,ENTRADAS!$B$7:$B$58,"&lt;=" &amp; SAÍDAS!$B189,ENTRADAS!$C$7:$C$58,SAÍDAS!$C189)-SUMIFS(SAÍDAS!$G$7:$G$75,SAÍDAS!$B$7:$B$75,"&lt;=" &amp; SAÍDAS!$B189,SAÍDAS!$C$7:$C$75,SAÍDAS!$C189)</f>
        <v>0</v>
      </c>
      <c r="I189" s="67" t="e">
        <f>VLOOKUP(SAÍDAS!$C189,PROD!$B$7:$G$21,6,0)</f>
        <v>#N/A</v>
      </c>
      <c r="J189" s="68" t="e">
        <f>SAÍDAS!$G189*SAÍDAS!$I189</f>
        <v>#N/A</v>
      </c>
    </row>
    <row r="190" spans="2:10" ht="15.75" customHeight="1" x14ac:dyDescent="0.3">
      <c r="B190" s="89"/>
      <c r="C190" s="70"/>
      <c r="D190" s="70"/>
      <c r="E190" s="70"/>
      <c r="F190" s="90"/>
      <c r="G190" s="88">
        <f>SAÍDAS!$D190-SAÍDAS!$E190</f>
        <v>0</v>
      </c>
      <c r="H190" s="88">
        <f>SUMIFS(ENTRADAS!$E$7:$E$58,ENTRADAS!$B$7:$B$58,"&lt;=" &amp; SAÍDAS!$B190,ENTRADAS!$C$7:$C$58,SAÍDAS!$C190)-SUMIFS(SAÍDAS!$G$7:$G$75,SAÍDAS!$B$7:$B$75,"&lt;=" &amp; SAÍDAS!$B190,SAÍDAS!$C$7:$C$75,SAÍDAS!$C190)</f>
        <v>0</v>
      </c>
      <c r="I190" s="67" t="e">
        <f>VLOOKUP(SAÍDAS!$C190,PROD!$B$7:$G$21,6,0)</f>
        <v>#N/A</v>
      </c>
      <c r="J190" s="68" t="e">
        <f>SAÍDAS!$G190*SAÍDAS!$I190</f>
        <v>#N/A</v>
      </c>
    </row>
    <row r="191" spans="2:10" ht="15.75" customHeight="1" x14ac:dyDescent="0.3">
      <c r="B191" s="89"/>
      <c r="C191" s="70"/>
      <c r="D191" s="70"/>
      <c r="E191" s="70"/>
      <c r="F191" s="90"/>
      <c r="G191" s="88">
        <f>SAÍDAS!$D191-SAÍDAS!$E191</f>
        <v>0</v>
      </c>
      <c r="H191" s="88">
        <f>SUMIFS(ENTRADAS!$E$7:$E$58,ENTRADAS!$B$7:$B$58,"&lt;=" &amp; SAÍDAS!$B191,ENTRADAS!$C$7:$C$58,SAÍDAS!$C191)-SUMIFS(SAÍDAS!$G$7:$G$75,SAÍDAS!$B$7:$B$75,"&lt;=" &amp; SAÍDAS!$B191,SAÍDAS!$C$7:$C$75,SAÍDAS!$C191)</f>
        <v>0</v>
      </c>
      <c r="I191" s="67" t="e">
        <f>VLOOKUP(SAÍDAS!$C191,PROD!$B$7:$G$21,6,0)</f>
        <v>#N/A</v>
      </c>
      <c r="J191" s="68" t="e">
        <f>SAÍDAS!$G191*SAÍDAS!$I191</f>
        <v>#N/A</v>
      </c>
    </row>
    <row r="192" spans="2:10" ht="15.75" customHeight="1" x14ac:dyDescent="0.3">
      <c r="B192" s="89"/>
      <c r="C192" s="70"/>
      <c r="D192" s="70"/>
      <c r="E192" s="70"/>
      <c r="F192" s="90"/>
      <c r="G192" s="88">
        <f>SAÍDAS!$D192-SAÍDAS!$E192</f>
        <v>0</v>
      </c>
      <c r="H192" s="88">
        <f>SUMIFS(ENTRADAS!$E$7:$E$58,ENTRADAS!$B$7:$B$58,"&lt;=" &amp; SAÍDAS!$B192,ENTRADAS!$C$7:$C$58,SAÍDAS!$C192)-SUMIFS(SAÍDAS!$G$7:$G$75,SAÍDAS!$B$7:$B$75,"&lt;=" &amp; SAÍDAS!$B192,SAÍDAS!$C$7:$C$75,SAÍDAS!$C192)</f>
        <v>0</v>
      </c>
      <c r="I192" s="67" t="e">
        <f>VLOOKUP(SAÍDAS!$C192,PROD!$B$7:$G$21,6,0)</f>
        <v>#N/A</v>
      </c>
      <c r="J192" s="68" t="e">
        <f>SAÍDAS!$G192*SAÍDAS!$I192</f>
        <v>#N/A</v>
      </c>
    </row>
    <row r="193" spans="2:10" ht="15.75" customHeight="1" x14ac:dyDescent="0.3">
      <c r="B193" s="89"/>
      <c r="C193" s="70"/>
      <c r="D193" s="70"/>
      <c r="E193" s="70"/>
      <c r="F193" s="90"/>
      <c r="G193" s="88">
        <f>SAÍDAS!$D193-SAÍDAS!$E193</f>
        <v>0</v>
      </c>
      <c r="H193" s="88">
        <f>SUMIFS(ENTRADAS!$E$7:$E$58,ENTRADAS!$B$7:$B$58,"&lt;=" &amp; SAÍDAS!$B193,ENTRADAS!$C$7:$C$58,SAÍDAS!$C193)-SUMIFS(SAÍDAS!$G$7:$G$75,SAÍDAS!$B$7:$B$75,"&lt;=" &amp; SAÍDAS!$B193,SAÍDAS!$C$7:$C$75,SAÍDAS!$C193)</f>
        <v>0</v>
      </c>
      <c r="I193" s="67" t="e">
        <f>VLOOKUP(SAÍDAS!$C193,PROD!$B$7:$G$21,6,0)</f>
        <v>#N/A</v>
      </c>
      <c r="J193" s="68" t="e">
        <f>SAÍDAS!$G193*SAÍDAS!$I193</f>
        <v>#N/A</v>
      </c>
    </row>
    <row r="194" spans="2:10" ht="15.75" customHeight="1" x14ac:dyDescent="0.3">
      <c r="B194" s="89"/>
      <c r="C194" s="70"/>
      <c r="D194" s="70"/>
      <c r="E194" s="70"/>
      <c r="F194" s="90"/>
      <c r="G194" s="88">
        <f>SAÍDAS!$D194-SAÍDAS!$E194</f>
        <v>0</v>
      </c>
      <c r="H194" s="88">
        <f>SUMIFS(ENTRADAS!$E$7:$E$58,ENTRADAS!$B$7:$B$58,"&lt;=" &amp; SAÍDAS!$B194,ENTRADAS!$C$7:$C$58,SAÍDAS!$C194)-SUMIFS(SAÍDAS!$G$7:$G$75,SAÍDAS!$B$7:$B$75,"&lt;=" &amp; SAÍDAS!$B194,SAÍDAS!$C$7:$C$75,SAÍDAS!$C194)</f>
        <v>0</v>
      </c>
      <c r="I194" s="67" t="e">
        <f>VLOOKUP(SAÍDAS!$C194,PROD!$B$7:$G$21,6,0)</f>
        <v>#N/A</v>
      </c>
      <c r="J194" s="68" t="e">
        <f>SAÍDAS!$G194*SAÍDAS!$I194</f>
        <v>#N/A</v>
      </c>
    </row>
    <row r="195" spans="2:10" ht="15.75" customHeight="1" x14ac:dyDescent="0.3">
      <c r="B195" s="89"/>
      <c r="C195" s="70"/>
      <c r="D195" s="70"/>
      <c r="E195" s="70"/>
      <c r="F195" s="90"/>
      <c r="G195" s="88">
        <f>SAÍDAS!$D195-SAÍDAS!$E195</f>
        <v>0</v>
      </c>
      <c r="H195" s="88">
        <f>SUMIFS(ENTRADAS!$E$7:$E$58,ENTRADAS!$B$7:$B$58,"&lt;=" &amp; SAÍDAS!$B195,ENTRADAS!$C$7:$C$58,SAÍDAS!$C195)-SUMIFS(SAÍDAS!$G$7:$G$75,SAÍDAS!$B$7:$B$75,"&lt;=" &amp; SAÍDAS!$B195,SAÍDAS!$C$7:$C$75,SAÍDAS!$C195)</f>
        <v>0</v>
      </c>
      <c r="I195" s="67" t="e">
        <f>VLOOKUP(SAÍDAS!$C195,PROD!$B$7:$G$21,6,0)</f>
        <v>#N/A</v>
      </c>
      <c r="J195" s="68" t="e">
        <f>SAÍDAS!$G195*SAÍDAS!$I195</f>
        <v>#N/A</v>
      </c>
    </row>
    <row r="196" spans="2:10" ht="15.75" customHeight="1" x14ac:dyDescent="0.3">
      <c r="B196" s="89"/>
      <c r="C196" s="70"/>
      <c r="D196" s="70"/>
      <c r="E196" s="70"/>
      <c r="F196" s="90"/>
      <c r="G196" s="88">
        <f>SAÍDAS!$D196-SAÍDAS!$E196</f>
        <v>0</v>
      </c>
      <c r="H196" s="88">
        <f>SUMIFS(ENTRADAS!$E$7:$E$58,ENTRADAS!$B$7:$B$58,"&lt;=" &amp; SAÍDAS!$B196,ENTRADAS!$C$7:$C$58,SAÍDAS!$C196)-SUMIFS(SAÍDAS!$G$7:$G$75,SAÍDAS!$B$7:$B$75,"&lt;=" &amp; SAÍDAS!$B196,SAÍDAS!$C$7:$C$75,SAÍDAS!$C196)</f>
        <v>0</v>
      </c>
      <c r="I196" s="67" t="e">
        <f>VLOOKUP(SAÍDAS!$C196,PROD!$B$7:$G$21,6,0)</f>
        <v>#N/A</v>
      </c>
      <c r="J196" s="68" t="e">
        <f>SAÍDAS!$G196*SAÍDAS!$I196</f>
        <v>#N/A</v>
      </c>
    </row>
    <row r="197" spans="2:10" ht="15.75" customHeight="1" x14ac:dyDescent="0.3">
      <c r="B197" s="89"/>
      <c r="C197" s="70"/>
      <c r="D197" s="70"/>
      <c r="E197" s="70"/>
      <c r="F197" s="90"/>
      <c r="G197" s="88">
        <f>SAÍDAS!$D197-SAÍDAS!$E197</f>
        <v>0</v>
      </c>
      <c r="H197" s="88">
        <f>SUMIFS(ENTRADAS!$E$7:$E$58,ENTRADAS!$B$7:$B$58,"&lt;=" &amp; SAÍDAS!$B197,ENTRADAS!$C$7:$C$58,SAÍDAS!$C197)-SUMIFS(SAÍDAS!$G$7:$G$75,SAÍDAS!$B$7:$B$75,"&lt;=" &amp; SAÍDAS!$B197,SAÍDAS!$C$7:$C$75,SAÍDAS!$C197)</f>
        <v>0</v>
      </c>
      <c r="I197" s="67" t="e">
        <f>VLOOKUP(SAÍDAS!$C197,PROD!$B$7:$G$21,6,0)</f>
        <v>#N/A</v>
      </c>
      <c r="J197" s="68" t="e">
        <f>SAÍDAS!$G197*SAÍDAS!$I197</f>
        <v>#N/A</v>
      </c>
    </row>
    <row r="198" spans="2:10" ht="15.75" customHeight="1" x14ac:dyDescent="0.3">
      <c r="B198" s="89"/>
      <c r="C198" s="70"/>
      <c r="D198" s="70"/>
      <c r="E198" s="70"/>
      <c r="F198" s="90"/>
      <c r="G198" s="88">
        <f>SAÍDAS!$D198-SAÍDAS!$E198</f>
        <v>0</v>
      </c>
      <c r="H198" s="88">
        <f>SUMIFS(ENTRADAS!$E$7:$E$58,ENTRADAS!$B$7:$B$58,"&lt;=" &amp; SAÍDAS!$B198,ENTRADAS!$C$7:$C$58,SAÍDAS!$C198)-SUMIFS(SAÍDAS!$G$7:$G$75,SAÍDAS!$B$7:$B$75,"&lt;=" &amp; SAÍDAS!$B198,SAÍDAS!$C$7:$C$75,SAÍDAS!$C198)</f>
        <v>0</v>
      </c>
      <c r="I198" s="67" t="e">
        <f>VLOOKUP(SAÍDAS!$C198,PROD!$B$7:$G$21,6,0)</f>
        <v>#N/A</v>
      </c>
      <c r="J198" s="68" t="e">
        <f>SAÍDAS!$G198*SAÍDAS!$I198</f>
        <v>#N/A</v>
      </c>
    </row>
    <row r="199" spans="2:10" ht="15.75" customHeight="1" x14ac:dyDescent="0.3">
      <c r="B199" s="89"/>
      <c r="C199" s="70"/>
      <c r="D199" s="70"/>
      <c r="E199" s="70"/>
      <c r="F199" s="90"/>
      <c r="G199" s="88">
        <f>SAÍDAS!$D199-SAÍDAS!$E199</f>
        <v>0</v>
      </c>
      <c r="H199" s="88">
        <f>SUMIFS(ENTRADAS!$E$7:$E$58,ENTRADAS!$B$7:$B$58,"&lt;=" &amp; SAÍDAS!$B199,ENTRADAS!$C$7:$C$58,SAÍDAS!$C199)-SUMIFS(SAÍDAS!$G$7:$G$75,SAÍDAS!$B$7:$B$75,"&lt;=" &amp; SAÍDAS!$B199,SAÍDAS!$C$7:$C$75,SAÍDAS!$C199)</f>
        <v>0</v>
      </c>
      <c r="I199" s="67" t="e">
        <f>VLOOKUP(SAÍDAS!$C199,PROD!$B$7:$G$21,6,0)</f>
        <v>#N/A</v>
      </c>
      <c r="J199" s="68" t="e">
        <f>SAÍDAS!$G199*SAÍDAS!$I199</f>
        <v>#N/A</v>
      </c>
    </row>
    <row r="200" spans="2:10" ht="15.75" customHeight="1" x14ac:dyDescent="0.3">
      <c r="B200" s="89"/>
      <c r="C200" s="70"/>
      <c r="D200" s="70"/>
      <c r="E200" s="70"/>
      <c r="F200" s="90"/>
      <c r="G200" s="88">
        <f>SAÍDAS!$D200-SAÍDAS!$E200</f>
        <v>0</v>
      </c>
      <c r="H200" s="88">
        <f>SUMIFS(ENTRADAS!$E$7:$E$58,ENTRADAS!$B$7:$B$58,"&lt;=" &amp; SAÍDAS!$B200,ENTRADAS!$C$7:$C$58,SAÍDAS!$C200)-SUMIFS(SAÍDAS!$G$7:$G$75,SAÍDAS!$B$7:$B$75,"&lt;=" &amp; SAÍDAS!$B200,SAÍDAS!$C$7:$C$75,SAÍDAS!$C200)</f>
        <v>0</v>
      </c>
      <c r="I200" s="67" t="e">
        <f>VLOOKUP(SAÍDAS!$C200,PROD!$B$7:$G$21,6,0)</f>
        <v>#N/A</v>
      </c>
      <c r="J200" s="68" t="e">
        <f>SAÍDAS!$G200*SAÍDAS!$I200</f>
        <v>#N/A</v>
      </c>
    </row>
    <row r="201" spans="2:10" ht="15.75" customHeight="1" x14ac:dyDescent="0.3">
      <c r="B201" s="89"/>
      <c r="C201" s="70"/>
      <c r="D201" s="70"/>
      <c r="E201" s="70"/>
      <c r="F201" s="90"/>
      <c r="G201" s="88">
        <f>SAÍDAS!$D201-SAÍDAS!$E201</f>
        <v>0</v>
      </c>
      <c r="H201" s="88">
        <f>SUMIFS(ENTRADAS!$E$7:$E$58,ENTRADAS!$B$7:$B$58,"&lt;=" &amp; SAÍDAS!$B201,ENTRADAS!$C$7:$C$58,SAÍDAS!$C201)-SUMIFS(SAÍDAS!$G$7:$G$75,SAÍDAS!$B$7:$B$75,"&lt;=" &amp; SAÍDAS!$B201,SAÍDAS!$C$7:$C$75,SAÍDAS!$C201)</f>
        <v>0</v>
      </c>
      <c r="I201" s="67" t="e">
        <f>VLOOKUP(SAÍDAS!$C201,PROD!$B$7:$G$21,6,0)</f>
        <v>#N/A</v>
      </c>
      <c r="J201" s="68" t="e">
        <f>SAÍDAS!$G201*SAÍDAS!$I201</f>
        <v>#N/A</v>
      </c>
    </row>
    <row r="202" spans="2:10" ht="15.75" customHeight="1" x14ac:dyDescent="0.3">
      <c r="B202" s="89"/>
      <c r="C202" s="70"/>
      <c r="D202" s="70"/>
      <c r="E202" s="70"/>
      <c r="F202" s="90"/>
      <c r="G202" s="88">
        <f>SAÍDAS!$D202-SAÍDAS!$E202</f>
        <v>0</v>
      </c>
      <c r="H202" s="88">
        <f>SUMIFS(ENTRADAS!$E$7:$E$58,ENTRADAS!$B$7:$B$58,"&lt;=" &amp; SAÍDAS!$B202,ENTRADAS!$C$7:$C$58,SAÍDAS!$C202)-SUMIFS(SAÍDAS!$G$7:$G$75,SAÍDAS!$B$7:$B$75,"&lt;=" &amp; SAÍDAS!$B202,SAÍDAS!$C$7:$C$75,SAÍDAS!$C202)</f>
        <v>0</v>
      </c>
      <c r="I202" s="67" t="e">
        <f>VLOOKUP(SAÍDAS!$C202,PROD!$B$7:$G$21,6,0)</f>
        <v>#N/A</v>
      </c>
      <c r="J202" s="68" t="e">
        <f>SAÍDAS!$G202*SAÍDAS!$I202</f>
        <v>#N/A</v>
      </c>
    </row>
    <row r="203" spans="2:10" ht="15.75" customHeight="1" x14ac:dyDescent="0.3">
      <c r="B203" s="89"/>
      <c r="C203" s="70"/>
      <c r="D203" s="70"/>
      <c r="E203" s="70"/>
      <c r="F203" s="90"/>
      <c r="G203" s="88">
        <f>SAÍDAS!$D203-SAÍDAS!$E203</f>
        <v>0</v>
      </c>
      <c r="H203" s="88">
        <f>SUMIFS(ENTRADAS!$E$7:$E$58,ENTRADAS!$B$7:$B$58,"&lt;=" &amp; SAÍDAS!$B203,ENTRADAS!$C$7:$C$58,SAÍDAS!$C203)-SUMIFS(SAÍDAS!$G$7:$G$75,SAÍDAS!$B$7:$B$75,"&lt;=" &amp; SAÍDAS!$B203,SAÍDAS!$C$7:$C$75,SAÍDAS!$C203)</f>
        <v>0</v>
      </c>
      <c r="I203" s="67" t="e">
        <f>VLOOKUP(SAÍDAS!$C203,PROD!$B$7:$G$21,6,0)</f>
        <v>#N/A</v>
      </c>
      <c r="J203" s="68" t="e">
        <f>SAÍDAS!$G203*SAÍDAS!$I203</f>
        <v>#N/A</v>
      </c>
    </row>
    <row r="204" spans="2:10" ht="15.75" customHeight="1" x14ac:dyDescent="0.3">
      <c r="B204" s="89"/>
      <c r="C204" s="70"/>
      <c r="D204" s="70"/>
      <c r="E204" s="70"/>
      <c r="F204" s="90"/>
      <c r="G204" s="88">
        <f>SAÍDAS!$D204-SAÍDAS!$E204</f>
        <v>0</v>
      </c>
      <c r="H204" s="88">
        <f>SUMIFS(ENTRADAS!$E$7:$E$58,ENTRADAS!$B$7:$B$58,"&lt;=" &amp; SAÍDAS!$B204,ENTRADAS!$C$7:$C$58,SAÍDAS!$C204)-SUMIFS(SAÍDAS!$G$7:$G$75,SAÍDAS!$B$7:$B$75,"&lt;=" &amp; SAÍDAS!$B204,SAÍDAS!$C$7:$C$75,SAÍDAS!$C204)</f>
        <v>0</v>
      </c>
      <c r="I204" s="67" t="e">
        <f>VLOOKUP(SAÍDAS!$C204,PROD!$B$7:$G$21,6,0)</f>
        <v>#N/A</v>
      </c>
      <c r="J204" s="68" t="e">
        <f>SAÍDAS!$G204*SAÍDAS!$I204</f>
        <v>#N/A</v>
      </c>
    </row>
    <row r="205" spans="2:10" ht="15.75" customHeight="1" x14ac:dyDescent="0.3">
      <c r="B205" s="89"/>
      <c r="C205" s="70"/>
      <c r="D205" s="70"/>
      <c r="E205" s="70"/>
      <c r="F205" s="90"/>
      <c r="G205" s="88">
        <f>SAÍDAS!$D205-SAÍDAS!$E205</f>
        <v>0</v>
      </c>
      <c r="H205" s="88">
        <f>SUMIFS(ENTRADAS!$E$7:$E$58,ENTRADAS!$B$7:$B$58,"&lt;=" &amp; SAÍDAS!$B205,ENTRADAS!$C$7:$C$58,SAÍDAS!$C205)-SUMIFS(SAÍDAS!$G$7:$G$75,SAÍDAS!$B$7:$B$75,"&lt;=" &amp; SAÍDAS!$B205,SAÍDAS!$C$7:$C$75,SAÍDAS!$C205)</f>
        <v>0</v>
      </c>
      <c r="I205" s="67" t="e">
        <f>VLOOKUP(SAÍDAS!$C205,PROD!$B$7:$G$21,6,0)</f>
        <v>#N/A</v>
      </c>
      <c r="J205" s="68" t="e">
        <f>SAÍDAS!$G205*SAÍDAS!$I205</f>
        <v>#N/A</v>
      </c>
    </row>
    <row r="206" spans="2:10" ht="15.75" customHeight="1" x14ac:dyDescent="0.3">
      <c r="B206" s="89"/>
      <c r="C206" s="70"/>
      <c r="D206" s="70"/>
      <c r="E206" s="70"/>
      <c r="F206" s="90"/>
      <c r="G206" s="88">
        <f>SAÍDAS!$D206-SAÍDAS!$E206</f>
        <v>0</v>
      </c>
      <c r="H206" s="88">
        <f>SUMIFS(ENTRADAS!$E$7:$E$58,ENTRADAS!$B$7:$B$58,"&lt;=" &amp; SAÍDAS!$B206,ENTRADAS!$C$7:$C$58,SAÍDAS!$C206)-SUMIFS(SAÍDAS!$G$7:$G$75,SAÍDAS!$B$7:$B$75,"&lt;=" &amp; SAÍDAS!$B206,SAÍDAS!$C$7:$C$75,SAÍDAS!$C206)</f>
        <v>0</v>
      </c>
      <c r="I206" s="67" t="e">
        <f>VLOOKUP(SAÍDAS!$C206,PROD!$B$7:$G$21,6,0)</f>
        <v>#N/A</v>
      </c>
      <c r="J206" s="68" t="e">
        <f>SAÍDAS!$G206*SAÍDAS!$I206</f>
        <v>#N/A</v>
      </c>
    </row>
    <row r="207" spans="2:10" ht="15.75" customHeight="1" x14ac:dyDescent="0.3">
      <c r="B207" s="89"/>
      <c r="C207" s="70"/>
      <c r="D207" s="70"/>
      <c r="E207" s="70"/>
      <c r="F207" s="90"/>
      <c r="G207" s="88">
        <f>SAÍDAS!$D207-SAÍDAS!$E207</f>
        <v>0</v>
      </c>
      <c r="H207" s="88">
        <f>SUMIFS(ENTRADAS!$E$7:$E$58,ENTRADAS!$B$7:$B$58,"&lt;=" &amp; SAÍDAS!$B207,ENTRADAS!$C$7:$C$58,SAÍDAS!$C207)-SUMIFS(SAÍDAS!$G$7:$G$75,SAÍDAS!$B$7:$B$75,"&lt;=" &amp; SAÍDAS!$B207,SAÍDAS!$C$7:$C$75,SAÍDAS!$C207)</f>
        <v>0</v>
      </c>
      <c r="I207" s="67" t="e">
        <f>VLOOKUP(SAÍDAS!$C207,PROD!$B$7:$G$21,6,0)</f>
        <v>#N/A</v>
      </c>
      <c r="J207" s="68" t="e">
        <f>SAÍDAS!$G207*SAÍDAS!$I207</f>
        <v>#N/A</v>
      </c>
    </row>
    <row r="208" spans="2:10" ht="15.75" customHeight="1" x14ac:dyDescent="0.3">
      <c r="B208" s="89"/>
      <c r="C208" s="70"/>
      <c r="D208" s="70"/>
      <c r="E208" s="70"/>
      <c r="F208" s="90"/>
      <c r="G208" s="88">
        <f>SAÍDAS!$D208-SAÍDAS!$E208</f>
        <v>0</v>
      </c>
      <c r="H208" s="88">
        <f>SUMIFS(ENTRADAS!$E$7:$E$58,ENTRADAS!$B$7:$B$58,"&lt;=" &amp; SAÍDAS!$B208,ENTRADAS!$C$7:$C$58,SAÍDAS!$C208)-SUMIFS(SAÍDAS!$G$7:$G$75,SAÍDAS!$B$7:$B$75,"&lt;=" &amp; SAÍDAS!$B208,SAÍDAS!$C$7:$C$75,SAÍDAS!$C208)</f>
        <v>0</v>
      </c>
      <c r="I208" s="67" t="e">
        <f>VLOOKUP(SAÍDAS!$C208,PROD!$B$7:$G$21,6,0)</f>
        <v>#N/A</v>
      </c>
      <c r="J208" s="68" t="e">
        <f>SAÍDAS!$G208*SAÍDAS!$I208</f>
        <v>#N/A</v>
      </c>
    </row>
    <row r="209" spans="2:10" ht="15.75" customHeight="1" x14ac:dyDescent="0.3">
      <c r="B209" s="89"/>
      <c r="C209" s="70"/>
      <c r="D209" s="70"/>
      <c r="E209" s="70"/>
      <c r="F209" s="90"/>
      <c r="G209" s="88">
        <f>SAÍDAS!$D209-SAÍDAS!$E209</f>
        <v>0</v>
      </c>
      <c r="H209" s="88">
        <f>SUMIFS(ENTRADAS!$E$7:$E$58,ENTRADAS!$B$7:$B$58,"&lt;=" &amp; SAÍDAS!$B209,ENTRADAS!$C$7:$C$58,SAÍDAS!$C209)-SUMIFS(SAÍDAS!$G$7:$G$75,SAÍDAS!$B$7:$B$75,"&lt;=" &amp; SAÍDAS!$B209,SAÍDAS!$C$7:$C$75,SAÍDAS!$C209)</f>
        <v>0</v>
      </c>
      <c r="I209" s="67" t="e">
        <f>VLOOKUP(SAÍDAS!$C209,PROD!$B$7:$G$21,6,0)</f>
        <v>#N/A</v>
      </c>
      <c r="J209" s="68" t="e">
        <f>SAÍDAS!$G209*SAÍDAS!$I209</f>
        <v>#N/A</v>
      </c>
    </row>
    <row r="210" spans="2:10" ht="15.75" customHeight="1" x14ac:dyDescent="0.3">
      <c r="B210" s="89"/>
      <c r="C210" s="70"/>
      <c r="D210" s="70"/>
      <c r="E210" s="70"/>
      <c r="F210" s="90"/>
      <c r="G210" s="88">
        <f>SAÍDAS!$D210-SAÍDAS!$E210</f>
        <v>0</v>
      </c>
      <c r="H210" s="88">
        <f>SUMIFS(ENTRADAS!$E$7:$E$58,ENTRADAS!$B$7:$B$58,"&lt;=" &amp; SAÍDAS!$B210,ENTRADAS!$C$7:$C$58,SAÍDAS!$C210)-SUMIFS(SAÍDAS!$G$7:$G$75,SAÍDAS!$B$7:$B$75,"&lt;=" &amp; SAÍDAS!$B210,SAÍDAS!$C$7:$C$75,SAÍDAS!$C210)</f>
        <v>0</v>
      </c>
      <c r="I210" s="67" t="e">
        <f>VLOOKUP(SAÍDAS!$C210,PROD!$B$7:$G$21,6,0)</f>
        <v>#N/A</v>
      </c>
      <c r="J210" s="68" t="e">
        <f>SAÍDAS!$G210*SAÍDAS!$I210</f>
        <v>#N/A</v>
      </c>
    </row>
    <row r="211" spans="2:10" ht="15.75" customHeight="1" x14ac:dyDescent="0.3">
      <c r="B211" s="89"/>
      <c r="C211" s="70"/>
      <c r="D211" s="70"/>
      <c r="E211" s="70"/>
      <c r="F211" s="90"/>
      <c r="G211" s="88">
        <f>SAÍDAS!$D211-SAÍDAS!$E211</f>
        <v>0</v>
      </c>
      <c r="H211" s="88">
        <f>SUMIFS(ENTRADAS!$E$7:$E$58,ENTRADAS!$B$7:$B$58,"&lt;=" &amp; SAÍDAS!$B211,ENTRADAS!$C$7:$C$58,SAÍDAS!$C211)-SUMIFS(SAÍDAS!$G$7:$G$75,SAÍDAS!$B$7:$B$75,"&lt;=" &amp; SAÍDAS!$B211,SAÍDAS!$C$7:$C$75,SAÍDAS!$C211)</f>
        <v>0</v>
      </c>
      <c r="I211" s="67" t="e">
        <f>VLOOKUP(SAÍDAS!$C211,PROD!$B$7:$G$21,6,0)</f>
        <v>#N/A</v>
      </c>
      <c r="J211" s="68" t="e">
        <f>SAÍDAS!$G211*SAÍDAS!$I211</f>
        <v>#N/A</v>
      </c>
    </row>
    <row r="212" spans="2:10" ht="15.75" customHeight="1" x14ac:dyDescent="0.3">
      <c r="B212" s="89"/>
      <c r="C212" s="70"/>
      <c r="D212" s="70"/>
      <c r="E212" s="70"/>
      <c r="F212" s="90"/>
      <c r="G212" s="88">
        <f>SAÍDAS!$D212-SAÍDAS!$E212</f>
        <v>0</v>
      </c>
      <c r="H212" s="88">
        <f>SUMIFS(ENTRADAS!$E$7:$E$58,ENTRADAS!$B$7:$B$58,"&lt;=" &amp; SAÍDAS!$B212,ENTRADAS!$C$7:$C$58,SAÍDAS!$C212)-SUMIFS(SAÍDAS!$G$7:$G$75,SAÍDAS!$B$7:$B$75,"&lt;=" &amp; SAÍDAS!$B212,SAÍDAS!$C$7:$C$75,SAÍDAS!$C212)</f>
        <v>0</v>
      </c>
      <c r="I212" s="67" t="e">
        <f>VLOOKUP(SAÍDAS!$C212,PROD!$B$7:$G$21,6,0)</f>
        <v>#N/A</v>
      </c>
      <c r="J212" s="68" t="e">
        <f>SAÍDAS!$G212*SAÍDAS!$I212</f>
        <v>#N/A</v>
      </c>
    </row>
    <row r="213" spans="2:10" ht="15.75" customHeight="1" x14ac:dyDescent="0.3">
      <c r="B213" s="89"/>
      <c r="C213" s="70"/>
      <c r="D213" s="70"/>
      <c r="E213" s="70"/>
      <c r="F213" s="90"/>
      <c r="G213" s="88">
        <f>SAÍDAS!$D213-SAÍDAS!$E213</f>
        <v>0</v>
      </c>
      <c r="H213" s="88">
        <f>SUMIFS(ENTRADAS!$E$7:$E$58,ENTRADAS!$B$7:$B$58,"&lt;=" &amp; SAÍDAS!$B213,ENTRADAS!$C$7:$C$58,SAÍDAS!$C213)-SUMIFS(SAÍDAS!$G$7:$G$75,SAÍDAS!$B$7:$B$75,"&lt;=" &amp; SAÍDAS!$B213,SAÍDAS!$C$7:$C$75,SAÍDAS!$C213)</f>
        <v>0</v>
      </c>
      <c r="I213" s="67" t="e">
        <f>VLOOKUP(SAÍDAS!$C213,PROD!$B$7:$G$21,6,0)</f>
        <v>#N/A</v>
      </c>
      <c r="J213" s="68" t="e">
        <f>SAÍDAS!$G213*SAÍDAS!$I213</f>
        <v>#N/A</v>
      </c>
    </row>
    <row r="214" spans="2:10" ht="15.75" customHeight="1" x14ac:dyDescent="0.3">
      <c r="B214" s="89"/>
      <c r="C214" s="70"/>
      <c r="D214" s="70"/>
      <c r="E214" s="70"/>
      <c r="F214" s="90"/>
      <c r="G214" s="88">
        <f>SAÍDAS!$D214-SAÍDAS!$E214</f>
        <v>0</v>
      </c>
      <c r="H214" s="88">
        <f>SUMIFS(ENTRADAS!$E$7:$E$58,ENTRADAS!$B$7:$B$58,"&lt;=" &amp; SAÍDAS!$B214,ENTRADAS!$C$7:$C$58,SAÍDAS!$C214)-SUMIFS(SAÍDAS!$G$7:$G$75,SAÍDAS!$B$7:$B$75,"&lt;=" &amp; SAÍDAS!$B214,SAÍDAS!$C$7:$C$75,SAÍDAS!$C214)</f>
        <v>0</v>
      </c>
      <c r="I214" s="67" t="e">
        <f>VLOOKUP(SAÍDAS!$C214,PROD!$B$7:$G$21,6,0)</f>
        <v>#N/A</v>
      </c>
      <c r="J214" s="68" t="e">
        <f>SAÍDAS!$G214*SAÍDAS!$I214</f>
        <v>#N/A</v>
      </c>
    </row>
    <row r="215" spans="2:10" ht="15.75" customHeight="1" x14ac:dyDescent="0.3">
      <c r="B215" s="89"/>
      <c r="C215" s="70"/>
      <c r="D215" s="70"/>
      <c r="E215" s="70"/>
      <c r="F215" s="90"/>
      <c r="G215" s="88">
        <f>SAÍDAS!$D215-SAÍDAS!$E215</f>
        <v>0</v>
      </c>
      <c r="H215" s="88">
        <f>SUMIFS(ENTRADAS!$E$7:$E$58,ENTRADAS!$B$7:$B$58,"&lt;=" &amp; SAÍDAS!$B215,ENTRADAS!$C$7:$C$58,SAÍDAS!$C215)-SUMIFS(SAÍDAS!$G$7:$G$75,SAÍDAS!$B$7:$B$75,"&lt;=" &amp; SAÍDAS!$B215,SAÍDAS!$C$7:$C$75,SAÍDAS!$C215)</f>
        <v>0</v>
      </c>
      <c r="I215" s="67" t="e">
        <f>VLOOKUP(SAÍDAS!$C215,PROD!$B$7:$G$21,6,0)</f>
        <v>#N/A</v>
      </c>
      <c r="J215" s="68" t="e">
        <f>SAÍDAS!$G215*SAÍDAS!$I215</f>
        <v>#N/A</v>
      </c>
    </row>
    <row r="216" spans="2:10" ht="15.75" customHeight="1" x14ac:dyDescent="0.3">
      <c r="B216" s="89"/>
      <c r="C216" s="70"/>
      <c r="D216" s="70"/>
      <c r="E216" s="70"/>
      <c r="F216" s="90"/>
      <c r="G216" s="88">
        <f>SAÍDAS!$D216-SAÍDAS!$E216</f>
        <v>0</v>
      </c>
      <c r="H216" s="88">
        <f>SUMIFS(ENTRADAS!$E$7:$E$58,ENTRADAS!$B$7:$B$58,"&lt;=" &amp; SAÍDAS!$B216,ENTRADAS!$C$7:$C$58,SAÍDAS!$C216)-SUMIFS(SAÍDAS!$G$7:$G$75,SAÍDAS!$B$7:$B$75,"&lt;=" &amp; SAÍDAS!$B216,SAÍDAS!$C$7:$C$75,SAÍDAS!$C216)</f>
        <v>0</v>
      </c>
      <c r="I216" s="67" t="e">
        <f>VLOOKUP(SAÍDAS!$C216,PROD!$B$7:$G$21,6,0)</f>
        <v>#N/A</v>
      </c>
      <c r="J216" s="68" t="e">
        <f>SAÍDAS!$G216*SAÍDAS!$I216</f>
        <v>#N/A</v>
      </c>
    </row>
    <row r="217" spans="2:10" ht="15.75" customHeight="1" x14ac:dyDescent="0.3">
      <c r="B217" s="89"/>
      <c r="C217" s="70"/>
      <c r="D217" s="70"/>
      <c r="E217" s="70"/>
      <c r="F217" s="90"/>
      <c r="G217" s="88">
        <f>SAÍDAS!$D217-SAÍDAS!$E217</f>
        <v>0</v>
      </c>
      <c r="H217" s="88">
        <f>SUMIFS(ENTRADAS!$E$7:$E$58,ENTRADAS!$B$7:$B$58,"&lt;=" &amp; SAÍDAS!$B217,ENTRADAS!$C$7:$C$58,SAÍDAS!$C217)-SUMIFS(SAÍDAS!$G$7:$G$75,SAÍDAS!$B$7:$B$75,"&lt;=" &amp; SAÍDAS!$B217,SAÍDAS!$C$7:$C$75,SAÍDAS!$C217)</f>
        <v>0</v>
      </c>
      <c r="I217" s="67" t="e">
        <f>VLOOKUP(SAÍDAS!$C217,PROD!$B$7:$G$21,6,0)</f>
        <v>#N/A</v>
      </c>
      <c r="J217" s="68" t="e">
        <f>SAÍDAS!$G217*SAÍDAS!$I217</f>
        <v>#N/A</v>
      </c>
    </row>
    <row r="218" spans="2:10" ht="15.75" customHeight="1" x14ac:dyDescent="0.3">
      <c r="B218" s="89"/>
      <c r="C218" s="70"/>
      <c r="D218" s="70"/>
      <c r="E218" s="70"/>
      <c r="F218" s="90"/>
      <c r="G218" s="88">
        <f>SAÍDAS!$D218-SAÍDAS!$E218</f>
        <v>0</v>
      </c>
      <c r="H218" s="88">
        <f>SUMIFS(ENTRADAS!$E$7:$E$58,ENTRADAS!$B$7:$B$58,"&lt;=" &amp; SAÍDAS!$B218,ENTRADAS!$C$7:$C$58,SAÍDAS!$C218)-SUMIFS(SAÍDAS!$G$7:$G$75,SAÍDAS!$B$7:$B$75,"&lt;=" &amp; SAÍDAS!$B218,SAÍDAS!$C$7:$C$75,SAÍDAS!$C218)</f>
        <v>0</v>
      </c>
      <c r="I218" s="67" t="e">
        <f>VLOOKUP(SAÍDAS!$C218,PROD!$B$7:$G$21,6,0)</f>
        <v>#N/A</v>
      </c>
      <c r="J218" s="68" t="e">
        <f>SAÍDAS!$G218*SAÍDAS!$I218</f>
        <v>#N/A</v>
      </c>
    </row>
    <row r="219" spans="2:10" ht="15.75" customHeight="1" x14ac:dyDescent="0.3">
      <c r="B219" s="89"/>
      <c r="C219" s="70"/>
      <c r="D219" s="70"/>
      <c r="E219" s="70"/>
      <c r="F219" s="90"/>
      <c r="G219" s="88">
        <f>SAÍDAS!$D219-SAÍDAS!$E219</f>
        <v>0</v>
      </c>
      <c r="H219" s="88">
        <f>SUMIFS(ENTRADAS!$E$7:$E$58,ENTRADAS!$B$7:$B$58,"&lt;=" &amp; SAÍDAS!$B219,ENTRADAS!$C$7:$C$58,SAÍDAS!$C219)-SUMIFS(SAÍDAS!$G$7:$G$75,SAÍDAS!$B$7:$B$75,"&lt;=" &amp; SAÍDAS!$B219,SAÍDAS!$C$7:$C$75,SAÍDAS!$C219)</f>
        <v>0</v>
      </c>
      <c r="I219" s="67" t="e">
        <f>VLOOKUP(SAÍDAS!$C219,PROD!$B$7:$G$21,6,0)</f>
        <v>#N/A</v>
      </c>
      <c r="J219" s="68" t="e">
        <f>SAÍDAS!$G219*SAÍDAS!$I219</f>
        <v>#N/A</v>
      </c>
    </row>
    <row r="220" spans="2:10" ht="15.75" customHeight="1" x14ac:dyDescent="0.3">
      <c r="B220" s="89"/>
      <c r="C220" s="70"/>
      <c r="D220" s="70"/>
      <c r="E220" s="70"/>
      <c r="F220" s="90"/>
      <c r="G220" s="88">
        <f>SAÍDAS!$D220-SAÍDAS!$E220</f>
        <v>0</v>
      </c>
      <c r="H220" s="88">
        <f>SUMIFS(ENTRADAS!$E$7:$E$58,ENTRADAS!$B$7:$B$58,"&lt;=" &amp; SAÍDAS!$B220,ENTRADAS!$C$7:$C$58,SAÍDAS!$C220)-SUMIFS(SAÍDAS!$G$7:$G$75,SAÍDAS!$B$7:$B$75,"&lt;=" &amp; SAÍDAS!$B220,SAÍDAS!$C$7:$C$75,SAÍDAS!$C220)</f>
        <v>0</v>
      </c>
      <c r="I220" s="67" t="e">
        <f>VLOOKUP(SAÍDAS!$C220,PROD!$B$7:$G$21,6,0)</f>
        <v>#N/A</v>
      </c>
      <c r="J220" s="68" t="e">
        <f>SAÍDAS!$G220*SAÍDAS!$I220</f>
        <v>#N/A</v>
      </c>
    </row>
    <row r="221" spans="2:10" ht="15.75" customHeight="1" x14ac:dyDescent="0.3">
      <c r="B221" s="89"/>
      <c r="C221" s="70"/>
      <c r="D221" s="70"/>
      <c r="E221" s="70"/>
      <c r="F221" s="90"/>
      <c r="G221" s="88">
        <f>SAÍDAS!$D221-SAÍDAS!$E221</f>
        <v>0</v>
      </c>
      <c r="H221" s="88">
        <f>SUMIFS(ENTRADAS!$E$7:$E$58,ENTRADAS!$B$7:$B$58,"&lt;=" &amp; SAÍDAS!$B221,ENTRADAS!$C$7:$C$58,SAÍDAS!$C221)-SUMIFS(SAÍDAS!$G$7:$G$75,SAÍDAS!$B$7:$B$75,"&lt;=" &amp; SAÍDAS!$B221,SAÍDAS!$C$7:$C$75,SAÍDAS!$C221)</f>
        <v>0</v>
      </c>
      <c r="I221" s="67" t="e">
        <f>VLOOKUP(SAÍDAS!$C221,PROD!$B$7:$G$21,6,0)</f>
        <v>#N/A</v>
      </c>
      <c r="J221" s="68" t="e">
        <f>SAÍDAS!$G221*SAÍDAS!$I221</f>
        <v>#N/A</v>
      </c>
    </row>
    <row r="222" spans="2:10" ht="15.75" customHeight="1" x14ac:dyDescent="0.3">
      <c r="B222" s="89"/>
      <c r="C222" s="70"/>
      <c r="D222" s="70"/>
      <c r="E222" s="70"/>
      <c r="F222" s="90"/>
      <c r="G222" s="88">
        <f>SAÍDAS!$D222-SAÍDAS!$E222</f>
        <v>0</v>
      </c>
      <c r="H222" s="88">
        <f>SUMIFS(ENTRADAS!$E$7:$E$58,ENTRADAS!$B$7:$B$58,"&lt;=" &amp; SAÍDAS!$B222,ENTRADAS!$C$7:$C$58,SAÍDAS!$C222)-SUMIFS(SAÍDAS!$G$7:$G$75,SAÍDAS!$B$7:$B$75,"&lt;=" &amp; SAÍDAS!$B222,SAÍDAS!$C$7:$C$75,SAÍDAS!$C222)</f>
        <v>0</v>
      </c>
      <c r="I222" s="67" t="e">
        <f>VLOOKUP(SAÍDAS!$C222,PROD!$B$7:$G$21,6,0)</f>
        <v>#N/A</v>
      </c>
      <c r="J222" s="68" t="e">
        <f>SAÍDAS!$G222*SAÍDAS!$I222</f>
        <v>#N/A</v>
      </c>
    </row>
    <row r="223" spans="2:10" ht="15.75" customHeight="1" x14ac:dyDescent="0.3">
      <c r="B223" s="89"/>
      <c r="C223" s="70"/>
      <c r="D223" s="70"/>
      <c r="E223" s="70"/>
      <c r="F223" s="90"/>
      <c r="G223" s="88">
        <f>SAÍDAS!$D223-SAÍDAS!$E223</f>
        <v>0</v>
      </c>
      <c r="H223" s="88">
        <f>SUMIFS(ENTRADAS!$E$7:$E$58,ENTRADAS!$B$7:$B$58,"&lt;=" &amp; SAÍDAS!$B223,ENTRADAS!$C$7:$C$58,SAÍDAS!$C223)-SUMIFS(SAÍDAS!$G$7:$G$75,SAÍDAS!$B$7:$B$75,"&lt;=" &amp; SAÍDAS!$B223,SAÍDAS!$C$7:$C$75,SAÍDAS!$C223)</f>
        <v>0</v>
      </c>
      <c r="I223" s="67" t="e">
        <f>VLOOKUP(SAÍDAS!$C223,PROD!$B$7:$G$21,6,0)</f>
        <v>#N/A</v>
      </c>
      <c r="J223" s="68" t="e">
        <f>SAÍDAS!$G223*SAÍDAS!$I223</f>
        <v>#N/A</v>
      </c>
    </row>
    <row r="224" spans="2:10" ht="15.75" customHeight="1" x14ac:dyDescent="0.3">
      <c r="B224" s="89"/>
      <c r="C224" s="70"/>
      <c r="D224" s="70"/>
      <c r="E224" s="70"/>
      <c r="F224" s="90"/>
      <c r="G224" s="88">
        <f>SAÍDAS!$D224-SAÍDAS!$E224</f>
        <v>0</v>
      </c>
      <c r="H224" s="88">
        <f>SUMIFS(ENTRADAS!$E$7:$E$58,ENTRADAS!$B$7:$B$58,"&lt;=" &amp; SAÍDAS!$B224,ENTRADAS!$C$7:$C$58,SAÍDAS!$C224)-SUMIFS(SAÍDAS!$G$7:$G$75,SAÍDAS!$B$7:$B$75,"&lt;=" &amp; SAÍDAS!$B224,SAÍDAS!$C$7:$C$75,SAÍDAS!$C224)</f>
        <v>0</v>
      </c>
      <c r="I224" s="67" t="e">
        <f>VLOOKUP(SAÍDAS!$C224,PROD!$B$7:$G$21,6,0)</f>
        <v>#N/A</v>
      </c>
      <c r="J224" s="68" t="e">
        <f>SAÍDAS!$G224*SAÍDAS!$I224</f>
        <v>#N/A</v>
      </c>
    </row>
    <row r="225" spans="2:10" ht="15.75" customHeight="1" x14ac:dyDescent="0.3">
      <c r="B225" s="89"/>
      <c r="C225" s="70"/>
      <c r="D225" s="70"/>
      <c r="E225" s="70"/>
      <c r="F225" s="90"/>
      <c r="G225" s="88">
        <f>SAÍDAS!$D225-SAÍDAS!$E225</f>
        <v>0</v>
      </c>
      <c r="H225" s="88">
        <f>SUMIFS(ENTRADAS!$E$7:$E$58,ENTRADAS!$B$7:$B$58,"&lt;=" &amp; SAÍDAS!$B225,ENTRADAS!$C$7:$C$58,SAÍDAS!$C225)-SUMIFS(SAÍDAS!$G$7:$G$75,SAÍDAS!$B$7:$B$75,"&lt;=" &amp; SAÍDAS!$B225,SAÍDAS!$C$7:$C$75,SAÍDAS!$C225)</f>
        <v>0</v>
      </c>
      <c r="I225" s="67" t="e">
        <f>VLOOKUP(SAÍDAS!$C225,PROD!$B$7:$G$21,6,0)</f>
        <v>#N/A</v>
      </c>
      <c r="J225" s="68" t="e">
        <f>SAÍDAS!$G225*SAÍDAS!$I225</f>
        <v>#N/A</v>
      </c>
    </row>
    <row r="226" spans="2:10" ht="15.75" customHeight="1" x14ac:dyDescent="0.3">
      <c r="B226" s="89"/>
      <c r="C226" s="70"/>
      <c r="D226" s="70"/>
      <c r="E226" s="70"/>
      <c r="F226" s="90"/>
      <c r="G226" s="88">
        <f>SAÍDAS!$D226-SAÍDAS!$E226</f>
        <v>0</v>
      </c>
      <c r="H226" s="88">
        <f>SUMIFS(ENTRADAS!$E$7:$E$58,ENTRADAS!$B$7:$B$58,"&lt;=" &amp; SAÍDAS!$B226,ENTRADAS!$C$7:$C$58,SAÍDAS!$C226)-SUMIFS(SAÍDAS!$G$7:$G$75,SAÍDAS!$B$7:$B$75,"&lt;=" &amp; SAÍDAS!$B226,SAÍDAS!$C$7:$C$75,SAÍDAS!$C226)</f>
        <v>0</v>
      </c>
      <c r="I226" s="67" t="e">
        <f>VLOOKUP(SAÍDAS!$C226,PROD!$B$7:$G$21,6,0)</f>
        <v>#N/A</v>
      </c>
      <c r="J226" s="68" t="e">
        <f>SAÍDAS!$G226*SAÍDAS!$I226</f>
        <v>#N/A</v>
      </c>
    </row>
    <row r="227" spans="2:10" ht="15.75" customHeight="1" x14ac:dyDescent="0.3">
      <c r="B227" s="89"/>
      <c r="C227" s="70"/>
      <c r="D227" s="70"/>
      <c r="E227" s="70"/>
      <c r="F227" s="90"/>
      <c r="G227" s="88">
        <f>SAÍDAS!$D227-SAÍDAS!$E227</f>
        <v>0</v>
      </c>
      <c r="H227" s="88">
        <f>SUMIFS(ENTRADAS!$E$7:$E$58,ENTRADAS!$B$7:$B$58,"&lt;=" &amp; SAÍDAS!$B227,ENTRADAS!$C$7:$C$58,SAÍDAS!$C227)-SUMIFS(SAÍDAS!$G$7:$G$75,SAÍDAS!$B$7:$B$75,"&lt;=" &amp; SAÍDAS!$B227,SAÍDAS!$C$7:$C$75,SAÍDAS!$C227)</f>
        <v>0</v>
      </c>
      <c r="I227" s="67" t="e">
        <f>VLOOKUP(SAÍDAS!$C227,PROD!$B$7:$G$21,6,0)</f>
        <v>#N/A</v>
      </c>
      <c r="J227" s="68" t="e">
        <f>SAÍDAS!$G227*SAÍDAS!$I227</f>
        <v>#N/A</v>
      </c>
    </row>
    <row r="228" spans="2:10" ht="15.75" customHeight="1" x14ac:dyDescent="0.3">
      <c r="B228" s="89"/>
      <c r="C228" s="70"/>
      <c r="D228" s="70"/>
      <c r="E228" s="70"/>
      <c r="F228" s="90"/>
      <c r="G228" s="88">
        <f>SAÍDAS!$D228-SAÍDAS!$E228</f>
        <v>0</v>
      </c>
      <c r="H228" s="88">
        <f>SUMIFS(ENTRADAS!$E$7:$E$58,ENTRADAS!$B$7:$B$58,"&lt;=" &amp; SAÍDAS!$B228,ENTRADAS!$C$7:$C$58,SAÍDAS!$C228)-SUMIFS(SAÍDAS!$G$7:$G$75,SAÍDAS!$B$7:$B$75,"&lt;=" &amp; SAÍDAS!$B228,SAÍDAS!$C$7:$C$75,SAÍDAS!$C228)</f>
        <v>0</v>
      </c>
      <c r="I228" s="67" t="e">
        <f>VLOOKUP(SAÍDAS!$C228,PROD!$B$7:$G$21,6,0)</f>
        <v>#N/A</v>
      </c>
      <c r="J228" s="68" t="e">
        <f>SAÍDAS!$G228*SAÍDAS!$I228</f>
        <v>#N/A</v>
      </c>
    </row>
    <row r="229" spans="2:10" ht="15.75" customHeight="1" x14ac:dyDescent="0.3">
      <c r="B229" s="89"/>
      <c r="C229" s="70"/>
      <c r="D229" s="70"/>
      <c r="E229" s="70"/>
      <c r="F229" s="90"/>
      <c r="G229" s="88">
        <f>SAÍDAS!$D229-SAÍDAS!$E229</f>
        <v>0</v>
      </c>
      <c r="H229" s="88">
        <f>SUMIFS(ENTRADAS!$E$7:$E$58,ENTRADAS!$B$7:$B$58,"&lt;=" &amp; SAÍDAS!$B229,ENTRADAS!$C$7:$C$58,SAÍDAS!$C229)-SUMIFS(SAÍDAS!$G$7:$G$75,SAÍDAS!$B$7:$B$75,"&lt;=" &amp; SAÍDAS!$B229,SAÍDAS!$C$7:$C$75,SAÍDAS!$C229)</f>
        <v>0</v>
      </c>
      <c r="I229" s="67" t="e">
        <f>VLOOKUP(SAÍDAS!$C229,PROD!$B$7:$G$21,6,0)</f>
        <v>#N/A</v>
      </c>
      <c r="J229" s="68" t="e">
        <f>SAÍDAS!$G229*SAÍDAS!$I229</f>
        <v>#N/A</v>
      </c>
    </row>
    <row r="230" spans="2:10" ht="15.75" customHeight="1" x14ac:dyDescent="0.3">
      <c r="B230" s="89"/>
      <c r="C230" s="70"/>
      <c r="D230" s="70"/>
      <c r="E230" s="70"/>
      <c r="F230" s="90"/>
      <c r="G230" s="88">
        <f>SAÍDAS!$D230-SAÍDAS!$E230</f>
        <v>0</v>
      </c>
      <c r="H230" s="88">
        <f>SUMIFS(ENTRADAS!$E$7:$E$58,ENTRADAS!$B$7:$B$58,"&lt;=" &amp; SAÍDAS!$B230,ENTRADAS!$C$7:$C$58,SAÍDAS!$C230)-SUMIFS(SAÍDAS!$G$7:$G$75,SAÍDAS!$B$7:$B$75,"&lt;=" &amp; SAÍDAS!$B230,SAÍDAS!$C$7:$C$75,SAÍDAS!$C230)</f>
        <v>0</v>
      </c>
      <c r="I230" s="67" t="e">
        <f>VLOOKUP(SAÍDAS!$C230,PROD!$B$7:$G$21,6,0)</f>
        <v>#N/A</v>
      </c>
      <c r="J230" s="68" t="e">
        <f>SAÍDAS!$G230*SAÍDAS!$I230</f>
        <v>#N/A</v>
      </c>
    </row>
    <row r="231" spans="2:10" ht="15.75" customHeight="1" x14ac:dyDescent="0.3">
      <c r="B231" s="89"/>
      <c r="C231" s="70"/>
      <c r="D231" s="70"/>
      <c r="E231" s="70"/>
      <c r="F231" s="90"/>
      <c r="G231" s="88">
        <f>SAÍDAS!$D231-SAÍDAS!$E231</f>
        <v>0</v>
      </c>
      <c r="H231" s="88">
        <f>SUMIFS(ENTRADAS!$E$7:$E$58,ENTRADAS!$B$7:$B$58,"&lt;=" &amp; SAÍDAS!$B231,ENTRADAS!$C$7:$C$58,SAÍDAS!$C231)-SUMIFS(SAÍDAS!$G$7:$G$75,SAÍDAS!$B$7:$B$75,"&lt;=" &amp; SAÍDAS!$B231,SAÍDAS!$C$7:$C$75,SAÍDAS!$C231)</f>
        <v>0</v>
      </c>
      <c r="I231" s="67" t="e">
        <f>VLOOKUP(SAÍDAS!$C231,PROD!$B$7:$G$21,6,0)</f>
        <v>#N/A</v>
      </c>
      <c r="J231" s="68" t="e">
        <f>SAÍDAS!$G231*SAÍDAS!$I231</f>
        <v>#N/A</v>
      </c>
    </row>
    <row r="232" spans="2:10" ht="15.75" customHeight="1" x14ac:dyDescent="0.3">
      <c r="B232" s="89"/>
      <c r="C232" s="70"/>
      <c r="D232" s="70"/>
      <c r="E232" s="70"/>
      <c r="F232" s="90"/>
      <c r="G232" s="88">
        <f>SAÍDAS!$D232-SAÍDAS!$E232</f>
        <v>0</v>
      </c>
      <c r="H232" s="88">
        <f>SUMIFS(ENTRADAS!$E$7:$E$58,ENTRADAS!$B$7:$B$58,"&lt;=" &amp; SAÍDAS!$B232,ENTRADAS!$C$7:$C$58,SAÍDAS!$C232)-SUMIFS(SAÍDAS!$G$7:$G$75,SAÍDAS!$B$7:$B$75,"&lt;=" &amp; SAÍDAS!$B232,SAÍDAS!$C$7:$C$75,SAÍDAS!$C232)</f>
        <v>0</v>
      </c>
      <c r="I232" s="67" t="e">
        <f>VLOOKUP(SAÍDAS!$C232,PROD!$B$7:$G$21,6,0)</f>
        <v>#N/A</v>
      </c>
      <c r="J232" s="68" t="e">
        <f>SAÍDAS!$G232*SAÍDAS!$I232</f>
        <v>#N/A</v>
      </c>
    </row>
    <row r="233" spans="2:10" ht="15.75" customHeight="1" x14ac:dyDescent="0.3">
      <c r="B233" s="89"/>
      <c r="C233" s="70"/>
      <c r="D233" s="70"/>
      <c r="E233" s="70"/>
      <c r="F233" s="90"/>
      <c r="G233" s="88">
        <f>SAÍDAS!$D233-SAÍDAS!$E233</f>
        <v>0</v>
      </c>
      <c r="H233" s="88">
        <f>SUMIFS(ENTRADAS!$E$7:$E$58,ENTRADAS!$B$7:$B$58,"&lt;=" &amp; SAÍDAS!$B233,ENTRADAS!$C$7:$C$58,SAÍDAS!$C233)-SUMIFS(SAÍDAS!$G$7:$G$75,SAÍDAS!$B$7:$B$75,"&lt;=" &amp; SAÍDAS!$B233,SAÍDAS!$C$7:$C$75,SAÍDAS!$C233)</f>
        <v>0</v>
      </c>
      <c r="I233" s="67" t="e">
        <f>VLOOKUP(SAÍDAS!$C233,PROD!$B$7:$G$21,6,0)</f>
        <v>#N/A</v>
      </c>
      <c r="J233" s="68" t="e">
        <f>SAÍDAS!$G233*SAÍDAS!$I233</f>
        <v>#N/A</v>
      </c>
    </row>
    <row r="234" spans="2:10" ht="15.75" customHeight="1" x14ac:dyDescent="0.3">
      <c r="B234" s="89"/>
      <c r="C234" s="70"/>
      <c r="D234" s="70"/>
      <c r="E234" s="70"/>
      <c r="F234" s="90"/>
      <c r="G234" s="88">
        <f>SAÍDAS!$D234-SAÍDAS!$E234</f>
        <v>0</v>
      </c>
      <c r="H234" s="88">
        <f>SUMIFS(ENTRADAS!$E$7:$E$58,ENTRADAS!$B$7:$B$58,"&lt;=" &amp; SAÍDAS!$B234,ENTRADAS!$C$7:$C$58,SAÍDAS!$C234)-SUMIFS(SAÍDAS!$G$7:$G$75,SAÍDAS!$B$7:$B$75,"&lt;=" &amp; SAÍDAS!$B234,SAÍDAS!$C$7:$C$75,SAÍDAS!$C234)</f>
        <v>0</v>
      </c>
      <c r="I234" s="67" t="e">
        <f>VLOOKUP(SAÍDAS!$C234,PROD!$B$7:$G$21,6,0)</f>
        <v>#N/A</v>
      </c>
      <c r="J234" s="68" t="e">
        <f>SAÍDAS!$G234*SAÍDAS!$I234</f>
        <v>#N/A</v>
      </c>
    </row>
    <row r="235" spans="2:10" ht="15.75" customHeight="1" x14ac:dyDescent="0.3">
      <c r="B235" s="89"/>
      <c r="C235" s="70"/>
      <c r="D235" s="70"/>
      <c r="E235" s="70"/>
      <c r="F235" s="90"/>
      <c r="G235" s="88">
        <f>SAÍDAS!$D235-SAÍDAS!$E235</f>
        <v>0</v>
      </c>
      <c r="H235" s="88">
        <f>SUMIFS(ENTRADAS!$E$7:$E$58,ENTRADAS!$B$7:$B$58,"&lt;=" &amp; SAÍDAS!$B235,ENTRADAS!$C$7:$C$58,SAÍDAS!$C235)-SUMIFS(SAÍDAS!$G$7:$G$75,SAÍDAS!$B$7:$B$75,"&lt;=" &amp; SAÍDAS!$B235,SAÍDAS!$C$7:$C$75,SAÍDAS!$C235)</f>
        <v>0</v>
      </c>
      <c r="I235" s="67" t="e">
        <f>VLOOKUP(SAÍDAS!$C235,PROD!$B$7:$G$21,6,0)</f>
        <v>#N/A</v>
      </c>
      <c r="J235" s="68" t="e">
        <f>SAÍDAS!$G235*SAÍDAS!$I235</f>
        <v>#N/A</v>
      </c>
    </row>
    <row r="236" spans="2:10" ht="15.75" customHeight="1" x14ac:dyDescent="0.3">
      <c r="B236" s="89"/>
      <c r="C236" s="70"/>
      <c r="D236" s="70"/>
      <c r="E236" s="70"/>
      <c r="F236" s="90"/>
      <c r="G236" s="88">
        <f>SAÍDAS!$D236-SAÍDAS!$E236</f>
        <v>0</v>
      </c>
      <c r="H236" s="88">
        <f>SUMIFS(ENTRADAS!$E$7:$E$58,ENTRADAS!$B$7:$B$58,"&lt;=" &amp; SAÍDAS!$B236,ENTRADAS!$C$7:$C$58,SAÍDAS!$C236)-SUMIFS(SAÍDAS!$G$7:$G$75,SAÍDAS!$B$7:$B$75,"&lt;=" &amp; SAÍDAS!$B236,SAÍDAS!$C$7:$C$75,SAÍDAS!$C236)</f>
        <v>0</v>
      </c>
      <c r="I236" s="67" t="e">
        <f>VLOOKUP(SAÍDAS!$C236,PROD!$B$7:$G$21,6,0)</f>
        <v>#N/A</v>
      </c>
      <c r="J236" s="68" t="e">
        <f>SAÍDAS!$G236*SAÍDAS!$I236</f>
        <v>#N/A</v>
      </c>
    </row>
    <row r="237" spans="2:10" ht="15.75" customHeight="1" x14ac:dyDescent="0.3">
      <c r="B237" s="89"/>
      <c r="C237" s="70"/>
      <c r="D237" s="70"/>
      <c r="E237" s="70"/>
      <c r="F237" s="90"/>
      <c r="G237" s="88">
        <f>SAÍDAS!$D237-SAÍDAS!$E237</f>
        <v>0</v>
      </c>
      <c r="H237" s="88">
        <f>SUMIFS(ENTRADAS!$E$7:$E$58,ENTRADAS!$B$7:$B$58,"&lt;=" &amp; SAÍDAS!$B237,ENTRADAS!$C$7:$C$58,SAÍDAS!$C237)-SUMIFS(SAÍDAS!$G$7:$G$75,SAÍDAS!$B$7:$B$75,"&lt;=" &amp; SAÍDAS!$B237,SAÍDAS!$C$7:$C$75,SAÍDAS!$C237)</f>
        <v>0</v>
      </c>
      <c r="I237" s="67" t="e">
        <f>VLOOKUP(SAÍDAS!$C237,PROD!$B$7:$G$21,6,0)</f>
        <v>#N/A</v>
      </c>
      <c r="J237" s="68" t="e">
        <f>SAÍDAS!$G237*SAÍDAS!$I237</f>
        <v>#N/A</v>
      </c>
    </row>
    <row r="238" spans="2:10" ht="15.75" customHeight="1" x14ac:dyDescent="0.3">
      <c r="B238" s="89"/>
      <c r="C238" s="70"/>
      <c r="D238" s="70"/>
      <c r="E238" s="70"/>
      <c r="F238" s="90"/>
      <c r="G238" s="88">
        <f>SAÍDAS!$D238-SAÍDAS!$E238</f>
        <v>0</v>
      </c>
      <c r="H238" s="88">
        <f>SUMIFS(ENTRADAS!$E$7:$E$58,ENTRADAS!$B$7:$B$58,"&lt;=" &amp; SAÍDAS!$B238,ENTRADAS!$C$7:$C$58,SAÍDAS!$C238)-SUMIFS(SAÍDAS!$G$7:$G$75,SAÍDAS!$B$7:$B$75,"&lt;=" &amp; SAÍDAS!$B238,SAÍDAS!$C$7:$C$75,SAÍDAS!$C238)</f>
        <v>0</v>
      </c>
      <c r="I238" s="67" t="e">
        <f>VLOOKUP(SAÍDAS!$C238,PROD!$B$7:$G$21,6,0)</f>
        <v>#N/A</v>
      </c>
      <c r="J238" s="68" t="e">
        <f>SAÍDAS!$G238*SAÍDAS!$I238</f>
        <v>#N/A</v>
      </c>
    </row>
    <row r="239" spans="2:10" ht="15.75" customHeight="1" x14ac:dyDescent="0.3">
      <c r="B239" s="89"/>
      <c r="C239" s="70"/>
      <c r="D239" s="70"/>
      <c r="E239" s="70"/>
      <c r="F239" s="90"/>
      <c r="G239" s="88">
        <f>SAÍDAS!$D239-SAÍDAS!$E239</f>
        <v>0</v>
      </c>
      <c r="H239" s="88">
        <f>SUMIFS(ENTRADAS!$E$7:$E$58,ENTRADAS!$B$7:$B$58,"&lt;=" &amp; SAÍDAS!$B239,ENTRADAS!$C$7:$C$58,SAÍDAS!$C239)-SUMIFS(SAÍDAS!$G$7:$G$75,SAÍDAS!$B$7:$B$75,"&lt;=" &amp; SAÍDAS!$B239,SAÍDAS!$C$7:$C$75,SAÍDAS!$C239)</f>
        <v>0</v>
      </c>
      <c r="I239" s="67" t="e">
        <f>VLOOKUP(SAÍDAS!$C239,PROD!$B$7:$G$21,6,0)</f>
        <v>#N/A</v>
      </c>
      <c r="J239" s="68" t="e">
        <f>SAÍDAS!$G239*SAÍDAS!$I239</f>
        <v>#N/A</v>
      </c>
    </row>
    <row r="240" spans="2:10" ht="15.75" customHeight="1" x14ac:dyDescent="0.3">
      <c r="B240" s="89"/>
      <c r="C240" s="70"/>
      <c r="D240" s="70"/>
      <c r="E240" s="70"/>
      <c r="F240" s="90"/>
      <c r="G240" s="88">
        <f>SAÍDAS!$D240-SAÍDAS!$E240</f>
        <v>0</v>
      </c>
      <c r="H240" s="88">
        <f>SUMIFS(ENTRADAS!$E$7:$E$58,ENTRADAS!$B$7:$B$58,"&lt;=" &amp; SAÍDAS!$B240,ENTRADAS!$C$7:$C$58,SAÍDAS!$C240)-SUMIFS(SAÍDAS!$G$7:$G$75,SAÍDAS!$B$7:$B$75,"&lt;=" &amp; SAÍDAS!$B240,SAÍDAS!$C$7:$C$75,SAÍDAS!$C240)</f>
        <v>0</v>
      </c>
      <c r="I240" s="67" t="e">
        <f>VLOOKUP(SAÍDAS!$C240,PROD!$B$7:$G$21,6,0)</f>
        <v>#N/A</v>
      </c>
      <c r="J240" s="68" t="e">
        <f>SAÍDAS!$G240*SAÍDAS!$I240</f>
        <v>#N/A</v>
      </c>
    </row>
    <row r="241" spans="2:10" ht="15.75" customHeight="1" x14ac:dyDescent="0.3">
      <c r="B241" s="89"/>
      <c r="C241" s="70"/>
      <c r="D241" s="70"/>
      <c r="E241" s="70"/>
      <c r="F241" s="90"/>
      <c r="G241" s="88">
        <f>SAÍDAS!$D241-SAÍDAS!$E241</f>
        <v>0</v>
      </c>
      <c r="H241" s="88">
        <f>SUMIFS(ENTRADAS!$E$7:$E$58,ENTRADAS!$B$7:$B$58,"&lt;=" &amp; SAÍDAS!$B241,ENTRADAS!$C$7:$C$58,SAÍDAS!$C241)-SUMIFS(SAÍDAS!$G$7:$G$75,SAÍDAS!$B$7:$B$75,"&lt;=" &amp; SAÍDAS!$B241,SAÍDAS!$C$7:$C$75,SAÍDAS!$C241)</f>
        <v>0</v>
      </c>
      <c r="I241" s="67" t="e">
        <f>VLOOKUP(SAÍDAS!$C241,PROD!$B$7:$G$21,6,0)</f>
        <v>#N/A</v>
      </c>
      <c r="J241" s="68" t="e">
        <f>SAÍDAS!$G241*SAÍDAS!$I241</f>
        <v>#N/A</v>
      </c>
    </row>
    <row r="242" spans="2:10" ht="15.75" customHeight="1" x14ac:dyDescent="0.3">
      <c r="B242" s="89"/>
      <c r="C242" s="70"/>
      <c r="D242" s="70"/>
      <c r="E242" s="70"/>
      <c r="F242" s="90"/>
      <c r="G242" s="88">
        <f>SAÍDAS!$D242-SAÍDAS!$E242</f>
        <v>0</v>
      </c>
      <c r="H242" s="88">
        <f>SUMIFS(ENTRADAS!$E$7:$E$58,ENTRADAS!$B$7:$B$58,"&lt;=" &amp; SAÍDAS!$B242,ENTRADAS!$C$7:$C$58,SAÍDAS!$C242)-SUMIFS(SAÍDAS!$G$7:$G$75,SAÍDAS!$B$7:$B$75,"&lt;=" &amp; SAÍDAS!$B242,SAÍDAS!$C$7:$C$75,SAÍDAS!$C242)</f>
        <v>0</v>
      </c>
      <c r="I242" s="67" t="e">
        <f>VLOOKUP(SAÍDAS!$C242,PROD!$B$7:$G$21,6,0)</f>
        <v>#N/A</v>
      </c>
      <c r="J242" s="68" t="e">
        <f>SAÍDAS!$G242*SAÍDAS!$I242</f>
        <v>#N/A</v>
      </c>
    </row>
    <row r="243" spans="2:10" ht="15.75" customHeight="1" x14ac:dyDescent="0.3">
      <c r="B243" s="89"/>
      <c r="C243" s="70"/>
      <c r="D243" s="70"/>
      <c r="E243" s="70"/>
      <c r="F243" s="90"/>
      <c r="G243" s="88">
        <f>SAÍDAS!$D243-SAÍDAS!$E243</f>
        <v>0</v>
      </c>
      <c r="H243" s="88">
        <f>SUMIFS(ENTRADAS!$E$7:$E$58,ENTRADAS!$B$7:$B$58,"&lt;=" &amp; SAÍDAS!$B243,ENTRADAS!$C$7:$C$58,SAÍDAS!$C243)-SUMIFS(SAÍDAS!$G$7:$G$75,SAÍDAS!$B$7:$B$75,"&lt;=" &amp; SAÍDAS!$B243,SAÍDAS!$C$7:$C$75,SAÍDAS!$C243)</f>
        <v>0</v>
      </c>
      <c r="I243" s="67" t="e">
        <f>VLOOKUP(SAÍDAS!$C243,PROD!$B$7:$G$21,6,0)</f>
        <v>#N/A</v>
      </c>
      <c r="J243" s="68" t="e">
        <f>SAÍDAS!$G243*SAÍDAS!$I243</f>
        <v>#N/A</v>
      </c>
    </row>
    <row r="244" spans="2:10" ht="15.75" customHeight="1" x14ac:dyDescent="0.3">
      <c r="B244" s="89"/>
      <c r="C244" s="70"/>
      <c r="D244" s="70"/>
      <c r="E244" s="70"/>
      <c r="F244" s="90"/>
      <c r="G244" s="88">
        <f>SAÍDAS!$D244-SAÍDAS!$E244</f>
        <v>0</v>
      </c>
      <c r="H244" s="88">
        <f>SUMIFS(ENTRADAS!$E$7:$E$58,ENTRADAS!$B$7:$B$58,"&lt;=" &amp; SAÍDAS!$B244,ENTRADAS!$C$7:$C$58,SAÍDAS!$C244)-SUMIFS(SAÍDAS!$G$7:$G$75,SAÍDAS!$B$7:$B$75,"&lt;=" &amp; SAÍDAS!$B244,SAÍDAS!$C$7:$C$75,SAÍDAS!$C244)</f>
        <v>0</v>
      </c>
      <c r="I244" s="67" t="e">
        <f>VLOOKUP(SAÍDAS!$C244,PROD!$B$7:$G$21,6,0)</f>
        <v>#N/A</v>
      </c>
      <c r="J244" s="68" t="e">
        <f>SAÍDAS!$G244*SAÍDAS!$I244</f>
        <v>#N/A</v>
      </c>
    </row>
    <row r="245" spans="2:10" ht="15.75" customHeight="1" x14ac:dyDescent="0.3">
      <c r="B245" s="89"/>
      <c r="C245" s="70"/>
      <c r="D245" s="70"/>
      <c r="E245" s="70"/>
      <c r="F245" s="90"/>
      <c r="G245" s="88">
        <f>SAÍDAS!$D245-SAÍDAS!$E245</f>
        <v>0</v>
      </c>
      <c r="H245" s="88">
        <f>SUMIFS(ENTRADAS!$E$7:$E$58,ENTRADAS!$B$7:$B$58,"&lt;=" &amp; SAÍDAS!$B245,ENTRADAS!$C$7:$C$58,SAÍDAS!$C245)-SUMIFS(SAÍDAS!$G$7:$G$75,SAÍDAS!$B$7:$B$75,"&lt;=" &amp; SAÍDAS!$B245,SAÍDAS!$C$7:$C$75,SAÍDAS!$C245)</f>
        <v>0</v>
      </c>
      <c r="I245" s="67" t="e">
        <f>VLOOKUP(SAÍDAS!$C245,PROD!$B$7:$G$21,6,0)</f>
        <v>#N/A</v>
      </c>
      <c r="J245" s="68" t="e">
        <f>SAÍDAS!$G245*SAÍDAS!$I245</f>
        <v>#N/A</v>
      </c>
    </row>
    <row r="246" spans="2:10" ht="15.75" customHeight="1" x14ac:dyDescent="0.3">
      <c r="B246" s="89"/>
      <c r="C246" s="70"/>
      <c r="D246" s="70"/>
      <c r="E246" s="70"/>
      <c r="F246" s="90"/>
      <c r="G246" s="88">
        <f>SAÍDAS!$D246-SAÍDAS!$E246</f>
        <v>0</v>
      </c>
      <c r="H246" s="88">
        <f>SUMIFS(ENTRADAS!$E$7:$E$58,ENTRADAS!$B$7:$B$58,"&lt;=" &amp; SAÍDAS!$B246,ENTRADAS!$C$7:$C$58,SAÍDAS!$C246)-SUMIFS(SAÍDAS!$G$7:$G$75,SAÍDAS!$B$7:$B$75,"&lt;=" &amp; SAÍDAS!$B246,SAÍDAS!$C$7:$C$75,SAÍDAS!$C246)</f>
        <v>0</v>
      </c>
      <c r="I246" s="67" t="e">
        <f>VLOOKUP(SAÍDAS!$C246,PROD!$B$7:$G$21,6,0)</f>
        <v>#N/A</v>
      </c>
      <c r="J246" s="68" t="e">
        <f>SAÍDAS!$G246*SAÍDAS!$I246</f>
        <v>#N/A</v>
      </c>
    </row>
    <row r="247" spans="2:10" ht="15.75" customHeight="1" x14ac:dyDescent="0.3">
      <c r="B247" s="89"/>
      <c r="C247" s="70"/>
      <c r="D247" s="70"/>
      <c r="E247" s="70"/>
      <c r="F247" s="90"/>
      <c r="G247" s="88">
        <f>SAÍDAS!$D247-SAÍDAS!$E247</f>
        <v>0</v>
      </c>
      <c r="H247" s="88">
        <f>SUMIFS(ENTRADAS!$E$7:$E$58,ENTRADAS!$B$7:$B$58,"&lt;=" &amp; SAÍDAS!$B247,ENTRADAS!$C$7:$C$58,SAÍDAS!$C247)-SUMIFS(SAÍDAS!$G$7:$G$75,SAÍDAS!$B$7:$B$75,"&lt;=" &amp; SAÍDAS!$B247,SAÍDAS!$C$7:$C$75,SAÍDAS!$C247)</f>
        <v>0</v>
      </c>
      <c r="I247" s="67" t="e">
        <f>VLOOKUP(SAÍDAS!$C247,PROD!$B$7:$G$21,6,0)</f>
        <v>#N/A</v>
      </c>
      <c r="J247" s="68" t="e">
        <f>SAÍDAS!$G247*SAÍDAS!$I247</f>
        <v>#N/A</v>
      </c>
    </row>
    <row r="248" spans="2:10" ht="15.75" customHeight="1" x14ac:dyDescent="0.3">
      <c r="B248" s="89"/>
      <c r="C248" s="70"/>
      <c r="D248" s="70"/>
      <c r="E248" s="70"/>
      <c r="F248" s="90"/>
      <c r="G248" s="88">
        <f>SAÍDAS!$D248-SAÍDAS!$E248</f>
        <v>0</v>
      </c>
      <c r="H248" s="88">
        <f>SUMIFS(ENTRADAS!$E$7:$E$58,ENTRADAS!$B$7:$B$58,"&lt;=" &amp; SAÍDAS!$B248,ENTRADAS!$C$7:$C$58,SAÍDAS!$C248)-SUMIFS(SAÍDAS!$G$7:$G$75,SAÍDAS!$B$7:$B$75,"&lt;=" &amp; SAÍDAS!$B248,SAÍDAS!$C$7:$C$75,SAÍDAS!$C248)</f>
        <v>0</v>
      </c>
      <c r="I248" s="67" t="e">
        <f>VLOOKUP(SAÍDAS!$C248,PROD!$B$7:$G$21,6,0)</f>
        <v>#N/A</v>
      </c>
      <c r="J248" s="68" t="e">
        <f>SAÍDAS!$G248*SAÍDAS!$I248</f>
        <v>#N/A</v>
      </c>
    </row>
    <row r="249" spans="2:10" ht="15.75" customHeight="1" x14ac:dyDescent="0.3">
      <c r="B249" s="89"/>
      <c r="C249" s="70"/>
      <c r="D249" s="70"/>
      <c r="E249" s="70"/>
      <c r="F249" s="90"/>
      <c r="G249" s="88">
        <f>SAÍDAS!$D249-SAÍDAS!$E249</f>
        <v>0</v>
      </c>
      <c r="H249" s="88">
        <f>SUMIFS(ENTRADAS!$E$7:$E$58,ENTRADAS!$B$7:$B$58,"&lt;=" &amp; SAÍDAS!$B249,ENTRADAS!$C$7:$C$58,SAÍDAS!$C249)-SUMIFS(SAÍDAS!$G$7:$G$75,SAÍDAS!$B$7:$B$75,"&lt;=" &amp; SAÍDAS!$B249,SAÍDAS!$C$7:$C$75,SAÍDAS!$C249)</f>
        <v>0</v>
      </c>
      <c r="I249" s="67" t="e">
        <f>VLOOKUP(SAÍDAS!$C249,PROD!$B$7:$G$21,6,0)</f>
        <v>#N/A</v>
      </c>
      <c r="J249" s="68" t="e">
        <f>SAÍDAS!$G249*SAÍDAS!$I249</f>
        <v>#N/A</v>
      </c>
    </row>
    <row r="250" spans="2:10" ht="15.75" customHeight="1" x14ac:dyDescent="0.3">
      <c r="B250" s="89"/>
      <c r="C250" s="70"/>
      <c r="D250" s="70"/>
      <c r="E250" s="70"/>
      <c r="F250" s="90"/>
      <c r="G250" s="88">
        <f>SAÍDAS!$D250-SAÍDAS!$E250</f>
        <v>0</v>
      </c>
      <c r="H250" s="88">
        <f>SUMIFS(ENTRADAS!$E$7:$E$58,ENTRADAS!$B$7:$B$58,"&lt;=" &amp; SAÍDAS!$B250,ENTRADAS!$C$7:$C$58,SAÍDAS!$C250)-SUMIFS(SAÍDAS!$G$7:$G$75,SAÍDAS!$B$7:$B$75,"&lt;=" &amp; SAÍDAS!$B250,SAÍDAS!$C$7:$C$75,SAÍDAS!$C250)</f>
        <v>0</v>
      </c>
      <c r="I250" s="67" t="e">
        <f>VLOOKUP(SAÍDAS!$C250,PROD!$B$7:$G$21,6,0)</f>
        <v>#N/A</v>
      </c>
      <c r="J250" s="68" t="e">
        <f>SAÍDAS!$G250*SAÍDAS!$I250</f>
        <v>#N/A</v>
      </c>
    </row>
    <row r="251" spans="2:10" ht="15.75" customHeight="1" x14ac:dyDescent="0.3">
      <c r="B251" s="89"/>
      <c r="C251" s="70"/>
      <c r="D251" s="70"/>
      <c r="E251" s="70"/>
      <c r="F251" s="90"/>
      <c r="G251" s="88">
        <f>SAÍDAS!$D251-SAÍDAS!$E251</f>
        <v>0</v>
      </c>
      <c r="H251" s="88">
        <f>SUMIFS(ENTRADAS!$E$7:$E$58,ENTRADAS!$B$7:$B$58,"&lt;=" &amp; SAÍDAS!$B251,ENTRADAS!$C$7:$C$58,SAÍDAS!$C251)-SUMIFS(SAÍDAS!$G$7:$G$75,SAÍDAS!$B$7:$B$75,"&lt;=" &amp; SAÍDAS!$B251,SAÍDAS!$C$7:$C$75,SAÍDAS!$C251)</f>
        <v>0</v>
      </c>
      <c r="I251" s="67" t="e">
        <f>VLOOKUP(SAÍDAS!$C251,PROD!$B$7:$G$21,6,0)</f>
        <v>#N/A</v>
      </c>
      <c r="J251" s="68" t="e">
        <f>SAÍDAS!$G251*SAÍDAS!$I251</f>
        <v>#N/A</v>
      </c>
    </row>
    <row r="252" spans="2:10" ht="15.75" customHeight="1" x14ac:dyDescent="0.3">
      <c r="B252" s="89"/>
      <c r="C252" s="70"/>
      <c r="D252" s="70"/>
      <c r="E252" s="70"/>
      <c r="F252" s="90"/>
      <c r="G252" s="88">
        <f>SAÍDAS!$D252-SAÍDAS!$E252</f>
        <v>0</v>
      </c>
      <c r="H252" s="88">
        <f>SUMIFS(ENTRADAS!$E$7:$E$58,ENTRADAS!$B$7:$B$58,"&lt;=" &amp; SAÍDAS!$B252,ENTRADAS!$C$7:$C$58,SAÍDAS!$C252)-SUMIFS(SAÍDAS!$G$7:$G$75,SAÍDAS!$B$7:$B$75,"&lt;=" &amp; SAÍDAS!$B252,SAÍDAS!$C$7:$C$75,SAÍDAS!$C252)</f>
        <v>0</v>
      </c>
      <c r="I252" s="67" t="e">
        <f>VLOOKUP(SAÍDAS!$C252,PROD!$B$7:$G$21,6,0)</f>
        <v>#N/A</v>
      </c>
      <c r="J252" s="68" t="e">
        <f>SAÍDAS!$G252*SAÍDAS!$I252</f>
        <v>#N/A</v>
      </c>
    </row>
    <row r="253" spans="2:10" ht="15.75" customHeight="1" x14ac:dyDescent="0.3">
      <c r="B253" s="89"/>
      <c r="C253" s="70"/>
      <c r="D253" s="70"/>
      <c r="E253" s="70"/>
      <c r="F253" s="90"/>
      <c r="G253" s="88">
        <f>SAÍDAS!$D253-SAÍDAS!$E253</f>
        <v>0</v>
      </c>
      <c r="H253" s="88">
        <f>SUMIFS(ENTRADAS!$E$7:$E$58,ENTRADAS!$B$7:$B$58,"&lt;=" &amp; SAÍDAS!$B253,ENTRADAS!$C$7:$C$58,SAÍDAS!$C253)-SUMIFS(SAÍDAS!$G$7:$G$75,SAÍDAS!$B$7:$B$75,"&lt;=" &amp; SAÍDAS!$B253,SAÍDAS!$C$7:$C$75,SAÍDAS!$C253)</f>
        <v>0</v>
      </c>
      <c r="I253" s="67" t="e">
        <f>VLOOKUP(SAÍDAS!$C253,PROD!$B$7:$G$21,6,0)</f>
        <v>#N/A</v>
      </c>
      <c r="J253" s="68" t="e">
        <f>SAÍDAS!$G253*SAÍDAS!$I253</f>
        <v>#N/A</v>
      </c>
    </row>
    <row r="254" spans="2:10" ht="15.75" customHeight="1" x14ac:dyDescent="0.3">
      <c r="B254" s="89"/>
      <c r="C254" s="70"/>
      <c r="D254" s="70"/>
      <c r="E254" s="70"/>
      <c r="F254" s="90"/>
      <c r="G254" s="88">
        <f>SAÍDAS!$D254-SAÍDAS!$E254</f>
        <v>0</v>
      </c>
      <c r="H254" s="88">
        <f>SUMIFS(ENTRADAS!$E$7:$E$58,ENTRADAS!$B$7:$B$58,"&lt;=" &amp; SAÍDAS!$B254,ENTRADAS!$C$7:$C$58,SAÍDAS!$C254)-SUMIFS(SAÍDAS!$G$7:$G$75,SAÍDAS!$B$7:$B$75,"&lt;=" &amp; SAÍDAS!$B254,SAÍDAS!$C$7:$C$75,SAÍDAS!$C254)</f>
        <v>0</v>
      </c>
      <c r="I254" s="67" t="e">
        <f>VLOOKUP(SAÍDAS!$C254,PROD!$B$7:$G$21,6,0)</f>
        <v>#N/A</v>
      </c>
      <c r="J254" s="68" t="e">
        <f>SAÍDAS!$G254*SAÍDAS!$I254</f>
        <v>#N/A</v>
      </c>
    </row>
    <row r="255" spans="2:10" ht="15.75" customHeight="1" x14ac:dyDescent="0.3">
      <c r="B255" s="89"/>
      <c r="C255" s="70"/>
      <c r="D255" s="70"/>
      <c r="E255" s="70"/>
      <c r="F255" s="90"/>
      <c r="G255" s="88">
        <f>SAÍDAS!$D255-SAÍDAS!$E255</f>
        <v>0</v>
      </c>
      <c r="H255" s="88">
        <f>SUMIFS(ENTRADAS!$E$7:$E$58,ENTRADAS!$B$7:$B$58,"&lt;=" &amp; SAÍDAS!$B255,ENTRADAS!$C$7:$C$58,SAÍDAS!$C255)-SUMIFS(SAÍDAS!$G$7:$G$75,SAÍDAS!$B$7:$B$75,"&lt;=" &amp; SAÍDAS!$B255,SAÍDAS!$C$7:$C$75,SAÍDAS!$C255)</f>
        <v>0</v>
      </c>
      <c r="I255" s="67" t="e">
        <f>VLOOKUP(SAÍDAS!$C255,PROD!$B$7:$G$21,6,0)</f>
        <v>#N/A</v>
      </c>
      <c r="J255" s="68" t="e">
        <f>SAÍDAS!$G255*SAÍDAS!$I255</f>
        <v>#N/A</v>
      </c>
    </row>
    <row r="256" spans="2:10" ht="15.75" customHeight="1" x14ac:dyDescent="0.3">
      <c r="B256" s="89"/>
      <c r="C256" s="70"/>
      <c r="D256" s="70"/>
      <c r="E256" s="70"/>
      <c r="F256" s="90"/>
      <c r="G256" s="88">
        <f>SAÍDAS!$D256-SAÍDAS!$E256</f>
        <v>0</v>
      </c>
      <c r="H256" s="88">
        <f>SUMIFS(ENTRADAS!$E$7:$E$58,ENTRADAS!$B$7:$B$58,"&lt;=" &amp; SAÍDAS!$B256,ENTRADAS!$C$7:$C$58,SAÍDAS!$C256)-SUMIFS(SAÍDAS!$G$7:$G$75,SAÍDAS!$B$7:$B$75,"&lt;=" &amp; SAÍDAS!$B256,SAÍDAS!$C$7:$C$75,SAÍDAS!$C256)</f>
        <v>0</v>
      </c>
      <c r="I256" s="67" t="e">
        <f>VLOOKUP(SAÍDAS!$C256,PROD!$B$7:$G$21,6,0)</f>
        <v>#N/A</v>
      </c>
      <c r="J256" s="68" t="e">
        <f>SAÍDAS!$G256*SAÍDAS!$I256</f>
        <v>#N/A</v>
      </c>
    </row>
    <row r="257" spans="2:10" ht="15.75" customHeight="1" x14ac:dyDescent="0.3">
      <c r="B257" s="89"/>
      <c r="C257" s="70"/>
      <c r="D257" s="70"/>
      <c r="E257" s="70"/>
      <c r="F257" s="90"/>
      <c r="G257" s="88">
        <f>SAÍDAS!$D257-SAÍDAS!$E257</f>
        <v>0</v>
      </c>
      <c r="H257" s="88">
        <f>SUMIFS(ENTRADAS!$E$7:$E$58,ENTRADAS!$B$7:$B$58,"&lt;=" &amp; SAÍDAS!$B257,ENTRADAS!$C$7:$C$58,SAÍDAS!$C257)-SUMIFS(SAÍDAS!$G$7:$G$75,SAÍDAS!$B$7:$B$75,"&lt;=" &amp; SAÍDAS!$B257,SAÍDAS!$C$7:$C$75,SAÍDAS!$C257)</f>
        <v>0</v>
      </c>
      <c r="I257" s="67" t="e">
        <f>VLOOKUP(SAÍDAS!$C257,PROD!$B$7:$G$21,6,0)</f>
        <v>#N/A</v>
      </c>
      <c r="J257" s="68" t="e">
        <f>SAÍDAS!$G257*SAÍDAS!$I257</f>
        <v>#N/A</v>
      </c>
    </row>
    <row r="258" spans="2:10" ht="15.75" customHeight="1" x14ac:dyDescent="0.3">
      <c r="B258" s="89"/>
      <c r="C258" s="70"/>
      <c r="D258" s="70"/>
      <c r="E258" s="70"/>
      <c r="F258" s="90"/>
      <c r="G258" s="88">
        <f>SAÍDAS!$D258-SAÍDAS!$E258</f>
        <v>0</v>
      </c>
      <c r="H258" s="88">
        <f>SUMIFS(ENTRADAS!$E$7:$E$58,ENTRADAS!$B$7:$B$58,"&lt;=" &amp; SAÍDAS!$B258,ENTRADAS!$C$7:$C$58,SAÍDAS!$C258)-SUMIFS(SAÍDAS!$G$7:$G$75,SAÍDAS!$B$7:$B$75,"&lt;=" &amp; SAÍDAS!$B258,SAÍDAS!$C$7:$C$75,SAÍDAS!$C258)</f>
        <v>0</v>
      </c>
      <c r="I258" s="67" t="e">
        <f>VLOOKUP(SAÍDAS!$C258,PROD!$B$7:$G$21,6,0)</f>
        <v>#N/A</v>
      </c>
      <c r="J258" s="68" t="e">
        <f>SAÍDAS!$G258*SAÍDAS!$I258</f>
        <v>#N/A</v>
      </c>
    </row>
    <row r="259" spans="2:10" ht="15.75" customHeight="1" x14ac:dyDescent="0.3">
      <c r="B259" s="89"/>
      <c r="C259" s="70"/>
      <c r="D259" s="70"/>
      <c r="E259" s="70"/>
      <c r="F259" s="90"/>
      <c r="G259" s="88">
        <f>SAÍDAS!$D259-SAÍDAS!$E259</f>
        <v>0</v>
      </c>
      <c r="H259" s="88">
        <f>SUMIFS(ENTRADAS!$E$7:$E$58,ENTRADAS!$B$7:$B$58,"&lt;=" &amp; SAÍDAS!$B259,ENTRADAS!$C$7:$C$58,SAÍDAS!$C259)-SUMIFS(SAÍDAS!$G$7:$G$75,SAÍDAS!$B$7:$B$75,"&lt;=" &amp; SAÍDAS!$B259,SAÍDAS!$C$7:$C$75,SAÍDAS!$C259)</f>
        <v>0</v>
      </c>
      <c r="I259" s="67" t="e">
        <f>VLOOKUP(SAÍDAS!$C259,PROD!$B$7:$G$21,6,0)</f>
        <v>#N/A</v>
      </c>
      <c r="J259" s="68" t="e">
        <f>SAÍDAS!$G259*SAÍDAS!$I259</f>
        <v>#N/A</v>
      </c>
    </row>
    <row r="260" spans="2:10" ht="15.75" customHeight="1" x14ac:dyDescent="0.3">
      <c r="B260" s="89"/>
      <c r="C260" s="70"/>
      <c r="D260" s="70"/>
      <c r="E260" s="70"/>
      <c r="F260" s="90"/>
      <c r="G260" s="88">
        <f>SAÍDAS!$D260-SAÍDAS!$E260</f>
        <v>0</v>
      </c>
      <c r="H260" s="88">
        <f>SUMIFS(ENTRADAS!$E$7:$E$58,ENTRADAS!$B$7:$B$58,"&lt;=" &amp; SAÍDAS!$B260,ENTRADAS!$C$7:$C$58,SAÍDAS!$C260)-SUMIFS(SAÍDAS!$G$7:$G$75,SAÍDAS!$B$7:$B$75,"&lt;=" &amp; SAÍDAS!$B260,SAÍDAS!$C$7:$C$75,SAÍDAS!$C260)</f>
        <v>0</v>
      </c>
      <c r="I260" s="67" t="e">
        <f>VLOOKUP(SAÍDAS!$C260,PROD!$B$7:$G$21,6,0)</f>
        <v>#N/A</v>
      </c>
      <c r="J260" s="68" t="e">
        <f>SAÍDAS!$G260*SAÍDAS!$I260</f>
        <v>#N/A</v>
      </c>
    </row>
    <row r="261" spans="2:10" ht="15.75" customHeight="1" x14ac:dyDescent="0.3">
      <c r="B261" s="89"/>
      <c r="C261" s="70"/>
      <c r="D261" s="70"/>
      <c r="E261" s="70"/>
      <c r="F261" s="90"/>
      <c r="G261" s="88">
        <f>SAÍDAS!$D261-SAÍDAS!$E261</f>
        <v>0</v>
      </c>
      <c r="H261" s="88">
        <f>SUMIFS(ENTRADAS!$E$7:$E$58,ENTRADAS!$B$7:$B$58,"&lt;=" &amp; SAÍDAS!$B261,ENTRADAS!$C$7:$C$58,SAÍDAS!$C261)-SUMIFS(SAÍDAS!$G$7:$G$75,SAÍDAS!$B$7:$B$75,"&lt;=" &amp; SAÍDAS!$B261,SAÍDAS!$C$7:$C$75,SAÍDAS!$C261)</f>
        <v>0</v>
      </c>
      <c r="I261" s="67" t="e">
        <f>VLOOKUP(SAÍDAS!$C261,PROD!$B$7:$G$21,6,0)</f>
        <v>#N/A</v>
      </c>
      <c r="J261" s="68" t="e">
        <f>SAÍDAS!$G261*SAÍDAS!$I261</f>
        <v>#N/A</v>
      </c>
    </row>
    <row r="262" spans="2:10" ht="15.75" customHeight="1" x14ac:dyDescent="0.3">
      <c r="B262" s="89"/>
      <c r="C262" s="70"/>
      <c r="D262" s="70"/>
      <c r="E262" s="70"/>
      <c r="F262" s="90"/>
      <c r="G262" s="88">
        <f>SAÍDAS!$D262-SAÍDAS!$E262</f>
        <v>0</v>
      </c>
      <c r="H262" s="88">
        <f>SUMIFS(ENTRADAS!$E$7:$E$58,ENTRADAS!$B$7:$B$58,"&lt;=" &amp; SAÍDAS!$B262,ENTRADAS!$C$7:$C$58,SAÍDAS!$C262)-SUMIFS(SAÍDAS!$G$7:$G$75,SAÍDAS!$B$7:$B$75,"&lt;=" &amp; SAÍDAS!$B262,SAÍDAS!$C$7:$C$75,SAÍDAS!$C262)</f>
        <v>0</v>
      </c>
      <c r="I262" s="67" t="e">
        <f>VLOOKUP(SAÍDAS!$C262,PROD!$B$7:$G$21,6,0)</f>
        <v>#N/A</v>
      </c>
      <c r="J262" s="68" t="e">
        <f>SAÍDAS!$G262*SAÍDAS!$I262</f>
        <v>#N/A</v>
      </c>
    </row>
    <row r="263" spans="2:10" ht="15.75" customHeight="1" x14ac:dyDescent="0.3">
      <c r="B263" s="89"/>
      <c r="C263" s="70"/>
      <c r="D263" s="70"/>
      <c r="E263" s="70"/>
      <c r="F263" s="90"/>
      <c r="G263" s="88">
        <f>SAÍDAS!$D263-SAÍDAS!$E263</f>
        <v>0</v>
      </c>
      <c r="H263" s="88">
        <f>SUMIFS(ENTRADAS!$E$7:$E$58,ENTRADAS!$B$7:$B$58,"&lt;=" &amp; SAÍDAS!$B263,ENTRADAS!$C$7:$C$58,SAÍDAS!$C263)-SUMIFS(SAÍDAS!$G$7:$G$75,SAÍDAS!$B$7:$B$75,"&lt;=" &amp; SAÍDAS!$B263,SAÍDAS!$C$7:$C$75,SAÍDAS!$C263)</f>
        <v>0</v>
      </c>
      <c r="I263" s="67" t="e">
        <f>VLOOKUP(SAÍDAS!$C263,PROD!$B$7:$G$21,6,0)</f>
        <v>#N/A</v>
      </c>
      <c r="J263" s="68" t="e">
        <f>SAÍDAS!$G263*SAÍDAS!$I263</f>
        <v>#N/A</v>
      </c>
    </row>
    <row r="264" spans="2:10" ht="15.75" customHeight="1" x14ac:dyDescent="0.3">
      <c r="B264" s="89"/>
      <c r="C264" s="70"/>
      <c r="D264" s="70"/>
      <c r="E264" s="70"/>
      <c r="F264" s="90"/>
      <c r="G264" s="88">
        <f>SAÍDAS!$D264-SAÍDAS!$E264</f>
        <v>0</v>
      </c>
      <c r="H264" s="88">
        <f>SUMIFS(ENTRADAS!$E$7:$E$58,ENTRADAS!$B$7:$B$58,"&lt;=" &amp; SAÍDAS!$B264,ENTRADAS!$C$7:$C$58,SAÍDAS!$C264)-SUMIFS(SAÍDAS!$G$7:$G$75,SAÍDAS!$B$7:$B$75,"&lt;=" &amp; SAÍDAS!$B264,SAÍDAS!$C$7:$C$75,SAÍDAS!$C264)</f>
        <v>0</v>
      </c>
      <c r="I264" s="67" t="e">
        <f>VLOOKUP(SAÍDAS!$C264,PROD!$B$7:$G$21,6,0)</f>
        <v>#N/A</v>
      </c>
      <c r="J264" s="68" t="e">
        <f>SAÍDAS!$G264*SAÍDAS!$I264</f>
        <v>#N/A</v>
      </c>
    </row>
    <row r="265" spans="2:10" ht="15.75" customHeight="1" x14ac:dyDescent="0.3">
      <c r="B265" s="89"/>
      <c r="C265" s="70"/>
      <c r="D265" s="70"/>
      <c r="E265" s="70"/>
      <c r="F265" s="90"/>
      <c r="G265" s="88">
        <f>SAÍDAS!$D265-SAÍDAS!$E265</f>
        <v>0</v>
      </c>
      <c r="H265" s="88">
        <f>SUMIFS(ENTRADAS!$E$7:$E$58,ENTRADAS!$B$7:$B$58,"&lt;=" &amp; SAÍDAS!$B265,ENTRADAS!$C$7:$C$58,SAÍDAS!$C265)-SUMIFS(SAÍDAS!$G$7:$G$75,SAÍDAS!$B$7:$B$75,"&lt;=" &amp; SAÍDAS!$B265,SAÍDAS!$C$7:$C$75,SAÍDAS!$C265)</f>
        <v>0</v>
      </c>
      <c r="I265" s="67" t="e">
        <f>VLOOKUP(SAÍDAS!$C265,PROD!$B$7:$G$21,6,0)</f>
        <v>#N/A</v>
      </c>
      <c r="J265" s="68" t="e">
        <f>SAÍDAS!$G265*SAÍDAS!$I265</f>
        <v>#N/A</v>
      </c>
    </row>
    <row r="266" spans="2:10" ht="15.75" customHeight="1" x14ac:dyDescent="0.3">
      <c r="B266" s="89"/>
      <c r="C266" s="70"/>
      <c r="D266" s="70"/>
      <c r="E266" s="70"/>
      <c r="F266" s="90"/>
      <c r="G266" s="88">
        <f>SAÍDAS!$D266-SAÍDAS!$E266</f>
        <v>0</v>
      </c>
      <c r="H266" s="88">
        <f>SUMIFS(ENTRADAS!$E$7:$E$58,ENTRADAS!$B$7:$B$58,"&lt;=" &amp; SAÍDAS!$B266,ENTRADAS!$C$7:$C$58,SAÍDAS!$C266)-SUMIFS(SAÍDAS!$G$7:$G$75,SAÍDAS!$B$7:$B$75,"&lt;=" &amp; SAÍDAS!$B266,SAÍDAS!$C$7:$C$75,SAÍDAS!$C266)</f>
        <v>0</v>
      </c>
      <c r="I266" s="67" t="e">
        <f>VLOOKUP(SAÍDAS!$C266,PROD!$B$7:$G$21,6,0)</f>
        <v>#N/A</v>
      </c>
      <c r="J266" s="68" t="e">
        <f>SAÍDAS!$G266*SAÍDAS!$I266</f>
        <v>#N/A</v>
      </c>
    </row>
    <row r="267" spans="2:10" ht="15.75" customHeight="1" x14ac:dyDescent="0.3">
      <c r="B267" s="89"/>
      <c r="C267" s="70"/>
      <c r="D267" s="70"/>
      <c r="E267" s="70"/>
      <c r="F267" s="90"/>
      <c r="G267" s="88">
        <f>SAÍDAS!$D267-SAÍDAS!$E267</f>
        <v>0</v>
      </c>
      <c r="H267" s="88">
        <f>SUMIFS(ENTRADAS!$E$7:$E$58,ENTRADAS!$B$7:$B$58,"&lt;=" &amp; SAÍDAS!$B267,ENTRADAS!$C$7:$C$58,SAÍDAS!$C267)-SUMIFS(SAÍDAS!$G$7:$G$75,SAÍDAS!$B$7:$B$75,"&lt;=" &amp; SAÍDAS!$B267,SAÍDAS!$C$7:$C$75,SAÍDAS!$C267)</f>
        <v>0</v>
      </c>
      <c r="I267" s="67" t="e">
        <f>VLOOKUP(SAÍDAS!$C267,PROD!$B$7:$G$21,6,0)</f>
        <v>#N/A</v>
      </c>
      <c r="J267" s="68" t="e">
        <f>SAÍDAS!$G267*SAÍDAS!$I267</f>
        <v>#N/A</v>
      </c>
    </row>
    <row r="268" spans="2:10" ht="15.75" customHeight="1" x14ac:dyDescent="0.3">
      <c r="B268" s="89"/>
      <c r="C268" s="70"/>
      <c r="D268" s="70"/>
      <c r="E268" s="70"/>
      <c r="F268" s="90"/>
      <c r="G268" s="88">
        <f>SAÍDAS!$D268-SAÍDAS!$E268</f>
        <v>0</v>
      </c>
      <c r="H268" s="88">
        <f>SUMIFS(ENTRADAS!$E$7:$E$58,ENTRADAS!$B$7:$B$58,"&lt;=" &amp; SAÍDAS!$B268,ENTRADAS!$C$7:$C$58,SAÍDAS!$C268)-SUMIFS(SAÍDAS!$G$7:$G$75,SAÍDAS!$B$7:$B$75,"&lt;=" &amp; SAÍDAS!$B268,SAÍDAS!$C$7:$C$75,SAÍDAS!$C268)</f>
        <v>0</v>
      </c>
      <c r="I268" s="67" t="e">
        <f>VLOOKUP(SAÍDAS!$C268,PROD!$B$7:$G$21,6,0)</f>
        <v>#N/A</v>
      </c>
      <c r="J268" s="68" t="e">
        <f>SAÍDAS!$G268*SAÍDAS!$I268</f>
        <v>#N/A</v>
      </c>
    </row>
    <row r="269" spans="2:10" ht="15.75" customHeight="1" x14ac:dyDescent="0.3">
      <c r="B269" s="89"/>
      <c r="C269" s="70"/>
      <c r="D269" s="70"/>
      <c r="E269" s="70"/>
      <c r="F269" s="90"/>
      <c r="G269" s="88">
        <f>SAÍDAS!$D269-SAÍDAS!$E269</f>
        <v>0</v>
      </c>
      <c r="H269" s="88">
        <f>SUMIFS(ENTRADAS!$E$7:$E$58,ENTRADAS!$B$7:$B$58,"&lt;=" &amp; SAÍDAS!$B269,ENTRADAS!$C$7:$C$58,SAÍDAS!$C269)-SUMIFS(SAÍDAS!$G$7:$G$75,SAÍDAS!$B$7:$B$75,"&lt;=" &amp; SAÍDAS!$B269,SAÍDAS!$C$7:$C$75,SAÍDAS!$C269)</f>
        <v>0</v>
      </c>
      <c r="I269" s="67" t="e">
        <f>VLOOKUP(SAÍDAS!$C269,PROD!$B$7:$G$21,6,0)</f>
        <v>#N/A</v>
      </c>
      <c r="J269" s="68" t="e">
        <f>SAÍDAS!$G269*SAÍDAS!$I269</f>
        <v>#N/A</v>
      </c>
    </row>
    <row r="270" spans="2:10" ht="15.75" customHeight="1" x14ac:dyDescent="0.3">
      <c r="B270" s="89"/>
      <c r="C270" s="70"/>
      <c r="D270" s="70"/>
      <c r="E270" s="70"/>
      <c r="F270" s="90"/>
      <c r="G270" s="88">
        <f>SAÍDAS!$D270-SAÍDAS!$E270</f>
        <v>0</v>
      </c>
      <c r="H270" s="88">
        <f>SUMIFS(ENTRADAS!$E$7:$E$58,ENTRADAS!$B$7:$B$58,"&lt;=" &amp; SAÍDAS!$B270,ENTRADAS!$C$7:$C$58,SAÍDAS!$C270)-SUMIFS(SAÍDAS!$G$7:$G$75,SAÍDAS!$B$7:$B$75,"&lt;=" &amp; SAÍDAS!$B270,SAÍDAS!$C$7:$C$75,SAÍDAS!$C270)</f>
        <v>0</v>
      </c>
      <c r="I270" s="67" t="e">
        <f>VLOOKUP(SAÍDAS!$C270,PROD!$B$7:$G$21,6,0)</f>
        <v>#N/A</v>
      </c>
      <c r="J270" s="68" t="e">
        <f>SAÍDAS!$G270*SAÍDAS!$I270</f>
        <v>#N/A</v>
      </c>
    </row>
    <row r="271" spans="2:10" ht="15.75" customHeight="1" x14ac:dyDescent="0.3">
      <c r="B271" s="89"/>
      <c r="C271" s="70"/>
      <c r="D271" s="70"/>
      <c r="E271" s="70"/>
      <c r="F271" s="90"/>
      <c r="G271" s="88">
        <f>SAÍDAS!$D271-SAÍDAS!$E271</f>
        <v>0</v>
      </c>
      <c r="H271" s="88">
        <f>SUMIFS(ENTRADAS!$E$7:$E$58,ENTRADAS!$B$7:$B$58,"&lt;=" &amp; SAÍDAS!$B271,ENTRADAS!$C$7:$C$58,SAÍDAS!$C271)-SUMIFS(SAÍDAS!$G$7:$G$75,SAÍDAS!$B$7:$B$75,"&lt;=" &amp; SAÍDAS!$B271,SAÍDAS!$C$7:$C$75,SAÍDAS!$C271)</f>
        <v>0</v>
      </c>
      <c r="I271" s="67" t="e">
        <f>VLOOKUP(SAÍDAS!$C271,PROD!$B$7:$G$21,6,0)</f>
        <v>#N/A</v>
      </c>
      <c r="J271" s="68" t="e">
        <f>SAÍDAS!$G271*SAÍDAS!$I271</f>
        <v>#N/A</v>
      </c>
    </row>
    <row r="272" spans="2:10" ht="15.75" customHeight="1" x14ac:dyDescent="0.3">
      <c r="B272" s="89"/>
      <c r="C272" s="70"/>
      <c r="D272" s="70"/>
      <c r="E272" s="70"/>
      <c r="F272" s="90"/>
      <c r="G272" s="88">
        <f>SAÍDAS!$D272-SAÍDAS!$E272</f>
        <v>0</v>
      </c>
      <c r="H272" s="88">
        <f>SUMIFS(ENTRADAS!$E$7:$E$58,ENTRADAS!$B$7:$B$58,"&lt;=" &amp; SAÍDAS!$B272,ENTRADAS!$C$7:$C$58,SAÍDAS!$C272)-SUMIFS(SAÍDAS!$G$7:$G$75,SAÍDAS!$B$7:$B$75,"&lt;=" &amp; SAÍDAS!$B272,SAÍDAS!$C$7:$C$75,SAÍDAS!$C272)</f>
        <v>0</v>
      </c>
      <c r="I272" s="67" t="e">
        <f>VLOOKUP(SAÍDAS!$C272,PROD!$B$7:$G$21,6,0)</f>
        <v>#N/A</v>
      </c>
      <c r="J272" s="68" t="e">
        <f>SAÍDAS!$G272*SAÍDAS!$I272</f>
        <v>#N/A</v>
      </c>
    </row>
    <row r="273" spans="2:10" ht="15.75" customHeight="1" x14ac:dyDescent="0.3">
      <c r="B273" s="89"/>
      <c r="C273" s="70"/>
      <c r="D273" s="70"/>
      <c r="E273" s="70"/>
      <c r="F273" s="90"/>
      <c r="G273" s="88">
        <f>SAÍDAS!$D273-SAÍDAS!$E273</f>
        <v>0</v>
      </c>
      <c r="H273" s="88">
        <f>SUMIFS(ENTRADAS!$E$7:$E$58,ENTRADAS!$B$7:$B$58,"&lt;=" &amp; SAÍDAS!$B273,ENTRADAS!$C$7:$C$58,SAÍDAS!$C273)-SUMIFS(SAÍDAS!$G$7:$G$75,SAÍDAS!$B$7:$B$75,"&lt;=" &amp; SAÍDAS!$B273,SAÍDAS!$C$7:$C$75,SAÍDAS!$C273)</f>
        <v>0</v>
      </c>
      <c r="I273" s="67" t="e">
        <f>VLOOKUP(SAÍDAS!$C273,PROD!$B$7:$G$21,6,0)</f>
        <v>#N/A</v>
      </c>
      <c r="J273" s="68" t="e">
        <f>SAÍDAS!$G273*SAÍDAS!$I273</f>
        <v>#N/A</v>
      </c>
    </row>
    <row r="274" spans="2:10" ht="15.75" customHeight="1" x14ac:dyDescent="0.3">
      <c r="B274" s="89"/>
      <c r="C274" s="70"/>
      <c r="D274" s="70"/>
      <c r="E274" s="70"/>
      <c r="F274" s="90"/>
      <c r="G274" s="88">
        <f>SAÍDAS!$D274-SAÍDAS!$E274</f>
        <v>0</v>
      </c>
      <c r="H274" s="88">
        <f>SUMIFS(ENTRADAS!$E$7:$E$58,ENTRADAS!$B$7:$B$58,"&lt;=" &amp; SAÍDAS!$B274,ENTRADAS!$C$7:$C$58,SAÍDAS!$C274)-SUMIFS(SAÍDAS!$G$7:$G$75,SAÍDAS!$B$7:$B$75,"&lt;=" &amp; SAÍDAS!$B274,SAÍDAS!$C$7:$C$75,SAÍDAS!$C274)</f>
        <v>0</v>
      </c>
      <c r="I274" s="67" t="e">
        <f>VLOOKUP(SAÍDAS!$C274,PROD!$B$7:$G$21,6,0)</f>
        <v>#N/A</v>
      </c>
      <c r="J274" s="68" t="e">
        <f>SAÍDAS!$G274*SAÍDAS!$I274</f>
        <v>#N/A</v>
      </c>
    </row>
    <row r="275" spans="2:10" ht="15.75" customHeight="1" x14ac:dyDescent="0.3">
      <c r="B275" s="89"/>
      <c r="C275" s="70"/>
      <c r="D275" s="70"/>
      <c r="E275" s="70"/>
      <c r="F275" s="90"/>
      <c r="G275" s="88">
        <f>SAÍDAS!$D275-SAÍDAS!$E275</f>
        <v>0</v>
      </c>
      <c r="H275" s="88">
        <f>SUMIFS(ENTRADAS!$E$7:$E$58,ENTRADAS!$B$7:$B$58,"&lt;=" &amp; SAÍDAS!$B275,ENTRADAS!$C$7:$C$58,SAÍDAS!$C275)-SUMIFS(SAÍDAS!$G$7:$G$75,SAÍDAS!$B$7:$B$75,"&lt;=" &amp; SAÍDAS!$B275,SAÍDAS!$C$7:$C$75,SAÍDAS!$C275)</f>
        <v>0</v>
      </c>
      <c r="I275" s="67" t="e">
        <f>VLOOKUP(SAÍDAS!$C275,PROD!$B$7:$G$21,6,0)</f>
        <v>#N/A</v>
      </c>
      <c r="J275" s="68" t="e">
        <f>SAÍDAS!$G275*SAÍDAS!$I275</f>
        <v>#N/A</v>
      </c>
    </row>
    <row r="276" spans="2:10" ht="15.75" customHeight="1" x14ac:dyDescent="0.3">
      <c r="B276" s="89"/>
      <c r="C276" s="70"/>
      <c r="D276" s="70"/>
      <c r="E276" s="70"/>
      <c r="F276" s="90"/>
      <c r="G276" s="88">
        <f>SAÍDAS!$D276-SAÍDAS!$E276</f>
        <v>0</v>
      </c>
      <c r="H276" s="88">
        <f>SUMIFS(ENTRADAS!$E$7:$E$58,ENTRADAS!$B$7:$B$58,"&lt;=" &amp; SAÍDAS!$B276,ENTRADAS!$C$7:$C$58,SAÍDAS!$C276)-SUMIFS(SAÍDAS!$G$7:$G$75,SAÍDAS!$B$7:$B$75,"&lt;=" &amp; SAÍDAS!$B276,SAÍDAS!$C$7:$C$75,SAÍDAS!$C276)</f>
        <v>0</v>
      </c>
      <c r="I276" s="67" t="e">
        <f>VLOOKUP(SAÍDAS!$C276,PROD!$B$7:$G$21,6,0)</f>
        <v>#N/A</v>
      </c>
      <c r="J276" s="68" t="e">
        <f>SAÍDAS!$G276*SAÍDAS!$I276</f>
        <v>#N/A</v>
      </c>
    </row>
    <row r="277" spans="2:10" ht="15.75" customHeight="1" x14ac:dyDescent="0.3">
      <c r="B277" s="89"/>
      <c r="C277" s="70"/>
      <c r="D277" s="70"/>
      <c r="E277" s="70"/>
      <c r="F277" s="90"/>
      <c r="G277" s="88">
        <f>SAÍDAS!$D277-SAÍDAS!$E277</f>
        <v>0</v>
      </c>
      <c r="H277" s="88">
        <f>SUMIFS(ENTRADAS!$E$7:$E$58,ENTRADAS!$B$7:$B$58,"&lt;=" &amp; SAÍDAS!$B277,ENTRADAS!$C$7:$C$58,SAÍDAS!$C277)-SUMIFS(SAÍDAS!$G$7:$G$75,SAÍDAS!$B$7:$B$75,"&lt;=" &amp; SAÍDAS!$B277,SAÍDAS!$C$7:$C$75,SAÍDAS!$C277)</f>
        <v>0</v>
      </c>
      <c r="I277" s="67" t="e">
        <f>VLOOKUP(SAÍDAS!$C277,PROD!$B$7:$G$21,6,0)</f>
        <v>#N/A</v>
      </c>
      <c r="J277" s="68" t="e">
        <f>SAÍDAS!$G277*SAÍDAS!$I277</f>
        <v>#N/A</v>
      </c>
    </row>
    <row r="278" spans="2:10" ht="15.75" customHeight="1" x14ac:dyDescent="0.3">
      <c r="B278" s="89"/>
      <c r="C278" s="70"/>
      <c r="D278" s="70"/>
      <c r="E278" s="70"/>
      <c r="F278" s="90"/>
      <c r="G278" s="88">
        <f>SAÍDAS!$D278-SAÍDAS!$E278</f>
        <v>0</v>
      </c>
      <c r="H278" s="88">
        <f>SUMIFS(ENTRADAS!$E$7:$E$58,ENTRADAS!$B$7:$B$58,"&lt;=" &amp; SAÍDAS!$B278,ENTRADAS!$C$7:$C$58,SAÍDAS!$C278)-SUMIFS(SAÍDAS!$G$7:$G$75,SAÍDAS!$B$7:$B$75,"&lt;=" &amp; SAÍDAS!$B278,SAÍDAS!$C$7:$C$75,SAÍDAS!$C278)</f>
        <v>0</v>
      </c>
      <c r="I278" s="67" t="e">
        <f>VLOOKUP(SAÍDAS!$C278,PROD!$B$7:$G$21,6,0)</f>
        <v>#N/A</v>
      </c>
      <c r="J278" s="68" t="e">
        <f>SAÍDAS!$G278*SAÍDAS!$I278</f>
        <v>#N/A</v>
      </c>
    </row>
    <row r="279" spans="2:10" ht="15.75" customHeight="1" x14ac:dyDescent="0.3">
      <c r="B279" s="89"/>
      <c r="C279" s="70"/>
      <c r="D279" s="70"/>
      <c r="E279" s="70"/>
      <c r="F279" s="90"/>
      <c r="G279" s="88">
        <f>SAÍDAS!$D279-SAÍDAS!$E279</f>
        <v>0</v>
      </c>
      <c r="H279" s="88">
        <f>SUMIFS(ENTRADAS!$E$7:$E$58,ENTRADAS!$B$7:$B$58,"&lt;=" &amp; SAÍDAS!$B279,ENTRADAS!$C$7:$C$58,SAÍDAS!$C279)-SUMIFS(SAÍDAS!$G$7:$G$75,SAÍDAS!$B$7:$B$75,"&lt;=" &amp; SAÍDAS!$B279,SAÍDAS!$C$7:$C$75,SAÍDAS!$C279)</f>
        <v>0</v>
      </c>
      <c r="I279" s="67" t="e">
        <f>VLOOKUP(SAÍDAS!$C279,PROD!$B$7:$G$21,6,0)</f>
        <v>#N/A</v>
      </c>
      <c r="J279" s="68" t="e">
        <f>SAÍDAS!$G279*SAÍDAS!$I279</f>
        <v>#N/A</v>
      </c>
    </row>
    <row r="280" spans="2:10" ht="15.75" customHeight="1" x14ac:dyDescent="0.3">
      <c r="B280" s="89"/>
      <c r="C280" s="70"/>
      <c r="D280" s="70"/>
      <c r="E280" s="70"/>
      <c r="F280" s="90"/>
      <c r="G280" s="88">
        <f>SAÍDAS!$D280-SAÍDAS!$E280</f>
        <v>0</v>
      </c>
      <c r="H280" s="88">
        <f>SUMIFS(ENTRADAS!$E$7:$E$58,ENTRADAS!$B$7:$B$58,"&lt;=" &amp; SAÍDAS!$B280,ENTRADAS!$C$7:$C$58,SAÍDAS!$C280)-SUMIFS(SAÍDAS!$G$7:$G$75,SAÍDAS!$B$7:$B$75,"&lt;=" &amp; SAÍDAS!$B280,SAÍDAS!$C$7:$C$75,SAÍDAS!$C280)</f>
        <v>0</v>
      </c>
      <c r="I280" s="67" t="e">
        <f>VLOOKUP(SAÍDAS!$C280,PROD!$B$7:$G$21,6,0)</f>
        <v>#N/A</v>
      </c>
      <c r="J280" s="68" t="e">
        <f>SAÍDAS!$G280*SAÍDAS!$I280</f>
        <v>#N/A</v>
      </c>
    </row>
    <row r="281" spans="2:10" ht="15.75" customHeight="1" x14ac:dyDescent="0.3">
      <c r="B281" s="89"/>
      <c r="C281" s="70"/>
      <c r="D281" s="70"/>
      <c r="E281" s="70"/>
      <c r="F281" s="90"/>
      <c r="G281" s="88">
        <f>SAÍDAS!$D281-SAÍDAS!$E281</f>
        <v>0</v>
      </c>
      <c r="H281" s="88">
        <f>SUMIFS(ENTRADAS!$E$7:$E$58,ENTRADAS!$B$7:$B$58,"&lt;=" &amp; SAÍDAS!$B281,ENTRADAS!$C$7:$C$58,SAÍDAS!$C281)-SUMIFS(SAÍDAS!$G$7:$G$75,SAÍDAS!$B$7:$B$75,"&lt;=" &amp; SAÍDAS!$B281,SAÍDAS!$C$7:$C$75,SAÍDAS!$C281)</f>
        <v>0</v>
      </c>
      <c r="I281" s="67" t="e">
        <f>VLOOKUP(SAÍDAS!$C281,PROD!$B$7:$G$21,6,0)</f>
        <v>#N/A</v>
      </c>
      <c r="J281" s="68" t="e">
        <f>SAÍDAS!$G281*SAÍDAS!$I281</f>
        <v>#N/A</v>
      </c>
    </row>
    <row r="282" spans="2:10" ht="15.75" customHeight="1" x14ac:dyDescent="0.3">
      <c r="B282" s="89"/>
      <c r="C282" s="70"/>
      <c r="D282" s="70"/>
      <c r="E282" s="70"/>
      <c r="F282" s="90"/>
      <c r="G282" s="88">
        <f>SAÍDAS!$D282-SAÍDAS!$E282</f>
        <v>0</v>
      </c>
      <c r="H282" s="88">
        <f>SUMIFS(ENTRADAS!$E$7:$E$58,ENTRADAS!$B$7:$B$58,"&lt;=" &amp; SAÍDAS!$B282,ENTRADAS!$C$7:$C$58,SAÍDAS!$C282)-SUMIFS(SAÍDAS!$G$7:$G$75,SAÍDAS!$B$7:$B$75,"&lt;=" &amp; SAÍDAS!$B282,SAÍDAS!$C$7:$C$75,SAÍDAS!$C282)</f>
        <v>0</v>
      </c>
      <c r="I282" s="67" t="e">
        <f>VLOOKUP(SAÍDAS!$C282,PROD!$B$7:$G$21,6,0)</f>
        <v>#N/A</v>
      </c>
      <c r="J282" s="68" t="e">
        <f>SAÍDAS!$G282*SAÍDAS!$I282</f>
        <v>#N/A</v>
      </c>
    </row>
    <row r="283" spans="2:10" ht="15.75" customHeight="1" x14ac:dyDescent="0.3">
      <c r="B283" s="89"/>
      <c r="C283" s="70"/>
      <c r="D283" s="70"/>
      <c r="E283" s="70"/>
      <c r="F283" s="90"/>
      <c r="G283" s="88">
        <f>SAÍDAS!$D283-SAÍDAS!$E283</f>
        <v>0</v>
      </c>
      <c r="H283" s="88">
        <f>SUMIFS(ENTRADAS!$E$7:$E$58,ENTRADAS!$B$7:$B$58,"&lt;=" &amp; SAÍDAS!$B283,ENTRADAS!$C$7:$C$58,SAÍDAS!$C283)-SUMIFS(SAÍDAS!$G$7:$G$75,SAÍDAS!$B$7:$B$75,"&lt;=" &amp; SAÍDAS!$B283,SAÍDAS!$C$7:$C$75,SAÍDAS!$C283)</f>
        <v>0</v>
      </c>
      <c r="I283" s="67" t="e">
        <f>VLOOKUP(SAÍDAS!$C283,PROD!$B$7:$G$21,6,0)</f>
        <v>#N/A</v>
      </c>
      <c r="J283" s="68" t="e">
        <f>SAÍDAS!$G283*SAÍDAS!$I283</f>
        <v>#N/A</v>
      </c>
    </row>
    <row r="284" spans="2:10" ht="15.75" customHeight="1" x14ac:dyDescent="0.3">
      <c r="B284" s="89"/>
      <c r="C284" s="70"/>
      <c r="D284" s="70"/>
      <c r="E284" s="70"/>
      <c r="F284" s="90"/>
      <c r="G284" s="88">
        <f>SAÍDAS!$D284-SAÍDAS!$E284</f>
        <v>0</v>
      </c>
      <c r="H284" s="88">
        <f>SUMIFS(ENTRADAS!$E$7:$E$58,ENTRADAS!$B$7:$B$58,"&lt;=" &amp; SAÍDAS!$B284,ENTRADAS!$C$7:$C$58,SAÍDAS!$C284)-SUMIFS(SAÍDAS!$G$7:$G$75,SAÍDAS!$B$7:$B$75,"&lt;=" &amp; SAÍDAS!$B284,SAÍDAS!$C$7:$C$75,SAÍDAS!$C284)</f>
        <v>0</v>
      </c>
      <c r="I284" s="67" t="e">
        <f>VLOOKUP(SAÍDAS!$C284,PROD!$B$7:$G$21,6,0)</f>
        <v>#N/A</v>
      </c>
      <c r="J284" s="68" t="e">
        <f>SAÍDAS!$G284*SAÍDAS!$I284</f>
        <v>#N/A</v>
      </c>
    </row>
    <row r="285" spans="2:10" ht="15.75" customHeight="1" x14ac:dyDescent="0.3">
      <c r="B285" s="89"/>
      <c r="C285" s="70"/>
      <c r="D285" s="70"/>
      <c r="E285" s="70"/>
      <c r="F285" s="90"/>
      <c r="G285" s="88">
        <f>SAÍDAS!$D285-SAÍDAS!$E285</f>
        <v>0</v>
      </c>
      <c r="H285" s="88">
        <f>SUMIFS(ENTRADAS!$E$7:$E$58,ENTRADAS!$B$7:$B$58,"&lt;=" &amp; SAÍDAS!$B285,ENTRADAS!$C$7:$C$58,SAÍDAS!$C285)-SUMIFS(SAÍDAS!$G$7:$G$75,SAÍDAS!$B$7:$B$75,"&lt;=" &amp; SAÍDAS!$B285,SAÍDAS!$C$7:$C$75,SAÍDAS!$C285)</f>
        <v>0</v>
      </c>
      <c r="I285" s="67" t="e">
        <f>VLOOKUP(SAÍDAS!$C285,PROD!$B$7:$G$21,6,0)</f>
        <v>#N/A</v>
      </c>
      <c r="J285" s="68" t="e">
        <f>SAÍDAS!$G285*SAÍDAS!$I285</f>
        <v>#N/A</v>
      </c>
    </row>
    <row r="286" spans="2:10" ht="15.75" customHeight="1" x14ac:dyDescent="0.3">
      <c r="B286" s="89"/>
      <c r="C286" s="70"/>
      <c r="D286" s="70"/>
      <c r="E286" s="70"/>
      <c r="F286" s="90"/>
      <c r="G286" s="88">
        <f>SAÍDAS!$D286-SAÍDAS!$E286</f>
        <v>0</v>
      </c>
      <c r="H286" s="88">
        <f>SUMIFS(ENTRADAS!$E$7:$E$58,ENTRADAS!$B$7:$B$58,"&lt;=" &amp; SAÍDAS!$B286,ENTRADAS!$C$7:$C$58,SAÍDAS!$C286)-SUMIFS(SAÍDAS!$G$7:$G$75,SAÍDAS!$B$7:$B$75,"&lt;=" &amp; SAÍDAS!$B286,SAÍDAS!$C$7:$C$75,SAÍDAS!$C286)</f>
        <v>0</v>
      </c>
      <c r="I286" s="67" t="e">
        <f>VLOOKUP(SAÍDAS!$C286,PROD!$B$7:$G$21,6,0)</f>
        <v>#N/A</v>
      </c>
      <c r="J286" s="68" t="e">
        <f>SAÍDAS!$G286*SAÍDAS!$I286</f>
        <v>#N/A</v>
      </c>
    </row>
    <row r="287" spans="2:10" ht="15.75" customHeight="1" x14ac:dyDescent="0.3">
      <c r="B287" s="89"/>
      <c r="C287" s="70"/>
      <c r="D287" s="70"/>
      <c r="E287" s="70"/>
      <c r="F287" s="90"/>
      <c r="G287" s="88">
        <f>SAÍDAS!$D287-SAÍDAS!$E287</f>
        <v>0</v>
      </c>
      <c r="H287" s="88">
        <f>SUMIFS(ENTRADAS!$E$7:$E$58,ENTRADAS!$B$7:$B$58,"&lt;=" &amp; SAÍDAS!$B287,ENTRADAS!$C$7:$C$58,SAÍDAS!$C287)-SUMIFS(SAÍDAS!$G$7:$G$75,SAÍDAS!$B$7:$B$75,"&lt;=" &amp; SAÍDAS!$B287,SAÍDAS!$C$7:$C$75,SAÍDAS!$C287)</f>
        <v>0</v>
      </c>
      <c r="I287" s="67" t="e">
        <f>VLOOKUP(SAÍDAS!$C287,PROD!$B$7:$G$21,6,0)</f>
        <v>#N/A</v>
      </c>
      <c r="J287" s="68" t="e">
        <f>SAÍDAS!$G287*SAÍDAS!$I287</f>
        <v>#N/A</v>
      </c>
    </row>
    <row r="288" spans="2:10" ht="15.75" customHeight="1" x14ac:dyDescent="0.3">
      <c r="B288" s="89"/>
      <c r="C288" s="70"/>
      <c r="D288" s="70"/>
      <c r="E288" s="70"/>
      <c r="F288" s="90"/>
      <c r="G288" s="88">
        <f>SAÍDAS!$D288-SAÍDAS!$E288</f>
        <v>0</v>
      </c>
      <c r="H288" s="88">
        <f>SUMIFS(ENTRADAS!$E$7:$E$58,ENTRADAS!$B$7:$B$58,"&lt;=" &amp; SAÍDAS!$B288,ENTRADAS!$C$7:$C$58,SAÍDAS!$C288)-SUMIFS(SAÍDAS!$G$7:$G$75,SAÍDAS!$B$7:$B$75,"&lt;=" &amp; SAÍDAS!$B288,SAÍDAS!$C$7:$C$75,SAÍDAS!$C288)</f>
        <v>0</v>
      </c>
      <c r="I288" s="67" t="e">
        <f>VLOOKUP(SAÍDAS!$C288,PROD!$B$7:$G$21,6,0)</f>
        <v>#N/A</v>
      </c>
      <c r="J288" s="68" t="e">
        <f>SAÍDAS!$G288*SAÍDAS!$I288</f>
        <v>#N/A</v>
      </c>
    </row>
    <row r="289" spans="2:10" ht="15.75" customHeight="1" x14ac:dyDescent="0.3">
      <c r="B289" s="89"/>
      <c r="C289" s="70"/>
      <c r="D289" s="70"/>
      <c r="E289" s="70"/>
      <c r="F289" s="90"/>
      <c r="G289" s="88">
        <f>SAÍDAS!$D289-SAÍDAS!$E289</f>
        <v>0</v>
      </c>
      <c r="H289" s="88">
        <f>SUMIFS(ENTRADAS!$E$7:$E$58,ENTRADAS!$B$7:$B$58,"&lt;=" &amp; SAÍDAS!$B289,ENTRADAS!$C$7:$C$58,SAÍDAS!$C289)-SUMIFS(SAÍDAS!$G$7:$G$75,SAÍDAS!$B$7:$B$75,"&lt;=" &amp; SAÍDAS!$B289,SAÍDAS!$C$7:$C$75,SAÍDAS!$C289)</f>
        <v>0</v>
      </c>
      <c r="I289" s="67" t="e">
        <f>VLOOKUP(SAÍDAS!$C289,PROD!$B$7:$G$21,6,0)</f>
        <v>#N/A</v>
      </c>
      <c r="J289" s="68" t="e">
        <f>SAÍDAS!$G289*SAÍDAS!$I289</f>
        <v>#N/A</v>
      </c>
    </row>
    <row r="290" spans="2:10" ht="15.75" customHeight="1" x14ac:dyDescent="0.3">
      <c r="B290" s="89"/>
      <c r="C290" s="70"/>
      <c r="D290" s="70"/>
      <c r="E290" s="70"/>
      <c r="F290" s="90"/>
      <c r="G290" s="88">
        <f>SAÍDAS!$D290-SAÍDAS!$E290</f>
        <v>0</v>
      </c>
      <c r="H290" s="88">
        <f>SUMIFS(ENTRADAS!$E$7:$E$58,ENTRADAS!$B$7:$B$58,"&lt;=" &amp; SAÍDAS!$B290,ENTRADAS!$C$7:$C$58,SAÍDAS!$C290)-SUMIFS(SAÍDAS!$G$7:$G$75,SAÍDAS!$B$7:$B$75,"&lt;=" &amp; SAÍDAS!$B290,SAÍDAS!$C$7:$C$75,SAÍDAS!$C290)</f>
        <v>0</v>
      </c>
      <c r="I290" s="67" t="e">
        <f>VLOOKUP(SAÍDAS!$C290,PROD!$B$7:$G$21,6,0)</f>
        <v>#N/A</v>
      </c>
      <c r="J290" s="68" t="e">
        <f>SAÍDAS!$G290*SAÍDAS!$I290</f>
        <v>#N/A</v>
      </c>
    </row>
    <row r="291" spans="2:10" ht="15.75" customHeight="1" x14ac:dyDescent="0.3">
      <c r="B291" s="89"/>
      <c r="C291" s="70"/>
      <c r="D291" s="70"/>
      <c r="E291" s="70"/>
      <c r="F291" s="90"/>
      <c r="G291" s="88">
        <f>SAÍDAS!$D291-SAÍDAS!$E291</f>
        <v>0</v>
      </c>
      <c r="H291" s="88">
        <f>SUMIFS(ENTRADAS!$E$7:$E$58,ENTRADAS!$B$7:$B$58,"&lt;=" &amp; SAÍDAS!$B291,ENTRADAS!$C$7:$C$58,SAÍDAS!$C291)-SUMIFS(SAÍDAS!$G$7:$G$75,SAÍDAS!$B$7:$B$75,"&lt;=" &amp; SAÍDAS!$B291,SAÍDAS!$C$7:$C$75,SAÍDAS!$C291)</f>
        <v>0</v>
      </c>
      <c r="I291" s="67" t="e">
        <f>VLOOKUP(SAÍDAS!$C291,PROD!$B$7:$G$21,6,0)</f>
        <v>#N/A</v>
      </c>
      <c r="J291" s="68" t="e">
        <f>SAÍDAS!$G291*SAÍDAS!$I291</f>
        <v>#N/A</v>
      </c>
    </row>
    <row r="292" spans="2:10" ht="15.75" customHeight="1" x14ac:dyDescent="0.3">
      <c r="B292" s="89"/>
      <c r="C292" s="70"/>
      <c r="D292" s="70"/>
      <c r="E292" s="70"/>
      <c r="F292" s="90"/>
      <c r="G292" s="88">
        <f>SAÍDAS!$D292-SAÍDAS!$E292</f>
        <v>0</v>
      </c>
      <c r="H292" s="88">
        <f>SUMIFS(ENTRADAS!$E$7:$E$58,ENTRADAS!$B$7:$B$58,"&lt;=" &amp; SAÍDAS!$B292,ENTRADAS!$C$7:$C$58,SAÍDAS!$C292)-SUMIFS(SAÍDAS!$G$7:$G$75,SAÍDAS!$B$7:$B$75,"&lt;=" &amp; SAÍDAS!$B292,SAÍDAS!$C$7:$C$75,SAÍDAS!$C292)</f>
        <v>0</v>
      </c>
      <c r="I292" s="67" t="e">
        <f>VLOOKUP(SAÍDAS!$C292,PROD!$B$7:$G$21,6,0)</f>
        <v>#N/A</v>
      </c>
      <c r="J292" s="68" t="e">
        <f>SAÍDAS!$G292*SAÍDAS!$I292</f>
        <v>#N/A</v>
      </c>
    </row>
    <row r="293" spans="2:10" ht="15.75" customHeight="1" x14ac:dyDescent="0.3">
      <c r="B293" s="89"/>
      <c r="C293" s="70"/>
      <c r="D293" s="70"/>
      <c r="E293" s="70"/>
      <c r="F293" s="90"/>
      <c r="G293" s="88">
        <f>SAÍDAS!$D293-SAÍDAS!$E293</f>
        <v>0</v>
      </c>
      <c r="H293" s="88">
        <f>SUMIFS(ENTRADAS!$E$7:$E$58,ENTRADAS!$B$7:$B$58,"&lt;=" &amp; SAÍDAS!$B293,ENTRADAS!$C$7:$C$58,SAÍDAS!$C293)-SUMIFS(SAÍDAS!$G$7:$G$75,SAÍDAS!$B$7:$B$75,"&lt;=" &amp; SAÍDAS!$B293,SAÍDAS!$C$7:$C$75,SAÍDAS!$C293)</f>
        <v>0</v>
      </c>
      <c r="I293" s="67" t="e">
        <f>VLOOKUP(SAÍDAS!$C293,PROD!$B$7:$G$21,6,0)</f>
        <v>#N/A</v>
      </c>
      <c r="J293" s="68" t="e">
        <f>SAÍDAS!$G293*SAÍDAS!$I293</f>
        <v>#N/A</v>
      </c>
    </row>
    <row r="294" spans="2:10" ht="15.75" customHeight="1" x14ac:dyDescent="0.3">
      <c r="B294" s="89"/>
      <c r="C294" s="70"/>
      <c r="D294" s="70"/>
      <c r="E294" s="70"/>
      <c r="F294" s="90"/>
      <c r="G294" s="88">
        <f>SAÍDAS!$D294-SAÍDAS!$E294</f>
        <v>0</v>
      </c>
      <c r="H294" s="88">
        <f>SUMIFS(ENTRADAS!$E$7:$E$58,ENTRADAS!$B$7:$B$58,"&lt;=" &amp; SAÍDAS!$B294,ENTRADAS!$C$7:$C$58,SAÍDAS!$C294)-SUMIFS(SAÍDAS!$G$7:$G$75,SAÍDAS!$B$7:$B$75,"&lt;=" &amp; SAÍDAS!$B294,SAÍDAS!$C$7:$C$75,SAÍDAS!$C294)</f>
        <v>0</v>
      </c>
      <c r="I294" s="67" t="e">
        <f>VLOOKUP(SAÍDAS!$C294,PROD!$B$7:$G$21,6,0)</f>
        <v>#N/A</v>
      </c>
      <c r="J294" s="68" t="e">
        <f>SAÍDAS!$G294*SAÍDAS!$I294</f>
        <v>#N/A</v>
      </c>
    </row>
    <row r="295" spans="2:10" ht="15.75" customHeight="1" x14ac:dyDescent="0.3">
      <c r="B295" s="89"/>
      <c r="C295" s="70"/>
      <c r="D295" s="70"/>
      <c r="E295" s="70"/>
      <c r="F295" s="90"/>
      <c r="G295" s="88">
        <f>SAÍDAS!$D295-SAÍDAS!$E295</f>
        <v>0</v>
      </c>
      <c r="H295" s="88">
        <f>SUMIFS(ENTRADAS!$E$7:$E$58,ENTRADAS!$B$7:$B$58,"&lt;=" &amp; SAÍDAS!$B295,ENTRADAS!$C$7:$C$58,SAÍDAS!$C295)-SUMIFS(SAÍDAS!$G$7:$G$75,SAÍDAS!$B$7:$B$75,"&lt;=" &amp; SAÍDAS!$B295,SAÍDAS!$C$7:$C$75,SAÍDAS!$C295)</f>
        <v>0</v>
      </c>
      <c r="I295" s="67" t="e">
        <f>VLOOKUP(SAÍDAS!$C295,PROD!$B$7:$G$21,6,0)</f>
        <v>#N/A</v>
      </c>
      <c r="J295" s="68" t="e">
        <f>SAÍDAS!$G295*SAÍDAS!$I295</f>
        <v>#N/A</v>
      </c>
    </row>
    <row r="296" spans="2:10" ht="15.75" customHeight="1" x14ac:dyDescent="0.3">
      <c r="B296" s="89"/>
      <c r="C296" s="70"/>
      <c r="D296" s="70"/>
      <c r="E296" s="70"/>
      <c r="F296" s="90"/>
      <c r="G296" s="88">
        <f>SAÍDAS!$D296-SAÍDAS!$E296</f>
        <v>0</v>
      </c>
      <c r="H296" s="88">
        <f>SUMIFS(ENTRADAS!$E$7:$E$58,ENTRADAS!$B$7:$B$58,"&lt;=" &amp; SAÍDAS!$B296,ENTRADAS!$C$7:$C$58,SAÍDAS!$C296)-SUMIFS(SAÍDAS!$G$7:$G$75,SAÍDAS!$B$7:$B$75,"&lt;=" &amp; SAÍDAS!$B296,SAÍDAS!$C$7:$C$75,SAÍDAS!$C296)</f>
        <v>0</v>
      </c>
      <c r="I296" s="67" t="e">
        <f>VLOOKUP(SAÍDAS!$C296,PROD!$B$7:$G$21,6,0)</f>
        <v>#N/A</v>
      </c>
      <c r="J296" s="68" t="e">
        <f>SAÍDAS!$G296*SAÍDAS!$I296</f>
        <v>#N/A</v>
      </c>
    </row>
    <row r="297" spans="2:10" ht="15.75" customHeight="1" x14ac:dyDescent="0.3">
      <c r="B297" s="89"/>
      <c r="C297" s="70"/>
      <c r="D297" s="70"/>
      <c r="E297" s="70"/>
      <c r="F297" s="90"/>
      <c r="G297" s="88">
        <f>SAÍDAS!$D297-SAÍDAS!$E297</f>
        <v>0</v>
      </c>
      <c r="H297" s="88">
        <f>SUMIFS(ENTRADAS!$E$7:$E$58,ENTRADAS!$B$7:$B$58,"&lt;=" &amp; SAÍDAS!$B297,ENTRADAS!$C$7:$C$58,SAÍDAS!$C297)-SUMIFS(SAÍDAS!$G$7:$G$75,SAÍDAS!$B$7:$B$75,"&lt;=" &amp; SAÍDAS!$B297,SAÍDAS!$C$7:$C$75,SAÍDAS!$C297)</f>
        <v>0</v>
      </c>
      <c r="I297" s="67" t="e">
        <f>VLOOKUP(SAÍDAS!$C297,PROD!$B$7:$G$21,6,0)</f>
        <v>#N/A</v>
      </c>
      <c r="J297" s="68" t="e">
        <f>SAÍDAS!$G297*SAÍDAS!$I297</f>
        <v>#N/A</v>
      </c>
    </row>
    <row r="298" spans="2:10" ht="15.75" customHeight="1" x14ac:dyDescent="0.3">
      <c r="B298" s="89"/>
      <c r="C298" s="70"/>
      <c r="D298" s="70"/>
      <c r="E298" s="70"/>
      <c r="F298" s="90"/>
      <c r="G298" s="88">
        <f>SAÍDAS!$D298-SAÍDAS!$E298</f>
        <v>0</v>
      </c>
      <c r="H298" s="88">
        <f>SUMIFS(ENTRADAS!$E$7:$E$58,ENTRADAS!$B$7:$B$58,"&lt;=" &amp; SAÍDAS!$B298,ENTRADAS!$C$7:$C$58,SAÍDAS!$C298)-SUMIFS(SAÍDAS!$G$7:$G$75,SAÍDAS!$B$7:$B$75,"&lt;=" &amp; SAÍDAS!$B298,SAÍDAS!$C$7:$C$75,SAÍDAS!$C298)</f>
        <v>0</v>
      </c>
      <c r="I298" s="67" t="e">
        <f>VLOOKUP(SAÍDAS!$C298,PROD!$B$7:$G$21,6,0)</f>
        <v>#N/A</v>
      </c>
      <c r="J298" s="68" t="e">
        <f>SAÍDAS!$G298*SAÍDAS!$I298</f>
        <v>#N/A</v>
      </c>
    </row>
    <row r="299" spans="2:10" ht="15.75" customHeight="1" x14ac:dyDescent="0.3">
      <c r="B299" s="89"/>
      <c r="C299" s="70"/>
      <c r="D299" s="70"/>
      <c r="E299" s="70"/>
      <c r="F299" s="90"/>
      <c r="G299" s="88">
        <f>SAÍDAS!$D299-SAÍDAS!$E299</f>
        <v>0</v>
      </c>
      <c r="H299" s="88">
        <f>SUMIFS(ENTRADAS!$E$7:$E$58,ENTRADAS!$B$7:$B$58,"&lt;=" &amp; SAÍDAS!$B299,ENTRADAS!$C$7:$C$58,SAÍDAS!$C299)-SUMIFS(SAÍDAS!$G$7:$G$75,SAÍDAS!$B$7:$B$75,"&lt;=" &amp; SAÍDAS!$B299,SAÍDAS!$C$7:$C$75,SAÍDAS!$C299)</f>
        <v>0</v>
      </c>
      <c r="I299" s="67" t="e">
        <f>VLOOKUP(SAÍDAS!$C299,PROD!$B$7:$G$21,6,0)</f>
        <v>#N/A</v>
      </c>
      <c r="J299" s="68" t="e">
        <f>SAÍDAS!$G299*SAÍDAS!$I299</f>
        <v>#N/A</v>
      </c>
    </row>
    <row r="300" spans="2:10" ht="15.75" customHeight="1" x14ac:dyDescent="0.3">
      <c r="B300" s="89"/>
      <c r="C300" s="70"/>
      <c r="D300" s="70"/>
      <c r="E300" s="70"/>
      <c r="F300" s="90"/>
      <c r="G300" s="88">
        <f>SAÍDAS!$D300-SAÍDAS!$E300</f>
        <v>0</v>
      </c>
      <c r="H300" s="88">
        <f>SUMIFS(ENTRADAS!$E$7:$E$58,ENTRADAS!$B$7:$B$58,"&lt;=" &amp; SAÍDAS!$B300,ENTRADAS!$C$7:$C$58,SAÍDAS!$C300)-SUMIFS(SAÍDAS!$G$7:$G$75,SAÍDAS!$B$7:$B$75,"&lt;=" &amp; SAÍDAS!$B300,SAÍDAS!$C$7:$C$75,SAÍDAS!$C300)</f>
        <v>0</v>
      </c>
      <c r="I300" s="67" t="e">
        <f>VLOOKUP(SAÍDAS!$C300,PROD!$B$7:$G$21,6,0)</f>
        <v>#N/A</v>
      </c>
      <c r="J300" s="68" t="e">
        <f>SAÍDAS!$G300*SAÍDAS!$I300</f>
        <v>#N/A</v>
      </c>
    </row>
    <row r="301" spans="2:10" ht="15.75" customHeight="1" x14ac:dyDescent="0.3">
      <c r="B301" s="89"/>
      <c r="C301" s="70"/>
      <c r="D301" s="70"/>
      <c r="E301" s="70"/>
      <c r="F301" s="90"/>
      <c r="G301" s="88">
        <f>SAÍDAS!$D301-SAÍDAS!$E301</f>
        <v>0</v>
      </c>
      <c r="H301" s="88">
        <f>SUMIFS(ENTRADAS!$E$7:$E$58,ENTRADAS!$B$7:$B$58,"&lt;=" &amp; SAÍDAS!$B301,ENTRADAS!$C$7:$C$58,SAÍDAS!$C301)-SUMIFS(SAÍDAS!$G$7:$G$75,SAÍDAS!$B$7:$B$75,"&lt;=" &amp; SAÍDAS!$B301,SAÍDAS!$C$7:$C$75,SAÍDAS!$C301)</f>
        <v>0</v>
      </c>
      <c r="I301" s="67" t="e">
        <f>VLOOKUP(SAÍDAS!$C301,PROD!$B$7:$G$21,6,0)</f>
        <v>#N/A</v>
      </c>
      <c r="J301" s="68" t="e">
        <f>SAÍDAS!$G301*SAÍDAS!$I301</f>
        <v>#N/A</v>
      </c>
    </row>
    <row r="302" spans="2:10" ht="15.75" customHeight="1" x14ac:dyDescent="0.3">
      <c r="B302" s="89"/>
      <c r="C302" s="70"/>
      <c r="D302" s="70"/>
      <c r="E302" s="70"/>
      <c r="F302" s="90"/>
      <c r="G302" s="88">
        <f>SAÍDAS!$D302-SAÍDAS!$E302</f>
        <v>0</v>
      </c>
      <c r="H302" s="88">
        <f>SUMIFS(ENTRADAS!$E$7:$E$58,ENTRADAS!$B$7:$B$58,"&lt;=" &amp; SAÍDAS!$B302,ENTRADAS!$C$7:$C$58,SAÍDAS!$C302)-SUMIFS(SAÍDAS!$G$7:$G$75,SAÍDAS!$B$7:$B$75,"&lt;=" &amp; SAÍDAS!$B302,SAÍDAS!$C$7:$C$75,SAÍDAS!$C302)</f>
        <v>0</v>
      </c>
      <c r="I302" s="67" t="e">
        <f>VLOOKUP(SAÍDAS!$C302,PROD!$B$7:$G$21,6,0)</f>
        <v>#N/A</v>
      </c>
      <c r="J302" s="68" t="e">
        <f>SAÍDAS!$G302*SAÍDAS!$I302</f>
        <v>#N/A</v>
      </c>
    </row>
    <row r="303" spans="2:10" ht="15.75" customHeight="1" x14ac:dyDescent="0.3">
      <c r="B303" s="89"/>
      <c r="C303" s="70"/>
      <c r="D303" s="70"/>
      <c r="E303" s="70"/>
      <c r="F303" s="90"/>
      <c r="G303" s="88">
        <f>SAÍDAS!$D303-SAÍDAS!$E303</f>
        <v>0</v>
      </c>
      <c r="H303" s="88">
        <f>SUMIFS(ENTRADAS!$E$7:$E$58,ENTRADAS!$B$7:$B$58,"&lt;=" &amp; SAÍDAS!$B303,ENTRADAS!$C$7:$C$58,SAÍDAS!$C303)-SUMIFS(SAÍDAS!$G$7:$G$75,SAÍDAS!$B$7:$B$75,"&lt;=" &amp; SAÍDAS!$B303,SAÍDAS!$C$7:$C$75,SAÍDAS!$C303)</f>
        <v>0</v>
      </c>
      <c r="I303" s="67" t="e">
        <f>VLOOKUP(SAÍDAS!$C303,PROD!$B$7:$G$21,6,0)</f>
        <v>#N/A</v>
      </c>
      <c r="J303" s="68" t="e">
        <f>SAÍDAS!$G303*SAÍDAS!$I303</f>
        <v>#N/A</v>
      </c>
    </row>
    <row r="304" spans="2:10" ht="15.75" customHeight="1" x14ac:dyDescent="0.3">
      <c r="B304" s="89"/>
      <c r="C304" s="70"/>
      <c r="D304" s="70"/>
      <c r="E304" s="70"/>
      <c r="F304" s="90"/>
      <c r="G304" s="88">
        <f>SAÍDAS!$D304-SAÍDAS!$E304</f>
        <v>0</v>
      </c>
      <c r="H304" s="88">
        <f>SUMIFS(ENTRADAS!$E$7:$E$58,ENTRADAS!$B$7:$B$58,"&lt;=" &amp; SAÍDAS!$B304,ENTRADAS!$C$7:$C$58,SAÍDAS!$C304)-SUMIFS(SAÍDAS!$G$7:$G$75,SAÍDAS!$B$7:$B$75,"&lt;=" &amp; SAÍDAS!$B304,SAÍDAS!$C$7:$C$75,SAÍDAS!$C304)</f>
        <v>0</v>
      </c>
      <c r="I304" s="67" t="e">
        <f>VLOOKUP(SAÍDAS!$C304,PROD!$B$7:$G$21,6,0)</f>
        <v>#N/A</v>
      </c>
      <c r="J304" s="68" t="e">
        <f>SAÍDAS!$G304*SAÍDAS!$I304</f>
        <v>#N/A</v>
      </c>
    </row>
    <row r="305" spans="2:10" ht="15.75" customHeight="1" x14ac:dyDescent="0.3">
      <c r="B305" s="89"/>
      <c r="C305" s="70"/>
      <c r="D305" s="70"/>
      <c r="E305" s="70"/>
      <c r="F305" s="90"/>
      <c r="G305" s="88">
        <f>SAÍDAS!$D305-SAÍDAS!$E305</f>
        <v>0</v>
      </c>
      <c r="H305" s="88">
        <f>SUMIFS(ENTRADAS!$E$7:$E$58,ENTRADAS!$B$7:$B$58,"&lt;=" &amp; SAÍDAS!$B305,ENTRADAS!$C$7:$C$58,SAÍDAS!$C305)-SUMIFS(SAÍDAS!$G$7:$G$75,SAÍDAS!$B$7:$B$75,"&lt;=" &amp; SAÍDAS!$B305,SAÍDAS!$C$7:$C$75,SAÍDAS!$C305)</f>
        <v>0</v>
      </c>
      <c r="I305" s="67" t="e">
        <f>VLOOKUP(SAÍDAS!$C305,PROD!$B$7:$G$21,6,0)</f>
        <v>#N/A</v>
      </c>
      <c r="J305" s="68" t="e">
        <f>SAÍDAS!$G305*SAÍDAS!$I305</f>
        <v>#N/A</v>
      </c>
    </row>
    <row r="306" spans="2:10" ht="15.75" customHeight="1" x14ac:dyDescent="0.3">
      <c r="B306" s="89"/>
      <c r="C306" s="70"/>
      <c r="D306" s="70"/>
      <c r="E306" s="70"/>
      <c r="F306" s="90"/>
      <c r="G306" s="88">
        <f>SAÍDAS!$D306-SAÍDAS!$E306</f>
        <v>0</v>
      </c>
      <c r="H306" s="88">
        <f>SUMIFS(ENTRADAS!$E$7:$E$58,ENTRADAS!$B$7:$B$58,"&lt;=" &amp; SAÍDAS!$B306,ENTRADAS!$C$7:$C$58,SAÍDAS!$C306)-SUMIFS(SAÍDAS!$G$7:$G$75,SAÍDAS!$B$7:$B$75,"&lt;=" &amp; SAÍDAS!$B306,SAÍDAS!$C$7:$C$75,SAÍDAS!$C306)</f>
        <v>0</v>
      </c>
      <c r="I306" s="67" t="e">
        <f>VLOOKUP(SAÍDAS!$C306,PROD!$B$7:$G$21,6,0)</f>
        <v>#N/A</v>
      </c>
      <c r="J306" s="68" t="e">
        <f>SAÍDAS!$G306*SAÍDAS!$I306</f>
        <v>#N/A</v>
      </c>
    </row>
    <row r="307" spans="2:10" ht="15.75" customHeight="1" x14ac:dyDescent="0.3">
      <c r="B307" s="89"/>
      <c r="C307" s="70"/>
      <c r="D307" s="70"/>
      <c r="E307" s="70"/>
      <c r="F307" s="90"/>
      <c r="G307" s="88">
        <f>SAÍDAS!$D307-SAÍDAS!$E307</f>
        <v>0</v>
      </c>
      <c r="H307" s="88">
        <f>SUMIFS(ENTRADAS!$E$7:$E$58,ENTRADAS!$B$7:$B$58,"&lt;=" &amp; SAÍDAS!$B307,ENTRADAS!$C$7:$C$58,SAÍDAS!$C307)-SUMIFS(SAÍDAS!$G$7:$G$75,SAÍDAS!$B$7:$B$75,"&lt;=" &amp; SAÍDAS!$B307,SAÍDAS!$C$7:$C$75,SAÍDAS!$C307)</f>
        <v>0</v>
      </c>
      <c r="I307" s="67" t="e">
        <f>VLOOKUP(SAÍDAS!$C307,PROD!$B$7:$G$21,6,0)</f>
        <v>#N/A</v>
      </c>
      <c r="J307" s="68" t="e">
        <f>SAÍDAS!$G307*SAÍDAS!$I307</f>
        <v>#N/A</v>
      </c>
    </row>
    <row r="308" spans="2:10" ht="15.75" customHeight="1" x14ac:dyDescent="0.3">
      <c r="B308" s="89"/>
      <c r="C308" s="70"/>
      <c r="D308" s="70"/>
      <c r="E308" s="70"/>
      <c r="F308" s="90"/>
      <c r="G308" s="88">
        <f>SAÍDAS!$D308-SAÍDAS!$E308</f>
        <v>0</v>
      </c>
      <c r="H308" s="88">
        <f>SUMIFS(ENTRADAS!$E$7:$E$58,ENTRADAS!$B$7:$B$58,"&lt;=" &amp; SAÍDAS!$B308,ENTRADAS!$C$7:$C$58,SAÍDAS!$C308)-SUMIFS(SAÍDAS!$G$7:$G$75,SAÍDAS!$B$7:$B$75,"&lt;=" &amp; SAÍDAS!$B308,SAÍDAS!$C$7:$C$75,SAÍDAS!$C308)</f>
        <v>0</v>
      </c>
      <c r="I308" s="67" t="e">
        <f>VLOOKUP(SAÍDAS!$C308,PROD!$B$7:$G$21,6,0)</f>
        <v>#N/A</v>
      </c>
      <c r="J308" s="68" t="e">
        <f>SAÍDAS!$G308*SAÍDAS!$I308</f>
        <v>#N/A</v>
      </c>
    </row>
    <row r="309" spans="2:10" ht="15.75" customHeight="1" x14ac:dyDescent="0.3">
      <c r="B309" s="89"/>
      <c r="C309" s="70"/>
      <c r="D309" s="70"/>
      <c r="E309" s="70"/>
      <c r="F309" s="90"/>
      <c r="G309" s="88">
        <f>SAÍDAS!$D309-SAÍDAS!$E309</f>
        <v>0</v>
      </c>
      <c r="H309" s="88">
        <f>SUMIFS(ENTRADAS!$E$7:$E$58,ENTRADAS!$B$7:$B$58,"&lt;=" &amp; SAÍDAS!$B309,ENTRADAS!$C$7:$C$58,SAÍDAS!$C309)-SUMIFS(SAÍDAS!$G$7:$G$75,SAÍDAS!$B$7:$B$75,"&lt;=" &amp; SAÍDAS!$B309,SAÍDAS!$C$7:$C$75,SAÍDAS!$C309)</f>
        <v>0</v>
      </c>
      <c r="I309" s="67" t="e">
        <f>VLOOKUP(SAÍDAS!$C309,PROD!$B$7:$G$21,6,0)</f>
        <v>#N/A</v>
      </c>
      <c r="J309" s="68" t="e">
        <f>SAÍDAS!$G309*SAÍDAS!$I309</f>
        <v>#N/A</v>
      </c>
    </row>
    <row r="310" spans="2:10" ht="15.75" customHeight="1" x14ac:dyDescent="0.3">
      <c r="B310" s="89"/>
      <c r="C310" s="70"/>
      <c r="D310" s="70"/>
      <c r="E310" s="70"/>
      <c r="F310" s="90"/>
      <c r="G310" s="88">
        <f>SAÍDAS!$D310-SAÍDAS!$E310</f>
        <v>0</v>
      </c>
      <c r="H310" s="88">
        <f>SUMIFS(ENTRADAS!$E$7:$E$58,ENTRADAS!$B$7:$B$58,"&lt;=" &amp; SAÍDAS!$B310,ENTRADAS!$C$7:$C$58,SAÍDAS!$C310)-SUMIFS(SAÍDAS!$G$7:$G$75,SAÍDAS!$B$7:$B$75,"&lt;=" &amp; SAÍDAS!$B310,SAÍDAS!$C$7:$C$75,SAÍDAS!$C310)</f>
        <v>0</v>
      </c>
      <c r="I310" s="67" t="e">
        <f>VLOOKUP(SAÍDAS!$C310,PROD!$B$7:$G$21,6,0)</f>
        <v>#N/A</v>
      </c>
      <c r="J310" s="68" t="e">
        <f>SAÍDAS!$G310*SAÍDAS!$I310</f>
        <v>#N/A</v>
      </c>
    </row>
    <row r="311" spans="2:10" ht="15.75" customHeight="1" x14ac:dyDescent="0.3">
      <c r="B311" s="89"/>
      <c r="C311" s="70"/>
      <c r="D311" s="70"/>
      <c r="E311" s="70"/>
      <c r="F311" s="90"/>
      <c r="G311" s="88">
        <f>SAÍDAS!$D311-SAÍDAS!$E311</f>
        <v>0</v>
      </c>
      <c r="H311" s="88">
        <f>SUMIFS(ENTRADAS!$E$7:$E$58,ENTRADAS!$B$7:$B$58,"&lt;=" &amp; SAÍDAS!$B311,ENTRADAS!$C$7:$C$58,SAÍDAS!$C311)-SUMIFS(SAÍDAS!$G$7:$G$75,SAÍDAS!$B$7:$B$75,"&lt;=" &amp; SAÍDAS!$B311,SAÍDAS!$C$7:$C$75,SAÍDAS!$C311)</f>
        <v>0</v>
      </c>
      <c r="I311" s="67" t="e">
        <f>VLOOKUP(SAÍDAS!$C311,PROD!$B$7:$G$21,6,0)</f>
        <v>#N/A</v>
      </c>
      <c r="J311" s="68" t="e">
        <f>SAÍDAS!$G311*SAÍDAS!$I311</f>
        <v>#N/A</v>
      </c>
    </row>
    <row r="312" spans="2:10" ht="15.75" customHeight="1" x14ac:dyDescent="0.3">
      <c r="B312" s="89"/>
      <c r="C312" s="70"/>
      <c r="D312" s="70"/>
      <c r="E312" s="70"/>
      <c r="F312" s="90"/>
      <c r="G312" s="88">
        <f>SAÍDAS!$D312-SAÍDAS!$E312</f>
        <v>0</v>
      </c>
      <c r="H312" s="88">
        <f>SUMIFS(ENTRADAS!$E$7:$E$58,ENTRADAS!$B$7:$B$58,"&lt;=" &amp; SAÍDAS!$B312,ENTRADAS!$C$7:$C$58,SAÍDAS!$C312)-SUMIFS(SAÍDAS!$G$7:$G$75,SAÍDAS!$B$7:$B$75,"&lt;=" &amp; SAÍDAS!$B312,SAÍDAS!$C$7:$C$75,SAÍDAS!$C312)</f>
        <v>0</v>
      </c>
      <c r="I312" s="67" t="e">
        <f>VLOOKUP(SAÍDAS!$C312,PROD!$B$7:$G$21,6,0)</f>
        <v>#N/A</v>
      </c>
      <c r="J312" s="68" t="e">
        <f>SAÍDAS!$G312*SAÍDAS!$I312</f>
        <v>#N/A</v>
      </c>
    </row>
    <row r="313" spans="2:10" ht="15.75" customHeight="1" x14ac:dyDescent="0.3">
      <c r="B313" s="89"/>
      <c r="C313" s="70"/>
      <c r="D313" s="70"/>
      <c r="E313" s="70"/>
      <c r="F313" s="90"/>
      <c r="G313" s="88">
        <f>SAÍDAS!$D313-SAÍDAS!$E313</f>
        <v>0</v>
      </c>
      <c r="H313" s="88">
        <f>SUMIFS(ENTRADAS!$E$7:$E$58,ENTRADAS!$B$7:$B$58,"&lt;=" &amp; SAÍDAS!$B313,ENTRADAS!$C$7:$C$58,SAÍDAS!$C313)-SUMIFS(SAÍDAS!$G$7:$G$75,SAÍDAS!$B$7:$B$75,"&lt;=" &amp; SAÍDAS!$B313,SAÍDAS!$C$7:$C$75,SAÍDAS!$C313)</f>
        <v>0</v>
      </c>
      <c r="I313" s="67" t="e">
        <f>VLOOKUP(SAÍDAS!$C313,PROD!$B$7:$G$21,6,0)</f>
        <v>#N/A</v>
      </c>
      <c r="J313" s="68" t="e">
        <f>SAÍDAS!$G313*SAÍDAS!$I313</f>
        <v>#N/A</v>
      </c>
    </row>
    <row r="314" spans="2:10" ht="15.75" customHeight="1" x14ac:dyDescent="0.3">
      <c r="B314" s="89"/>
      <c r="C314" s="70"/>
      <c r="D314" s="70"/>
      <c r="E314" s="70"/>
      <c r="F314" s="90"/>
      <c r="G314" s="88">
        <f>SAÍDAS!$D314-SAÍDAS!$E314</f>
        <v>0</v>
      </c>
      <c r="H314" s="88">
        <f>SUMIFS(ENTRADAS!$E$7:$E$58,ENTRADAS!$B$7:$B$58,"&lt;=" &amp; SAÍDAS!$B314,ENTRADAS!$C$7:$C$58,SAÍDAS!$C314)-SUMIFS(SAÍDAS!$G$7:$G$75,SAÍDAS!$B$7:$B$75,"&lt;=" &amp; SAÍDAS!$B314,SAÍDAS!$C$7:$C$75,SAÍDAS!$C314)</f>
        <v>0</v>
      </c>
      <c r="I314" s="67" t="e">
        <f>VLOOKUP(SAÍDAS!$C314,PROD!$B$7:$G$21,6,0)</f>
        <v>#N/A</v>
      </c>
      <c r="J314" s="68" t="e">
        <f>SAÍDAS!$G314*SAÍDAS!$I314</f>
        <v>#N/A</v>
      </c>
    </row>
    <row r="315" spans="2:10" ht="15.75" customHeight="1" x14ac:dyDescent="0.3">
      <c r="B315" s="89"/>
      <c r="C315" s="70"/>
      <c r="D315" s="70"/>
      <c r="E315" s="70"/>
      <c r="F315" s="90"/>
      <c r="G315" s="88">
        <f>SAÍDAS!$D315-SAÍDAS!$E315</f>
        <v>0</v>
      </c>
      <c r="H315" s="88">
        <f>SUMIFS(ENTRADAS!$E$7:$E$58,ENTRADAS!$B$7:$B$58,"&lt;=" &amp; SAÍDAS!$B315,ENTRADAS!$C$7:$C$58,SAÍDAS!$C315)-SUMIFS(SAÍDAS!$G$7:$G$75,SAÍDAS!$B$7:$B$75,"&lt;=" &amp; SAÍDAS!$B315,SAÍDAS!$C$7:$C$75,SAÍDAS!$C315)</f>
        <v>0</v>
      </c>
      <c r="I315" s="67" t="e">
        <f>VLOOKUP(SAÍDAS!$C315,PROD!$B$7:$G$21,6,0)</f>
        <v>#N/A</v>
      </c>
      <c r="J315" s="68" t="e">
        <f>SAÍDAS!$G315*SAÍDAS!$I315</f>
        <v>#N/A</v>
      </c>
    </row>
    <row r="316" spans="2:10" ht="15.75" customHeight="1" x14ac:dyDescent="0.3">
      <c r="B316" s="89"/>
      <c r="C316" s="70"/>
      <c r="D316" s="70"/>
      <c r="E316" s="70"/>
      <c r="F316" s="90"/>
      <c r="G316" s="88">
        <f>SAÍDAS!$D316-SAÍDAS!$E316</f>
        <v>0</v>
      </c>
      <c r="H316" s="88">
        <f>SUMIFS(ENTRADAS!$E$7:$E$58,ENTRADAS!$B$7:$B$58,"&lt;=" &amp; SAÍDAS!$B316,ENTRADAS!$C$7:$C$58,SAÍDAS!$C316)-SUMIFS(SAÍDAS!$G$7:$G$75,SAÍDAS!$B$7:$B$75,"&lt;=" &amp; SAÍDAS!$B316,SAÍDAS!$C$7:$C$75,SAÍDAS!$C316)</f>
        <v>0</v>
      </c>
      <c r="I316" s="67" t="e">
        <f>VLOOKUP(SAÍDAS!$C316,PROD!$B$7:$G$21,6,0)</f>
        <v>#N/A</v>
      </c>
      <c r="J316" s="68" t="e">
        <f>SAÍDAS!$G316*SAÍDAS!$I316</f>
        <v>#N/A</v>
      </c>
    </row>
    <row r="317" spans="2:10" ht="15.75" customHeight="1" x14ac:dyDescent="0.3">
      <c r="B317" s="89"/>
      <c r="C317" s="70"/>
      <c r="D317" s="70"/>
      <c r="E317" s="70"/>
      <c r="F317" s="90"/>
      <c r="G317" s="88">
        <f>SAÍDAS!$D317-SAÍDAS!$E317</f>
        <v>0</v>
      </c>
      <c r="H317" s="88">
        <f>SUMIFS(ENTRADAS!$E$7:$E$58,ENTRADAS!$B$7:$B$58,"&lt;=" &amp; SAÍDAS!$B317,ENTRADAS!$C$7:$C$58,SAÍDAS!$C317)-SUMIFS(SAÍDAS!$G$7:$G$75,SAÍDAS!$B$7:$B$75,"&lt;=" &amp; SAÍDAS!$B317,SAÍDAS!$C$7:$C$75,SAÍDAS!$C317)</f>
        <v>0</v>
      </c>
      <c r="I317" s="67" t="e">
        <f>VLOOKUP(SAÍDAS!$C317,PROD!$B$7:$G$21,6,0)</f>
        <v>#N/A</v>
      </c>
      <c r="J317" s="68" t="e">
        <f>SAÍDAS!$G317*SAÍDAS!$I317</f>
        <v>#N/A</v>
      </c>
    </row>
    <row r="318" spans="2:10" ht="15.75" customHeight="1" x14ac:dyDescent="0.3">
      <c r="B318" s="89"/>
      <c r="C318" s="70"/>
      <c r="D318" s="70"/>
      <c r="E318" s="70"/>
      <c r="F318" s="90"/>
      <c r="G318" s="88">
        <f>SAÍDAS!$D318-SAÍDAS!$E318</f>
        <v>0</v>
      </c>
      <c r="H318" s="88">
        <f>SUMIFS(ENTRADAS!$E$7:$E$58,ENTRADAS!$B$7:$B$58,"&lt;=" &amp; SAÍDAS!$B318,ENTRADAS!$C$7:$C$58,SAÍDAS!$C318)-SUMIFS(SAÍDAS!$G$7:$G$75,SAÍDAS!$B$7:$B$75,"&lt;=" &amp; SAÍDAS!$B318,SAÍDAS!$C$7:$C$75,SAÍDAS!$C318)</f>
        <v>0</v>
      </c>
      <c r="I318" s="67" t="e">
        <f>VLOOKUP(SAÍDAS!$C318,PROD!$B$7:$G$21,6,0)</f>
        <v>#N/A</v>
      </c>
      <c r="J318" s="68" t="e">
        <f>SAÍDAS!$G318*SAÍDAS!$I318</f>
        <v>#N/A</v>
      </c>
    </row>
    <row r="319" spans="2:10" ht="15.75" customHeight="1" x14ac:dyDescent="0.3">
      <c r="B319" s="89"/>
      <c r="C319" s="70"/>
      <c r="D319" s="70"/>
      <c r="E319" s="70"/>
      <c r="F319" s="90"/>
      <c r="G319" s="88">
        <f>SAÍDAS!$D319-SAÍDAS!$E319</f>
        <v>0</v>
      </c>
      <c r="H319" s="88">
        <f>SUMIFS(ENTRADAS!$E$7:$E$58,ENTRADAS!$B$7:$B$58,"&lt;=" &amp; SAÍDAS!$B319,ENTRADAS!$C$7:$C$58,SAÍDAS!$C319)-SUMIFS(SAÍDAS!$G$7:$G$75,SAÍDAS!$B$7:$B$75,"&lt;=" &amp; SAÍDAS!$B319,SAÍDAS!$C$7:$C$75,SAÍDAS!$C319)</f>
        <v>0</v>
      </c>
      <c r="I319" s="67" t="e">
        <f>VLOOKUP(SAÍDAS!$C319,PROD!$B$7:$G$21,6,0)</f>
        <v>#N/A</v>
      </c>
      <c r="J319" s="68" t="e">
        <f>SAÍDAS!$G319*SAÍDAS!$I319</f>
        <v>#N/A</v>
      </c>
    </row>
    <row r="320" spans="2:10" ht="15.75" customHeight="1" x14ac:dyDescent="0.3">
      <c r="B320" s="89"/>
      <c r="C320" s="70"/>
      <c r="D320" s="70"/>
      <c r="E320" s="70"/>
      <c r="F320" s="90"/>
      <c r="G320" s="88">
        <f>SAÍDAS!$D320-SAÍDAS!$E320</f>
        <v>0</v>
      </c>
      <c r="H320" s="88">
        <f>SUMIFS(ENTRADAS!$E$7:$E$58,ENTRADAS!$B$7:$B$58,"&lt;=" &amp; SAÍDAS!$B320,ENTRADAS!$C$7:$C$58,SAÍDAS!$C320)-SUMIFS(SAÍDAS!$G$7:$G$75,SAÍDAS!$B$7:$B$75,"&lt;=" &amp; SAÍDAS!$B320,SAÍDAS!$C$7:$C$75,SAÍDAS!$C320)</f>
        <v>0</v>
      </c>
      <c r="I320" s="67" t="e">
        <f>VLOOKUP(SAÍDAS!$C320,PROD!$B$7:$G$21,6,0)</f>
        <v>#N/A</v>
      </c>
      <c r="J320" s="68" t="e">
        <f>SAÍDAS!$G320*SAÍDAS!$I320</f>
        <v>#N/A</v>
      </c>
    </row>
    <row r="321" spans="2:10" ht="15.75" customHeight="1" x14ac:dyDescent="0.3">
      <c r="B321" s="89"/>
      <c r="C321" s="70"/>
      <c r="D321" s="70"/>
      <c r="E321" s="70"/>
      <c r="F321" s="90"/>
      <c r="G321" s="88">
        <f>SAÍDAS!$D321-SAÍDAS!$E321</f>
        <v>0</v>
      </c>
      <c r="H321" s="88">
        <f>SUMIFS(ENTRADAS!$E$7:$E$58,ENTRADAS!$B$7:$B$58,"&lt;=" &amp; SAÍDAS!$B321,ENTRADAS!$C$7:$C$58,SAÍDAS!$C321)-SUMIFS(SAÍDAS!$G$7:$G$75,SAÍDAS!$B$7:$B$75,"&lt;=" &amp; SAÍDAS!$B321,SAÍDAS!$C$7:$C$75,SAÍDAS!$C321)</f>
        <v>0</v>
      </c>
      <c r="I321" s="67" t="e">
        <f>VLOOKUP(SAÍDAS!$C321,PROD!$B$7:$G$21,6,0)</f>
        <v>#N/A</v>
      </c>
      <c r="J321" s="68" t="e">
        <f>SAÍDAS!$G321*SAÍDAS!$I321</f>
        <v>#N/A</v>
      </c>
    </row>
    <row r="322" spans="2:10" ht="15.75" customHeight="1" x14ac:dyDescent="0.3">
      <c r="B322" s="89"/>
      <c r="C322" s="70"/>
      <c r="D322" s="70"/>
      <c r="E322" s="70"/>
      <c r="F322" s="90"/>
      <c r="G322" s="88">
        <f>SAÍDAS!$D322-SAÍDAS!$E322</f>
        <v>0</v>
      </c>
      <c r="H322" s="88">
        <f>SUMIFS(ENTRADAS!$E$7:$E$58,ENTRADAS!$B$7:$B$58,"&lt;=" &amp; SAÍDAS!$B322,ENTRADAS!$C$7:$C$58,SAÍDAS!$C322)-SUMIFS(SAÍDAS!$G$7:$G$75,SAÍDAS!$B$7:$B$75,"&lt;=" &amp; SAÍDAS!$B322,SAÍDAS!$C$7:$C$75,SAÍDAS!$C322)</f>
        <v>0</v>
      </c>
      <c r="I322" s="67" t="e">
        <f>VLOOKUP(SAÍDAS!$C322,PROD!$B$7:$G$21,6,0)</f>
        <v>#N/A</v>
      </c>
      <c r="J322" s="68" t="e">
        <f>SAÍDAS!$G322*SAÍDAS!$I322</f>
        <v>#N/A</v>
      </c>
    </row>
    <row r="323" spans="2:10" ht="15.75" customHeight="1" x14ac:dyDescent="0.3">
      <c r="B323" s="89"/>
      <c r="C323" s="70"/>
      <c r="D323" s="70"/>
      <c r="E323" s="70"/>
      <c r="F323" s="90"/>
      <c r="G323" s="88">
        <f>SAÍDAS!$D323-SAÍDAS!$E323</f>
        <v>0</v>
      </c>
      <c r="H323" s="88">
        <f>SUMIFS(ENTRADAS!$E$7:$E$58,ENTRADAS!$B$7:$B$58,"&lt;=" &amp; SAÍDAS!$B323,ENTRADAS!$C$7:$C$58,SAÍDAS!$C323)-SUMIFS(SAÍDAS!$G$7:$G$75,SAÍDAS!$B$7:$B$75,"&lt;=" &amp; SAÍDAS!$B323,SAÍDAS!$C$7:$C$75,SAÍDAS!$C323)</f>
        <v>0</v>
      </c>
      <c r="I323" s="67" t="e">
        <f>VLOOKUP(SAÍDAS!$C323,PROD!$B$7:$G$21,6,0)</f>
        <v>#N/A</v>
      </c>
      <c r="J323" s="68" t="e">
        <f>SAÍDAS!$G323*SAÍDAS!$I323</f>
        <v>#N/A</v>
      </c>
    </row>
    <row r="324" spans="2:10" ht="15.75" customHeight="1" x14ac:dyDescent="0.3">
      <c r="B324" s="89"/>
      <c r="C324" s="70"/>
      <c r="D324" s="70"/>
      <c r="E324" s="70"/>
      <c r="F324" s="90"/>
      <c r="G324" s="88">
        <f>SAÍDAS!$D324-SAÍDAS!$E324</f>
        <v>0</v>
      </c>
      <c r="H324" s="88">
        <f>SUMIFS(ENTRADAS!$E$7:$E$58,ENTRADAS!$B$7:$B$58,"&lt;=" &amp; SAÍDAS!$B324,ENTRADAS!$C$7:$C$58,SAÍDAS!$C324)-SUMIFS(SAÍDAS!$G$7:$G$75,SAÍDAS!$B$7:$B$75,"&lt;=" &amp; SAÍDAS!$B324,SAÍDAS!$C$7:$C$75,SAÍDAS!$C324)</f>
        <v>0</v>
      </c>
      <c r="I324" s="67" t="e">
        <f>VLOOKUP(SAÍDAS!$C324,PROD!$B$7:$G$21,6,0)</f>
        <v>#N/A</v>
      </c>
      <c r="J324" s="68" t="e">
        <f>SAÍDAS!$G324*SAÍDAS!$I324</f>
        <v>#N/A</v>
      </c>
    </row>
    <row r="325" spans="2:10" ht="15.75" customHeight="1" x14ac:dyDescent="0.3">
      <c r="B325" s="89"/>
      <c r="C325" s="70"/>
      <c r="D325" s="70"/>
      <c r="E325" s="70"/>
      <c r="F325" s="90"/>
      <c r="G325" s="88">
        <f>SAÍDAS!$D325-SAÍDAS!$E325</f>
        <v>0</v>
      </c>
      <c r="H325" s="88">
        <f>SUMIFS(ENTRADAS!$E$7:$E$58,ENTRADAS!$B$7:$B$58,"&lt;=" &amp; SAÍDAS!$B325,ENTRADAS!$C$7:$C$58,SAÍDAS!$C325)-SUMIFS(SAÍDAS!$G$7:$G$75,SAÍDAS!$B$7:$B$75,"&lt;=" &amp; SAÍDAS!$B325,SAÍDAS!$C$7:$C$75,SAÍDAS!$C325)</f>
        <v>0</v>
      </c>
      <c r="I325" s="67" t="e">
        <f>VLOOKUP(SAÍDAS!$C325,PROD!$B$7:$G$21,6,0)</f>
        <v>#N/A</v>
      </c>
      <c r="J325" s="68" t="e">
        <f>SAÍDAS!$G325*SAÍDAS!$I325</f>
        <v>#N/A</v>
      </c>
    </row>
    <row r="326" spans="2:10" ht="15.75" customHeight="1" x14ac:dyDescent="0.3">
      <c r="B326" s="89"/>
      <c r="C326" s="70"/>
      <c r="D326" s="70"/>
      <c r="E326" s="70"/>
      <c r="F326" s="90"/>
      <c r="G326" s="88">
        <f>SAÍDAS!$D326-SAÍDAS!$E326</f>
        <v>0</v>
      </c>
      <c r="H326" s="88">
        <f>SUMIFS(ENTRADAS!$E$7:$E$58,ENTRADAS!$B$7:$B$58,"&lt;=" &amp; SAÍDAS!$B326,ENTRADAS!$C$7:$C$58,SAÍDAS!$C326)-SUMIFS(SAÍDAS!$G$7:$G$75,SAÍDAS!$B$7:$B$75,"&lt;=" &amp; SAÍDAS!$B326,SAÍDAS!$C$7:$C$75,SAÍDAS!$C326)</f>
        <v>0</v>
      </c>
      <c r="I326" s="67" t="e">
        <f>VLOOKUP(SAÍDAS!$C326,PROD!$B$7:$G$21,6,0)</f>
        <v>#N/A</v>
      </c>
      <c r="J326" s="68" t="e">
        <f>SAÍDAS!$G326*SAÍDAS!$I326</f>
        <v>#N/A</v>
      </c>
    </row>
    <row r="327" spans="2:10" ht="15.75" customHeight="1" x14ac:dyDescent="0.3">
      <c r="B327" s="89"/>
      <c r="C327" s="70"/>
      <c r="D327" s="70"/>
      <c r="E327" s="70"/>
      <c r="F327" s="90"/>
      <c r="G327" s="88">
        <f>SAÍDAS!$D327-SAÍDAS!$E327</f>
        <v>0</v>
      </c>
      <c r="H327" s="88">
        <f>SUMIFS(ENTRADAS!$E$7:$E$58,ENTRADAS!$B$7:$B$58,"&lt;=" &amp; SAÍDAS!$B327,ENTRADAS!$C$7:$C$58,SAÍDAS!$C327)-SUMIFS(SAÍDAS!$G$7:$G$75,SAÍDAS!$B$7:$B$75,"&lt;=" &amp; SAÍDAS!$B327,SAÍDAS!$C$7:$C$75,SAÍDAS!$C327)</f>
        <v>0</v>
      </c>
      <c r="I327" s="67" t="e">
        <f>VLOOKUP(SAÍDAS!$C327,PROD!$B$7:$G$21,6,0)</f>
        <v>#N/A</v>
      </c>
      <c r="J327" s="68" t="e">
        <f>SAÍDAS!$G327*SAÍDAS!$I327</f>
        <v>#N/A</v>
      </c>
    </row>
    <row r="328" spans="2:10" ht="15.75" customHeight="1" x14ac:dyDescent="0.3">
      <c r="B328" s="89"/>
      <c r="C328" s="70"/>
      <c r="D328" s="70"/>
      <c r="E328" s="70"/>
      <c r="F328" s="90"/>
      <c r="G328" s="88">
        <f>SAÍDAS!$D328-SAÍDAS!$E328</f>
        <v>0</v>
      </c>
      <c r="H328" s="88">
        <f>SUMIFS(ENTRADAS!$E$7:$E$58,ENTRADAS!$B$7:$B$58,"&lt;=" &amp; SAÍDAS!$B328,ENTRADAS!$C$7:$C$58,SAÍDAS!$C328)-SUMIFS(SAÍDAS!$G$7:$G$75,SAÍDAS!$B$7:$B$75,"&lt;=" &amp; SAÍDAS!$B328,SAÍDAS!$C$7:$C$75,SAÍDAS!$C328)</f>
        <v>0</v>
      </c>
      <c r="I328" s="67" t="e">
        <f>VLOOKUP(SAÍDAS!$C328,PROD!$B$7:$G$21,6,0)</f>
        <v>#N/A</v>
      </c>
      <c r="J328" s="68" t="e">
        <f>SAÍDAS!$G328*SAÍDAS!$I328</f>
        <v>#N/A</v>
      </c>
    </row>
    <row r="329" spans="2:10" ht="15.75" customHeight="1" x14ac:dyDescent="0.3">
      <c r="B329" s="89"/>
      <c r="C329" s="70"/>
      <c r="D329" s="70"/>
      <c r="E329" s="70"/>
      <c r="F329" s="90"/>
      <c r="G329" s="88">
        <f>SAÍDAS!$D329-SAÍDAS!$E329</f>
        <v>0</v>
      </c>
      <c r="H329" s="88">
        <f>SUMIFS(ENTRADAS!$E$7:$E$58,ENTRADAS!$B$7:$B$58,"&lt;=" &amp; SAÍDAS!$B329,ENTRADAS!$C$7:$C$58,SAÍDAS!$C329)-SUMIFS(SAÍDAS!$G$7:$G$75,SAÍDAS!$B$7:$B$75,"&lt;=" &amp; SAÍDAS!$B329,SAÍDAS!$C$7:$C$75,SAÍDAS!$C329)</f>
        <v>0</v>
      </c>
      <c r="I329" s="67" t="e">
        <f>VLOOKUP(SAÍDAS!$C329,PROD!$B$7:$G$21,6,0)</f>
        <v>#N/A</v>
      </c>
      <c r="J329" s="68" t="e">
        <f>SAÍDAS!$G329*SAÍDAS!$I329</f>
        <v>#N/A</v>
      </c>
    </row>
    <row r="330" spans="2:10" ht="15.75" customHeight="1" x14ac:dyDescent="0.3">
      <c r="B330" s="91"/>
      <c r="C330" s="73"/>
      <c r="D330" s="73"/>
      <c r="E330" s="73"/>
      <c r="F330" s="92"/>
      <c r="G330" s="93">
        <f>SAÍDAS!$D330-SAÍDAS!$E330</f>
        <v>0</v>
      </c>
      <c r="H330" s="93">
        <f>SUMIFS(ENTRADAS!$E$7:$E$58,ENTRADAS!$B$7:$B$58,"&lt;=" &amp; SAÍDAS!$B330,ENTRADAS!$C$7:$C$58,SAÍDAS!$C330)-SUMIFS(SAÍDAS!$G$7:$G$75,SAÍDAS!$B$7:$B$75,"&lt;=" &amp; SAÍDAS!$B330,SAÍDAS!$C$7:$C$75,SAÍDAS!$C330)</f>
        <v>0</v>
      </c>
      <c r="I330" s="75" t="e">
        <f>VLOOKUP(SAÍDAS!$C330,PROD!$B$7:$G$21,6,0)</f>
        <v>#N/A</v>
      </c>
      <c r="J330" s="76" t="e">
        <f>SAÍDAS!$G330*SAÍDAS!$I330</f>
        <v>#N/A</v>
      </c>
    </row>
    <row r="331" spans="2:10" ht="15.75" customHeight="1" x14ac:dyDescent="0.25">
      <c r="B331" s="94"/>
      <c r="F331" s="94"/>
    </row>
    <row r="332" spans="2:10" ht="15.75" customHeight="1" x14ac:dyDescent="0.25">
      <c r="B332" s="94"/>
      <c r="F332" s="94"/>
    </row>
    <row r="333" spans="2:10" ht="15.75" customHeight="1" x14ac:dyDescent="0.25">
      <c r="B333" s="94"/>
      <c r="F333" s="94"/>
    </row>
    <row r="334" spans="2:10" ht="15.75" customHeight="1" x14ac:dyDescent="0.25">
      <c r="B334" s="94"/>
      <c r="F334" s="94"/>
    </row>
    <row r="335" spans="2:10" ht="15.75" customHeight="1" x14ac:dyDescent="0.25">
      <c r="B335" s="94"/>
      <c r="F335" s="94"/>
    </row>
    <row r="336" spans="2:10" ht="15.75" customHeight="1" x14ac:dyDescent="0.25">
      <c r="B336" s="94"/>
      <c r="F336" s="94"/>
    </row>
    <row r="337" spans="2:6" ht="15.75" customHeight="1" x14ac:dyDescent="0.25">
      <c r="B337" s="94"/>
      <c r="F337" s="94"/>
    </row>
    <row r="338" spans="2:6" ht="15.75" customHeight="1" x14ac:dyDescent="0.25">
      <c r="B338" s="94"/>
      <c r="F338" s="94"/>
    </row>
    <row r="339" spans="2:6" ht="15.75" customHeight="1" x14ac:dyDescent="0.25">
      <c r="B339" s="94"/>
      <c r="F339" s="94"/>
    </row>
    <row r="340" spans="2:6" ht="15.75" customHeight="1" x14ac:dyDescent="0.25">
      <c r="B340" s="94"/>
      <c r="F340" s="94"/>
    </row>
    <row r="341" spans="2:6" ht="15.75" customHeight="1" x14ac:dyDescent="0.25">
      <c r="B341" s="94"/>
      <c r="F341" s="94"/>
    </row>
    <row r="342" spans="2:6" ht="15.75" customHeight="1" x14ac:dyDescent="0.25">
      <c r="B342" s="94"/>
      <c r="F342" s="94"/>
    </row>
    <row r="343" spans="2:6" ht="15.75" customHeight="1" x14ac:dyDescent="0.25">
      <c r="B343" s="94"/>
      <c r="F343" s="94"/>
    </row>
    <row r="344" spans="2:6" ht="15.75" customHeight="1" x14ac:dyDescent="0.25">
      <c r="B344" s="94"/>
      <c r="F344" s="94"/>
    </row>
    <row r="345" spans="2:6" ht="15.75" customHeight="1" x14ac:dyDescent="0.25">
      <c r="B345" s="94"/>
      <c r="F345" s="94"/>
    </row>
    <row r="346" spans="2:6" ht="15.75" customHeight="1" x14ac:dyDescent="0.25">
      <c r="B346" s="94"/>
      <c r="F346" s="94"/>
    </row>
    <row r="347" spans="2:6" ht="15.75" customHeight="1" x14ac:dyDescent="0.25">
      <c r="B347" s="94"/>
      <c r="F347" s="94"/>
    </row>
    <row r="348" spans="2:6" ht="15.75" customHeight="1" x14ac:dyDescent="0.25">
      <c r="B348" s="94"/>
      <c r="F348" s="94"/>
    </row>
    <row r="349" spans="2:6" ht="15.75" customHeight="1" x14ac:dyDescent="0.25">
      <c r="B349" s="94"/>
      <c r="F349" s="94"/>
    </row>
    <row r="350" spans="2:6" ht="15.75" customHeight="1" x14ac:dyDescent="0.25">
      <c r="B350" s="94"/>
      <c r="F350" s="94"/>
    </row>
    <row r="351" spans="2:6" ht="15.75" customHeight="1" x14ac:dyDescent="0.25">
      <c r="B351" s="94"/>
      <c r="F351" s="94"/>
    </row>
    <row r="352" spans="2:6" ht="15.75" customHeight="1" x14ac:dyDescent="0.25">
      <c r="B352" s="94"/>
      <c r="F352" s="94"/>
    </row>
    <row r="353" spans="2:6" ht="15.75" customHeight="1" x14ac:dyDescent="0.25">
      <c r="B353" s="94"/>
      <c r="F353" s="94"/>
    </row>
    <row r="354" spans="2:6" ht="15.75" customHeight="1" x14ac:dyDescent="0.25">
      <c r="B354" s="94"/>
      <c r="F354" s="94"/>
    </row>
    <row r="355" spans="2:6" ht="15.75" customHeight="1" x14ac:dyDescent="0.25">
      <c r="B355" s="94"/>
      <c r="F355" s="94"/>
    </row>
    <row r="356" spans="2:6" ht="15.75" customHeight="1" x14ac:dyDescent="0.25">
      <c r="B356" s="94"/>
      <c r="F356" s="94"/>
    </row>
    <row r="357" spans="2:6" ht="15.75" customHeight="1" x14ac:dyDescent="0.25">
      <c r="B357" s="94"/>
      <c r="F357" s="94"/>
    </row>
    <row r="358" spans="2:6" ht="15.75" customHeight="1" x14ac:dyDescent="0.25">
      <c r="B358" s="94"/>
      <c r="F358" s="94"/>
    </row>
    <row r="359" spans="2:6" ht="15.75" customHeight="1" x14ac:dyDescent="0.25">
      <c r="B359" s="94"/>
      <c r="F359" s="94"/>
    </row>
    <row r="360" spans="2:6" ht="15.75" customHeight="1" x14ac:dyDescent="0.25">
      <c r="B360" s="94"/>
      <c r="F360" s="94"/>
    </row>
    <row r="361" spans="2:6" ht="15.75" customHeight="1" x14ac:dyDescent="0.25">
      <c r="B361" s="94"/>
      <c r="F361" s="94"/>
    </row>
    <row r="362" spans="2:6" ht="15.75" customHeight="1" x14ac:dyDescent="0.25">
      <c r="B362" s="94"/>
      <c r="F362" s="94"/>
    </row>
    <row r="363" spans="2:6" ht="15.75" customHeight="1" x14ac:dyDescent="0.25">
      <c r="B363" s="94"/>
      <c r="F363" s="94"/>
    </row>
    <row r="364" spans="2:6" ht="15.75" customHeight="1" x14ac:dyDescent="0.25">
      <c r="B364" s="94"/>
      <c r="F364" s="94"/>
    </row>
    <row r="365" spans="2:6" ht="15.75" customHeight="1" x14ac:dyDescent="0.25">
      <c r="B365" s="94"/>
      <c r="F365" s="94"/>
    </row>
    <row r="366" spans="2:6" ht="15.75" customHeight="1" x14ac:dyDescent="0.25">
      <c r="B366" s="94"/>
      <c r="F366" s="94"/>
    </row>
    <row r="367" spans="2:6" ht="15.75" customHeight="1" x14ac:dyDescent="0.25">
      <c r="B367" s="94"/>
      <c r="F367" s="94"/>
    </row>
    <row r="368" spans="2:6" ht="15.75" customHeight="1" x14ac:dyDescent="0.25">
      <c r="B368" s="94"/>
      <c r="F368" s="94"/>
    </row>
    <row r="369" spans="2:6" ht="15.75" customHeight="1" x14ac:dyDescent="0.25">
      <c r="B369" s="94"/>
      <c r="F369" s="94"/>
    </row>
    <row r="370" spans="2:6" ht="15.75" customHeight="1" x14ac:dyDescent="0.25">
      <c r="B370" s="94"/>
      <c r="F370" s="94"/>
    </row>
    <row r="371" spans="2:6" ht="15.75" customHeight="1" x14ac:dyDescent="0.25">
      <c r="B371" s="94"/>
      <c r="F371" s="94"/>
    </row>
    <row r="372" spans="2:6" ht="15.75" customHeight="1" x14ac:dyDescent="0.25">
      <c r="B372" s="94"/>
      <c r="F372" s="94"/>
    </row>
    <row r="373" spans="2:6" ht="15.75" customHeight="1" x14ac:dyDescent="0.25">
      <c r="B373" s="94"/>
      <c r="F373" s="94"/>
    </row>
    <row r="374" spans="2:6" ht="15.75" customHeight="1" x14ac:dyDescent="0.25">
      <c r="B374" s="94"/>
      <c r="F374" s="94"/>
    </row>
    <row r="375" spans="2:6" ht="15.75" customHeight="1" x14ac:dyDescent="0.25">
      <c r="B375" s="94"/>
      <c r="F375" s="94"/>
    </row>
    <row r="376" spans="2:6" ht="15.75" customHeight="1" x14ac:dyDescent="0.25">
      <c r="B376" s="94"/>
      <c r="F376" s="94"/>
    </row>
    <row r="377" spans="2:6" ht="15.75" customHeight="1" x14ac:dyDescent="0.25">
      <c r="B377" s="94"/>
      <c r="F377" s="94"/>
    </row>
    <row r="378" spans="2:6" ht="15.75" customHeight="1" x14ac:dyDescent="0.25">
      <c r="B378" s="94"/>
      <c r="F378" s="94"/>
    </row>
    <row r="379" spans="2:6" ht="15.75" customHeight="1" x14ac:dyDescent="0.25">
      <c r="B379" s="94"/>
      <c r="F379" s="94"/>
    </row>
    <row r="380" spans="2:6" ht="15.75" customHeight="1" x14ac:dyDescent="0.25">
      <c r="B380" s="94"/>
      <c r="F380" s="94"/>
    </row>
    <row r="381" spans="2:6" ht="15.75" customHeight="1" x14ac:dyDescent="0.25">
      <c r="B381" s="94"/>
      <c r="F381" s="94"/>
    </row>
    <row r="382" spans="2:6" ht="15.75" customHeight="1" x14ac:dyDescent="0.25">
      <c r="B382" s="94"/>
      <c r="F382" s="94"/>
    </row>
    <row r="383" spans="2:6" ht="15.75" customHeight="1" x14ac:dyDescent="0.25">
      <c r="B383" s="94"/>
      <c r="F383" s="94"/>
    </row>
    <row r="384" spans="2:6" ht="15.75" customHeight="1" x14ac:dyDescent="0.25">
      <c r="B384" s="94"/>
      <c r="F384" s="94"/>
    </row>
    <row r="385" spans="2:6" ht="15.75" customHeight="1" x14ac:dyDescent="0.25">
      <c r="B385" s="94"/>
      <c r="F385" s="94"/>
    </row>
    <row r="386" spans="2:6" ht="15.75" customHeight="1" x14ac:dyDescent="0.25">
      <c r="B386" s="94"/>
      <c r="F386" s="94"/>
    </row>
    <row r="387" spans="2:6" ht="15.75" customHeight="1" x14ac:dyDescent="0.25">
      <c r="B387" s="94"/>
      <c r="F387" s="94"/>
    </row>
    <row r="388" spans="2:6" ht="15.75" customHeight="1" x14ac:dyDescent="0.25">
      <c r="B388" s="94"/>
      <c r="F388" s="94"/>
    </row>
    <row r="389" spans="2:6" ht="15.75" customHeight="1" x14ac:dyDescent="0.25">
      <c r="B389" s="94"/>
      <c r="F389" s="94"/>
    </row>
    <row r="390" spans="2:6" ht="15.75" customHeight="1" x14ac:dyDescent="0.25">
      <c r="B390" s="94"/>
      <c r="F390" s="94"/>
    </row>
    <row r="391" spans="2:6" ht="15.75" customHeight="1" x14ac:dyDescent="0.25">
      <c r="B391" s="94"/>
      <c r="F391" s="94"/>
    </row>
    <row r="392" spans="2:6" ht="15.75" customHeight="1" x14ac:dyDescent="0.25">
      <c r="B392" s="94"/>
      <c r="F392" s="94"/>
    </row>
    <row r="393" spans="2:6" ht="15.75" customHeight="1" x14ac:dyDescent="0.25">
      <c r="B393" s="94"/>
      <c r="F393" s="94"/>
    </row>
    <row r="394" spans="2:6" ht="15.75" customHeight="1" x14ac:dyDescent="0.25">
      <c r="B394" s="94"/>
      <c r="F394" s="94"/>
    </row>
    <row r="395" spans="2:6" ht="15.75" customHeight="1" x14ac:dyDescent="0.25">
      <c r="B395" s="94"/>
      <c r="F395" s="94"/>
    </row>
    <row r="396" spans="2:6" ht="15.75" customHeight="1" x14ac:dyDescent="0.25">
      <c r="B396" s="94"/>
      <c r="F396" s="94"/>
    </row>
    <row r="397" spans="2:6" ht="15.75" customHeight="1" x14ac:dyDescent="0.25">
      <c r="B397" s="94"/>
      <c r="F397" s="94"/>
    </row>
    <row r="398" spans="2:6" ht="15.75" customHeight="1" x14ac:dyDescent="0.25">
      <c r="B398" s="94"/>
      <c r="F398" s="94"/>
    </row>
    <row r="399" spans="2:6" ht="15.75" customHeight="1" x14ac:dyDescent="0.25">
      <c r="B399" s="94"/>
      <c r="F399" s="94"/>
    </row>
    <row r="400" spans="2:6" ht="15.75" customHeight="1" x14ac:dyDescent="0.25">
      <c r="B400" s="94"/>
      <c r="F400" s="94"/>
    </row>
    <row r="401" spans="2:6" ht="15.75" customHeight="1" x14ac:dyDescent="0.25">
      <c r="B401" s="94"/>
      <c r="F401" s="94"/>
    </row>
    <row r="402" spans="2:6" ht="15.75" customHeight="1" x14ac:dyDescent="0.25">
      <c r="B402" s="94"/>
      <c r="F402" s="94"/>
    </row>
    <row r="403" spans="2:6" ht="15.75" customHeight="1" x14ac:dyDescent="0.25">
      <c r="B403" s="94"/>
      <c r="F403" s="94"/>
    </row>
    <row r="404" spans="2:6" ht="15.75" customHeight="1" x14ac:dyDescent="0.25">
      <c r="B404" s="94"/>
      <c r="F404" s="94"/>
    </row>
    <row r="405" spans="2:6" ht="15.75" customHeight="1" x14ac:dyDescent="0.25">
      <c r="B405" s="94"/>
      <c r="F405" s="94"/>
    </row>
    <row r="406" spans="2:6" ht="15.75" customHeight="1" x14ac:dyDescent="0.25">
      <c r="B406" s="94"/>
      <c r="F406" s="94"/>
    </row>
    <row r="407" spans="2:6" ht="15.75" customHeight="1" x14ac:dyDescent="0.25">
      <c r="B407" s="94"/>
      <c r="F407" s="94"/>
    </row>
    <row r="408" spans="2:6" ht="15.75" customHeight="1" x14ac:dyDescent="0.25">
      <c r="B408" s="94"/>
      <c r="F408" s="94"/>
    </row>
    <row r="409" spans="2:6" ht="15.75" customHeight="1" x14ac:dyDescent="0.25">
      <c r="B409" s="94"/>
      <c r="F409" s="94"/>
    </row>
    <row r="410" spans="2:6" ht="15.75" customHeight="1" x14ac:dyDescent="0.25">
      <c r="B410" s="94"/>
      <c r="F410" s="94"/>
    </row>
    <row r="411" spans="2:6" ht="15.75" customHeight="1" x14ac:dyDescent="0.25">
      <c r="B411" s="94"/>
      <c r="F411" s="94"/>
    </row>
    <row r="412" spans="2:6" ht="15.75" customHeight="1" x14ac:dyDescent="0.25">
      <c r="B412" s="94"/>
      <c r="F412" s="94"/>
    </row>
    <row r="413" spans="2:6" ht="15.75" customHeight="1" x14ac:dyDescent="0.25">
      <c r="B413" s="94"/>
      <c r="F413" s="94"/>
    </row>
    <row r="414" spans="2:6" ht="15.75" customHeight="1" x14ac:dyDescent="0.25">
      <c r="B414" s="94"/>
      <c r="F414" s="94"/>
    </row>
    <row r="415" spans="2:6" ht="15.75" customHeight="1" x14ac:dyDescent="0.25">
      <c r="B415" s="94"/>
      <c r="F415" s="94"/>
    </row>
    <row r="416" spans="2:6" ht="15.75" customHeight="1" x14ac:dyDescent="0.25">
      <c r="B416" s="94"/>
      <c r="F416" s="94"/>
    </row>
    <row r="417" spans="2:6" ht="15.75" customHeight="1" x14ac:dyDescent="0.25">
      <c r="B417" s="94"/>
      <c r="F417" s="94"/>
    </row>
    <row r="418" spans="2:6" ht="15.75" customHeight="1" x14ac:dyDescent="0.25">
      <c r="B418" s="94"/>
      <c r="F418" s="94"/>
    </row>
    <row r="419" spans="2:6" ht="15.75" customHeight="1" x14ac:dyDescent="0.25">
      <c r="B419" s="94"/>
      <c r="F419" s="94"/>
    </row>
    <row r="420" spans="2:6" ht="15.75" customHeight="1" x14ac:dyDescent="0.25">
      <c r="B420" s="94"/>
      <c r="F420" s="94"/>
    </row>
    <row r="421" spans="2:6" ht="15.75" customHeight="1" x14ac:dyDescent="0.25">
      <c r="B421" s="94"/>
      <c r="F421" s="94"/>
    </row>
    <row r="422" spans="2:6" ht="15.75" customHeight="1" x14ac:dyDescent="0.25">
      <c r="B422" s="94"/>
      <c r="F422" s="94"/>
    </row>
    <row r="423" spans="2:6" ht="15.75" customHeight="1" x14ac:dyDescent="0.25">
      <c r="B423" s="94"/>
      <c r="F423" s="94"/>
    </row>
    <row r="424" spans="2:6" ht="15.75" customHeight="1" x14ac:dyDescent="0.25">
      <c r="B424" s="94"/>
      <c r="F424" s="94"/>
    </row>
    <row r="425" spans="2:6" ht="15.75" customHeight="1" x14ac:dyDescent="0.25">
      <c r="B425" s="94"/>
      <c r="F425" s="94"/>
    </row>
    <row r="426" spans="2:6" ht="15.75" customHeight="1" x14ac:dyDescent="0.25">
      <c r="B426" s="94"/>
      <c r="F426" s="94"/>
    </row>
    <row r="427" spans="2:6" ht="15.75" customHeight="1" x14ac:dyDescent="0.25">
      <c r="B427" s="94"/>
      <c r="F427" s="94"/>
    </row>
    <row r="428" spans="2:6" ht="15.75" customHeight="1" x14ac:dyDescent="0.25">
      <c r="B428" s="94"/>
      <c r="F428" s="94"/>
    </row>
    <row r="429" spans="2:6" ht="15.75" customHeight="1" x14ac:dyDescent="0.25">
      <c r="B429" s="94"/>
      <c r="F429" s="94"/>
    </row>
    <row r="430" spans="2:6" ht="15.75" customHeight="1" x14ac:dyDescent="0.25">
      <c r="B430" s="94"/>
      <c r="F430" s="94"/>
    </row>
    <row r="431" spans="2:6" ht="15.75" customHeight="1" x14ac:dyDescent="0.25">
      <c r="B431" s="94"/>
      <c r="F431" s="94"/>
    </row>
    <row r="432" spans="2:6" ht="15.75" customHeight="1" x14ac:dyDescent="0.25">
      <c r="B432" s="94"/>
      <c r="F432" s="94"/>
    </row>
    <row r="433" spans="2:6" ht="15.75" customHeight="1" x14ac:dyDescent="0.25">
      <c r="B433" s="94"/>
      <c r="F433" s="94"/>
    </row>
    <row r="434" spans="2:6" ht="15.75" customHeight="1" x14ac:dyDescent="0.25">
      <c r="B434" s="94"/>
      <c r="F434" s="94"/>
    </row>
    <row r="435" spans="2:6" ht="15.75" customHeight="1" x14ac:dyDescent="0.25">
      <c r="B435" s="94"/>
      <c r="F435" s="94"/>
    </row>
    <row r="436" spans="2:6" ht="15.75" customHeight="1" x14ac:dyDescent="0.25">
      <c r="B436" s="94"/>
      <c r="F436" s="94"/>
    </row>
    <row r="437" spans="2:6" ht="15.75" customHeight="1" x14ac:dyDescent="0.25">
      <c r="B437" s="94"/>
      <c r="F437" s="94"/>
    </row>
    <row r="438" spans="2:6" ht="15.75" customHeight="1" x14ac:dyDescent="0.25">
      <c r="B438" s="94"/>
      <c r="F438" s="94"/>
    </row>
    <row r="439" spans="2:6" ht="15.75" customHeight="1" x14ac:dyDescent="0.25">
      <c r="B439" s="94"/>
      <c r="F439" s="94"/>
    </row>
    <row r="440" spans="2:6" ht="15.75" customHeight="1" x14ac:dyDescent="0.25">
      <c r="B440" s="94"/>
      <c r="F440" s="94"/>
    </row>
    <row r="441" spans="2:6" ht="15.75" customHeight="1" x14ac:dyDescent="0.25">
      <c r="B441" s="94"/>
      <c r="F441" s="94"/>
    </row>
    <row r="442" spans="2:6" ht="15.75" customHeight="1" x14ac:dyDescent="0.25">
      <c r="B442" s="94"/>
      <c r="F442" s="94"/>
    </row>
    <row r="443" spans="2:6" ht="15.75" customHeight="1" x14ac:dyDescent="0.25">
      <c r="B443" s="94"/>
      <c r="F443" s="94"/>
    </row>
    <row r="444" spans="2:6" ht="15.75" customHeight="1" x14ac:dyDescent="0.25">
      <c r="B444" s="94"/>
      <c r="F444" s="94"/>
    </row>
    <row r="445" spans="2:6" ht="15.75" customHeight="1" x14ac:dyDescent="0.25">
      <c r="B445" s="94"/>
      <c r="F445" s="94"/>
    </row>
    <row r="446" spans="2:6" ht="15.75" customHeight="1" x14ac:dyDescent="0.25">
      <c r="B446" s="94"/>
      <c r="F446" s="94"/>
    </row>
    <row r="447" spans="2:6" ht="15.75" customHeight="1" x14ac:dyDescent="0.25">
      <c r="B447" s="94"/>
      <c r="F447" s="94"/>
    </row>
    <row r="448" spans="2:6" ht="15.75" customHeight="1" x14ac:dyDescent="0.25">
      <c r="B448" s="94"/>
      <c r="F448" s="94"/>
    </row>
    <row r="449" spans="2:6" ht="15.75" customHeight="1" x14ac:dyDescent="0.25">
      <c r="B449" s="94"/>
      <c r="F449" s="94"/>
    </row>
    <row r="450" spans="2:6" ht="15.75" customHeight="1" x14ac:dyDescent="0.25">
      <c r="B450" s="94"/>
      <c r="F450" s="94"/>
    </row>
    <row r="451" spans="2:6" ht="15.75" customHeight="1" x14ac:dyDescent="0.25">
      <c r="B451" s="94"/>
      <c r="F451" s="94"/>
    </row>
    <row r="452" spans="2:6" ht="15.75" customHeight="1" x14ac:dyDescent="0.25">
      <c r="B452" s="94"/>
      <c r="F452" s="94"/>
    </row>
    <row r="453" spans="2:6" ht="15.75" customHeight="1" x14ac:dyDescent="0.25">
      <c r="B453" s="94"/>
      <c r="F453" s="94"/>
    </row>
    <row r="454" spans="2:6" ht="15.75" customHeight="1" x14ac:dyDescent="0.25">
      <c r="B454" s="94"/>
      <c r="F454" s="94"/>
    </row>
    <row r="455" spans="2:6" ht="15.75" customHeight="1" x14ac:dyDescent="0.25">
      <c r="B455" s="94"/>
      <c r="F455" s="94"/>
    </row>
    <row r="456" spans="2:6" ht="15.75" customHeight="1" x14ac:dyDescent="0.25">
      <c r="B456" s="94"/>
      <c r="F456" s="94"/>
    </row>
    <row r="457" spans="2:6" ht="15.75" customHeight="1" x14ac:dyDescent="0.25">
      <c r="B457" s="94"/>
      <c r="F457" s="94"/>
    </row>
    <row r="458" spans="2:6" ht="15.75" customHeight="1" x14ac:dyDescent="0.25">
      <c r="B458" s="94"/>
      <c r="F458" s="94"/>
    </row>
    <row r="459" spans="2:6" ht="15.75" customHeight="1" x14ac:dyDescent="0.25">
      <c r="B459" s="94"/>
      <c r="F459" s="94"/>
    </row>
    <row r="460" spans="2:6" ht="15.75" customHeight="1" x14ac:dyDescent="0.25">
      <c r="B460" s="94"/>
      <c r="F460" s="94"/>
    </row>
    <row r="461" spans="2:6" ht="15.75" customHeight="1" x14ac:dyDescent="0.25">
      <c r="B461" s="94"/>
      <c r="F461" s="94"/>
    </row>
    <row r="462" spans="2:6" ht="15.75" customHeight="1" x14ac:dyDescent="0.25">
      <c r="B462" s="94"/>
      <c r="F462" s="94"/>
    </row>
    <row r="463" spans="2:6" ht="15.75" customHeight="1" x14ac:dyDescent="0.25">
      <c r="B463" s="94"/>
      <c r="F463" s="94"/>
    </row>
    <row r="464" spans="2:6" ht="15.75" customHeight="1" x14ac:dyDescent="0.25">
      <c r="B464" s="94"/>
      <c r="F464" s="94"/>
    </row>
    <row r="465" spans="2:6" ht="15.75" customHeight="1" x14ac:dyDescent="0.25">
      <c r="B465" s="94"/>
      <c r="F465" s="94"/>
    </row>
    <row r="466" spans="2:6" ht="15.75" customHeight="1" x14ac:dyDescent="0.25">
      <c r="B466" s="94"/>
      <c r="F466" s="94"/>
    </row>
    <row r="467" spans="2:6" ht="15.75" customHeight="1" x14ac:dyDescent="0.25">
      <c r="B467" s="94"/>
      <c r="F467" s="94"/>
    </row>
    <row r="468" spans="2:6" ht="15.75" customHeight="1" x14ac:dyDescent="0.25">
      <c r="B468" s="94"/>
      <c r="F468" s="94"/>
    </row>
    <row r="469" spans="2:6" ht="15.75" customHeight="1" x14ac:dyDescent="0.25">
      <c r="B469" s="94"/>
      <c r="F469" s="94"/>
    </row>
    <row r="470" spans="2:6" ht="15.75" customHeight="1" x14ac:dyDescent="0.25">
      <c r="B470" s="94"/>
      <c r="F470" s="94"/>
    </row>
    <row r="471" spans="2:6" ht="15.75" customHeight="1" x14ac:dyDescent="0.25">
      <c r="B471" s="94"/>
      <c r="F471" s="94"/>
    </row>
    <row r="472" spans="2:6" ht="15.75" customHeight="1" x14ac:dyDescent="0.25">
      <c r="B472" s="94"/>
      <c r="F472" s="94"/>
    </row>
    <row r="473" spans="2:6" ht="15.75" customHeight="1" x14ac:dyDescent="0.25">
      <c r="B473" s="94"/>
      <c r="F473" s="94"/>
    </row>
    <row r="474" spans="2:6" ht="15.75" customHeight="1" x14ac:dyDescent="0.25">
      <c r="B474" s="94"/>
      <c r="F474" s="94"/>
    </row>
    <row r="475" spans="2:6" ht="15.75" customHeight="1" x14ac:dyDescent="0.25">
      <c r="B475" s="94"/>
      <c r="F475" s="94"/>
    </row>
    <row r="476" spans="2:6" ht="15.75" customHeight="1" x14ac:dyDescent="0.25">
      <c r="B476" s="94"/>
      <c r="F476" s="94"/>
    </row>
    <row r="477" spans="2:6" ht="15.75" customHeight="1" x14ac:dyDescent="0.25">
      <c r="B477" s="94"/>
      <c r="F477" s="94"/>
    </row>
    <row r="478" spans="2:6" ht="15.75" customHeight="1" x14ac:dyDescent="0.25">
      <c r="B478" s="94"/>
      <c r="F478" s="94"/>
    </row>
    <row r="479" spans="2:6" ht="15.75" customHeight="1" x14ac:dyDescent="0.25">
      <c r="B479" s="94"/>
      <c r="F479" s="94"/>
    </row>
    <row r="480" spans="2:6" ht="15.75" customHeight="1" x14ac:dyDescent="0.25">
      <c r="B480" s="94"/>
      <c r="F480" s="94"/>
    </row>
    <row r="481" spans="2:6" ht="15.75" customHeight="1" x14ac:dyDescent="0.25">
      <c r="B481" s="94"/>
      <c r="F481" s="94"/>
    </row>
    <row r="482" spans="2:6" ht="15.75" customHeight="1" x14ac:dyDescent="0.25">
      <c r="B482" s="94"/>
      <c r="F482" s="94"/>
    </row>
    <row r="483" spans="2:6" ht="15.75" customHeight="1" x14ac:dyDescent="0.25">
      <c r="B483" s="94"/>
      <c r="F483" s="94"/>
    </row>
    <row r="484" spans="2:6" ht="15.75" customHeight="1" x14ac:dyDescent="0.25">
      <c r="B484" s="94"/>
      <c r="F484" s="94"/>
    </row>
    <row r="485" spans="2:6" ht="15.75" customHeight="1" x14ac:dyDescent="0.25">
      <c r="B485" s="94"/>
      <c r="F485" s="94"/>
    </row>
    <row r="486" spans="2:6" ht="15.75" customHeight="1" x14ac:dyDescent="0.25">
      <c r="B486" s="94"/>
      <c r="F486" s="94"/>
    </row>
    <row r="487" spans="2:6" ht="15.75" customHeight="1" x14ac:dyDescent="0.25">
      <c r="B487" s="94"/>
      <c r="F487" s="94"/>
    </row>
    <row r="488" spans="2:6" ht="15.75" customHeight="1" x14ac:dyDescent="0.25">
      <c r="B488" s="94"/>
      <c r="F488" s="94"/>
    </row>
    <row r="489" spans="2:6" ht="15.75" customHeight="1" x14ac:dyDescent="0.25">
      <c r="B489" s="94"/>
      <c r="F489" s="94"/>
    </row>
    <row r="490" spans="2:6" ht="15.75" customHeight="1" x14ac:dyDescent="0.25">
      <c r="B490" s="94"/>
      <c r="F490" s="94"/>
    </row>
    <row r="491" spans="2:6" ht="15.75" customHeight="1" x14ac:dyDescent="0.25">
      <c r="B491" s="94"/>
      <c r="F491" s="94"/>
    </row>
    <row r="492" spans="2:6" ht="15.75" customHeight="1" x14ac:dyDescent="0.25">
      <c r="B492" s="94"/>
      <c r="F492" s="94"/>
    </row>
    <row r="493" spans="2:6" ht="15.75" customHeight="1" x14ac:dyDescent="0.25">
      <c r="B493" s="94"/>
      <c r="F493" s="94"/>
    </row>
    <row r="494" spans="2:6" ht="15.75" customHeight="1" x14ac:dyDescent="0.25">
      <c r="B494" s="94"/>
      <c r="F494" s="94"/>
    </row>
    <row r="495" spans="2:6" ht="15.75" customHeight="1" x14ac:dyDescent="0.25">
      <c r="B495" s="94"/>
      <c r="F495" s="94"/>
    </row>
    <row r="496" spans="2:6" ht="15.75" customHeight="1" x14ac:dyDescent="0.25">
      <c r="B496" s="94"/>
      <c r="F496" s="94"/>
    </row>
    <row r="497" spans="2:6" ht="15.75" customHeight="1" x14ac:dyDescent="0.25">
      <c r="B497" s="94"/>
      <c r="F497" s="94"/>
    </row>
    <row r="498" spans="2:6" ht="15.75" customHeight="1" x14ac:dyDescent="0.25">
      <c r="B498" s="94"/>
      <c r="F498" s="94"/>
    </row>
    <row r="499" spans="2:6" ht="15.75" customHeight="1" x14ac:dyDescent="0.25">
      <c r="B499" s="94"/>
      <c r="F499" s="94"/>
    </row>
    <row r="500" spans="2:6" ht="15.75" customHeight="1" x14ac:dyDescent="0.25">
      <c r="B500" s="94"/>
      <c r="F500" s="94"/>
    </row>
    <row r="501" spans="2:6" ht="15.75" customHeight="1" x14ac:dyDescent="0.25">
      <c r="B501" s="94"/>
      <c r="F501" s="94"/>
    </row>
    <row r="502" spans="2:6" ht="15.75" customHeight="1" x14ac:dyDescent="0.25">
      <c r="B502" s="94"/>
      <c r="F502" s="94"/>
    </row>
    <row r="503" spans="2:6" ht="15.75" customHeight="1" x14ac:dyDescent="0.25">
      <c r="B503" s="94"/>
      <c r="F503" s="94"/>
    </row>
    <row r="504" spans="2:6" ht="15.75" customHeight="1" x14ac:dyDescent="0.25">
      <c r="B504" s="94"/>
      <c r="F504" s="94"/>
    </row>
    <row r="505" spans="2:6" ht="15.75" customHeight="1" x14ac:dyDescent="0.25">
      <c r="B505" s="94"/>
      <c r="F505" s="94"/>
    </row>
    <row r="506" spans="2:6" ht="15.75" customHeight="1" x14ac:dyDescent="0.25">
      <c r="B506" s="94"/>
      <c r="F506" s="94"/>
    </row>
    <row r="507" spans="2:6" ht="15.75" customHeight="1" x14ac:dyDescent="0.25">
      <c r="B507" s="94"/>
      <c r="F507" s="94"/>
    </row>
    <row r="508" spans="2:6" ht="15.75" customHeight="1" x14ac:dyDescent="0.25">
      <c r="B508" s="94"/>
      <c r="F508" s="94"/>
    </row>
    <row r="509" spans="2:6" ht="15.75" customHeight="1" x14ac:dyDescent="0.25">
      <c r="B509" s="94"/>
      <c r="F509" s="94"/>
    </row>
    <row r="510" spans="2:6" ht="15.75" customHeight="1" x14ac:dyDescent="0.25">
      <c r="B510" s="94"/>
      <c r="F510" s="94"/>
    </row>
    <row r="511" spans="2:6" ht="15.75" customHeight="1" x14ac:dyDescent="0.25">
      <c r="B511" s="94"/>
      <c r="F511" s="94"/>
    </row>
    <row r="512" spans="2:6" ht="15.75" customHeight="1" x14ac:dyDescent="0.25">
      <c r="B512" s="94"/>
      <c r="F512" s="94"/>
    </row>
    <row r="513" spans="2:6" ht="15.75" customHeight="1" x14ac:dyDescent="0.25">
      <c r="B513" s="94"/>
      <c r="F513" s="94"/>
    </row>
    <row r="514" spans="2:6" ht="15.75" customHeight="1" x14ac:dyDescent="0.25">
      <c r="B514" s="94"/>
      <c r="F514" s="94"/>
    </row>
    <row r="515" spans="2:6" ht="15.75" customHeight="1" x14ac:dyDescent="0.25">
      <c r="B515" s="94"/>
      <c r="F515" s="94"/>
    </row>
    <row r="516" spans="2:6" ht="15.75" customHeight="1" x14ac:dyDescent="0.25">
      <c r="B516" s="94"/>
      <c r="F516" s="94"/>
    </row>
    <row r="517" spans="2:6" ht="15.75" customHeight="1" x14ac:dyDescent="0.25">
      <c r="B517" s="94"/>
      <c r="F517" s="94"/>
    </row>
    <row r="518" spans="2:6" ht="15.75" customHeight="1" x14ac:dyDescent="0.25">
      <c r="B518" s="94"/>
      <c r="F518" s="94"/>
    </row>
    <row r="519" spans="2:6" ht="15.75" customHeight="1" x14ac:dyDescent="0.25">
      <c r="B519" s="94"/>
      <c r="F519" s="94"/>
    </row>
    <row r="520" spans="2:6" ht="15.75" customHeight="1" x14ac:dyDescent="0.25">
      <c r="B520" s="94"/>
      <c r="F520" s="94"/>
    </row>
    <row r="521" spans="2:6" ht="15.75" customHeight="1" x14ac:dyDescent="0.25">
      <c r="B521" s="94"/>
      <c r="F521" s="94"/>
    </row>
    <row r="522" spans="2:6" ht="15.75" customHeight="1" x14ac:dyDescent="0.25">
      <c r="B522" s="94"/>
      <c r="F522" s="94"/>
    </row>
    <row r="523" spans="2:6" ht="15.75" customHeight="1" x14ac:dyDescent="0.25">
      <c r="B523" s="94"/>
      <c r="F523" s="94"/>
    </row>
    <row r="524" spans="2:6" ht="15.75" customHeight="1" x14ac:dyDescent="0.25">
      <c r="B524" s="94"/>
      <c r="F524" s="94"/>
    </row>
    <row r="525" spans="2:6" ht="15.75" customHeight="1" x14ac:dyDescent="0.25">
      <c r="B525" s="94"/>
      <c r="F525" s="94"/>
    </row>
    <row r="526" spans="2:6" ht="15.75" customHeight="1" x14ac:dyDescent="0.25">
      <c r="B526" s="94"/>
      <c r="F526" s="94"/>
    </row>
    <row r="527" spans="2:6" ht="15.75" customHeight="1" x14ac:dyDescent="0.25">
      <c r="B527" s="94"/>
      <c r="F527" s="94"/>
    </row>
    <row r="528" spans="2:6" ht="15.75" customHeight="1" x14ac:dyDescent="0.25">
      <c r="B528" s="94"/>
      <c r="F528" s="94"/>
    </row>
    <row r="529" spans="2:6" ht="15.75" customHeight="1" x14ac:dyDescent="0.25">
      <c r="B529" s="94"/>
      <c r="F529" s="94"/>
    </row>
    <row r="530" spans="2:6" ht="15.75" customHeight="1" x14ac:dyDescent="0.25">
      <c r="B530" s="94"/>
      <c r="F530" s="94"/>
    </row>
    <row r="531" spans="2:6" ht="15.75" customHeight="1" x14ac:dyDescent="0.25">
      <c r="B531" s="94"/>
      <c r="F531" s="94"/>
    </row>
    <row r="532" spans="2:6" ht="15.75" customHeight="1" x14ac:dyDescent="0.25">
      <c r="B532" s="94"/>
      <c r="F532" s="94"/>
    </row>
    <row r="533" spans="2:6" ht="15.75" customHeight="1" x14ac:dyDescent="0.25">
      <c r="B533" s="94"/>
      <c r="F533" s="94"/>
    </row>
    <row r="534" spans="2:6" ht="15.75" customHeight="1" x14ac:dyDescent="0.25">
      <c r="B534" s="94"/>
      <c r="F534" s="94"/>
    </row>
    <row r="535" spans="2:6" ht="15.75" customHeight="1" x14ac:dyDescent="0.25">
      <c r="B535" s="94"/>
      <c r="F535" s="94"/>
    </row>
    <row r="536" spans="2:6" ht="15.75" customHeight="1" x14ac:dyDescent="0.25">
      <c r="B536" s="94"/>
      <c r="F536" s="94"/>
    </row>
    <row r="537" spans="2:6" ht="15.75" customHeight="1" x14ac:dyDescent="0.25">
      <c r="B537" s="94"/>
      <c r="F537" s="94"/>
    </row>
    <row r="538" spans="2:6" ht="15.75" customHeight="1" x14ac:dyDescent="0.25">
      <c r="B538" s="94"/>
      <c r="F538" s="94"/>
    </row>
    <row r="539" spans="2:6" ht="15.75" customHeight="1" x14ac:dyDescent="0.25">
      <c r="B539" s="94"/>
      <c r="F539" s="94"/>
    </row>
    <row r="540" spans="2:6" ht="15.75" customHeight="1" x14ac:dyDescent="0.25">
      <c r="B540" s="94"/>
      <c r="F540" s="94"/>
    </row>
    <row r="541" spans="2:6" ht="15.75" customHeight="1" x14ac:dyDescent="0.25">
      <c r="B541" s="94"/>
      <c r="F541" s="94"/>
    </row>
    <row r="542" spans="2:6" ht="15.75" customHeight="1" x14ac:dyDescent="0.25">
      <c r="B542" s="94"/>
      <c r="F542" s="94"/>
    </row>
    <row r="543" spans="2:6" ht="15.75" customHeight="1" x14ac:dyDescent="0.25">
      <c r="B543" s="94"/>
      <c r="F543" s="94"/>
    </row>
    <row r="544" spans="2:6" ht="15.75" customHeight="1" x14ac:dyDescent="0.25">
      <c r="B544" s="94"/>
      <c r="F544" s="94"/>
    </row>
    <row r="545" spans="2:6" ht="15.75" customHeight="1" x14ac:dyDescent="0.25">
      <c r="B545" s="94"/>
      <c r="F545" s="94"/>
    </row>
    <row r="546" spans="2:6" ht="15.75" customHeight="1" x14ac:dyDescent="0.25">
      <c r="B546" s="94"/>
      <c r="F546" s="94"/>
    </row>
    <row r="547" spans="2:6" ht="15.75" customHeight="1" x14ac:dyDescent="0.25">
      <c r="B547" s="94"/>
      <c r="F547" s="94"/>
    </row>
    <row r="548" spans="2:6" ht="15.75" customHeight="1" x14ac:dyDescent="0.25">
      <c r="B548" s="94"/>
      <c r="F548" s="94"/>
    </row>
    <row r="549" spans="2:6" ht="15.75" customHeight="1" x14ac:dyDescent="0.25">
      <c r="B549" s="94"/>
      <c r="F549" s="94"/>
    </row>
    <row r="550" spans="2:6" ht="15.75" customHeight="1" x14ac:dyDescent="0.25">
      <c r="B550" s="94"/>
      <c r="F550" s="94"/>
    </row>
    <row r="551" spans="2:6" ht="15.75" customHeight="1" x14ac:dyDescent="0.25">
      <c r="B551" s="94"/>
      <c r="F551" s="94"/>
    </row>
    <row r="552" spans="2:6" ht="15.75" customHeight="1" x14ac:dyDescent="0.25">
      <c r="B552" s="94"/>
      <c r="F552" s="94"/>
    </row>
    <row r="553" spans="2:6" ht="15.75" customHeight="1" x14ac:dyDescent="0.25">
      <c r="B553" s="94"/>
      <c r="F553" s="94"/>
    </row>
    <row r="554" spans="2:6" ht="15.75" customHeight="1" x14ac:dyDescent="0.25">
      <c r="B554" s="94"/>
      <c r="F554" s="94"/>
    </row>
    <row r="555" spans="2:6" ht="15.75" customHeight="1" x14ac:dyDescent="0.25">
      <c r="B555" s="94"/>
      <c r="F555" s="94"/>
    </row>
    <row r="556" spans="2:6" ht="15.75" customHeight="1" x14ac:dyDescent="0.25">
      <c r="B556" s="94"/>
      <c r="F556" s="94"/>
    </row>
    <row r="557" spans="2:6" ht="15.75" customHeight="1" x14ac:dyDescent="0.25">
      <c r="B557" s="94"/>
      <c r="F557" s="94"/>
    </row>
    <row r="558" spans="2:6" ht="15.75" customHeight="1" x14ac:dyDescent="0.25">
      <c r="B558" s="94"/>
      <c r="F558" s="94"/>
    </row>
    <row r="559" spans="2:6" ht="15.75" customHeight="1" x14ac:dyDescent="0.25">
      <c r="B559" s="94"/>
      <c r="F559" s="94"/>
    </row>
    <row r="560" spans="2:6" ht="15.75" customHeight="1" x14ac:dyDescent="0.25">
      <c r="B560" s="94"/>
      <c r="F560" s="94"/>
    </row>
    <row r="561" spans="2:6" ht="15.75" customHeight="1" x14ac:dyDescent="0.25">
      <c r="B561" s="94"/>
      <c r="F561" s="94"/>
    </row>
    <row r="562" spans="2:6" ht="15.75" customHeight="1" x14ac:dyDescent="0.25">
      <c r="B562" s="94"/>
      <c r="F562" s="94"/>
    </row>
    <row r="563" spans="2:6" ht="15.75" customHeight="1" x14ac:dyDescent="0.25">
      <c r="B563" s="94"/>
      <c r="F563" s="94"/>
    </row>
    <row r="564" spans="2:6" ht="15.75" customHeight="1" x14ac:dyDescent="0.25">
      <c r="B564" s="94"/>
      <c r="F564" s="94"/>
    </row>
    <row r="565" spans="2:6" ht="15.75" customHeight="1" x14ac:dyDescent="0.25">
      <c r="B565" s="94"/>
      <c r="F565" s="94"/>
    </row>
    <row r="566" spans="2:6" ht="15.75" customHeight="1" x14ac:dyDescent="0.25">
      <c r="B566" s="94"/>
      <c r="F566" s="94"/>
    </row>
    <row r="567" spans="2:6" ht="15.75" customHeight="1" x14ac:dyDescent="0.25">
      <c r="B567" s="94"/>
      <c r="F567" s="94"/>
    </row>
    <row r="568" spans="2:6" ht="15.75" customHeight="1" x14ac:dyDescent="0.25">
      <c r="B568" s="94"/>
      <c r="F568" s="94"/>
    </row>
    <row r="569" spans="2:6" ht="15.75" customHeight="1" x14ac:dyDescent="0.25">
      <c r="B569" s="94"/>
      <c r="F569" s="94"/>
    </row>
    <row r="570" spans="2:6" ht="15.75" customHeight="1" x14ac:dyDescent="0.25">
      <c r="B570" s="94"/>
      <c r="F570" s="94"/>
    </row>
    <row r="571" spans="2:6" ht="15.75" customHeight="1" x14ac:dyDescent="0.25">
      <c r="B571" s="94"/>
      <c r="F571" s="94"/>
    </row>
    <row r="572" spans="2:6" ht="15.75" customHeight="1" x14ac:dyDescent="0.25">
      <c r="B572" s="94"/>
      <c r="F572" s="94"/>
    </row>
    <row r="573" spans="2:6" ht="15.75" customHeight="1" x14ac:dyDescent="0.25">
      <c r="B573" s="94"/>
      <c r="F573" s="94"/>
    </row>
    <row r="574" spans="2:6" ht="15.75" customHeight="1" x14ac:dyDescent="0.25">
      <c r="B574" s="94"/>
      <c r="F574" s="94"/>
    </row>
    <row r="575" spans="2:6" ht="15.75" customHeight="1" x14ac:dyDescent="0.25">
      <c r="B575" s="94"/>
      <c r="F575" s="94"/>
    </row>
    <row r="576" spans="2:6" ht="15.75" customHeight="1" x14ac:dyDescent="0.25">
      <c r="B576" s="94"/>
      <c r="F576" s="94"/>
    </row>
    <row r="577" spans="2:6" ht="15.75" customHeight="1" x14ac:dyDescent="0.25">
      <c r="B577" s="94"/>
      <c r="F577" s="94"/>
    </row>
    <row r="578" spans="2:6" ht="15.75" customHeight="1" x14ac:dyDescent="0.25">
      <c r="B578" s="94"/>
      <c r="F578" s="94"/>
    </row>
    <row r="579" spans="2:6" ht="15.75" customHeight="1" x14ac:dyDescent="0.25">
      <c r="B579" s="94"/>
      <c r="F579" s="94"/>
    </row>
    <row r="580" spans="2:6" ht="15.75" customHeight="1" x14ac:dyDescent="0.25">
      <c r="B580" s="94"/>
      <c r="F580" s="94"/>
    </row>
    <row r="581" spans="2:6" ht="15.75" customHeight="1" x14ac:dyDescent="0.25">
      <c r="B581" s="94"/>
      <c r="F581" s="94"/>
    </row>
    <row r="582" spans="2:6" ht="15.75" customHeight="1" x14ac:dyDescent="0.25">
      <c r="B582" s="94"/>
      <c r="F582" s="94"/>
    </row>
    <row r="583" spans="2:6" ht="15.75" customHeight="1" x14ac:dyDescent="0.25">
      <c r="B583" s="94"/>
      <c r="F583" s="94"/>
    </row>
    <row r="584" spans="2:6" ht="15.75" customHeight="1" x14ac:dyDescent="0.25">
      <c r="B584" s="94"/>
      <c r="F584" s="94"/>
    </row>
    <row r="585" spans="2:6" ht="15.75" customHeight="1" x14ac:dyDescent="0.25">
      <c r="B585" s="94"/>
      <c r="F585" s="94"/>
    </row>
    <row r="586" spans="2:6" ht="15.75" customHeight="1" x14ac:dyDescent="0.25">
      <c r="B586" s="94"/>
      <c r="F586" s="94"/>
    </row>
    <row r="587" spans="2:6" ht="15.75" customHeight="1" x14ac:dyDescent="0.25">
      <c r="B587" s="94"/>
      <c r="F587" s="94"/>
    </row>
    <row r="588" spans="2:6" ht="15.75" customHeight="1" x14ac:dyDescent="0.25">
      <c r="B588" s="94"/>
      <c r="F588" s="94"/>
    </row>
    <row r="589" spans="2:6" ht="15.75" customHeight="1" x14ac:dyDescent="0.25">
      <c r="B589" s="94"/>
      <c r="F589" s="94"/>
    </row>
    <row r="590" spans="2:6" ht="15.75" customHeight="1" x14ac:dyDescent="0.25">
      <c r="B590" s="94"/>
      <c r="F590" s="94"/>
    </row>
    <row r="591" spans="2:6" ht="15.75" customHeight="1" x14ac:dyDescent="0.25">
      <c r="B591" s="94"/>
      <c r="F591" s="94"/>
    </row>
    <row r="592" spans="2:6" ht="15.75" customHeight="1" x14ac:dyDescent="0.25">
      <c r="B592" s="94"/>
      <c r="F592" s="94"/>
    </row>
    <row r="593" spans="2:6" ht="15.75" customHeight="1" x14ac:dyDescent="0.25">
      <c r="B593" s="94"/>
      <c r="F593" s="94"/>
    </row>
    <row r="594" spans="2:6" ht="15.75" customHeight="1" x14ac:dyDescent="0.25">
      <c r="B594" s="94"/>
      <c r="F594" s="94"/>
    </row>
    <row r="595" spans="2:6" ht="15.75" customHeight="1" x14ac:dyDescent="0.25">
      <c r="B595" s="94"/>
      <c r="F595" s="94"/>
    </row>
    <row r="596" spans="2:6" ht="15.75" customHeight="1" x14ac:dyDescent="0.25">
      <c r="B596" s="94"/>
      <c r="F596" s="94"/>
    </row>
    <row r="597" spans="2:6" ht="15.75" customHeight="1" x14ac:dyDescent="0.25">
      <c r="B597" s="94"/>
      <c r="F597" s="94"/>
    </row>
    <row r="598" spans="2:6" ht="15.75" customHeight="1" x14ac:dyDescent="0.25">
      <c r="B598" s="94"/>
      <c r="F598" s="94"/>
    </row>
    <row r="599" spans="2:6" ht="15.75" customHeight="1" x14ac:dyDescent="0.25">
      <c r="B599" s="94"/>
      <c r="F599" s="94"/>
    </row>
    <row r="600" spans="2:6" ht="15.75" customHeight="1" x14ac:dyDescent="0.25">
      <c r="B600" s="94"/>
      <c r="F600" s="94"/>
    </row>
    <row r="601" spans="2:6" ht="15.75" customHeight="1" x14ac:dyDescent="0.25">
      <c r="B601" s="94"/>
      <c r="F601" s="94"/>
    </row>
    <row r="602" spans="2:6" ht="15.75" customHeight="1" x14ac:dyDescent="0.25">
      <c r="B602" s="94"/>
      <c r="F602" s="94"/>
    </row>
    <row r="603" spans="2:6" ht="15.75" customHeight="1" x14ac:dyDescent="0.25">
      <c r="B603" s="94"/>
      <c r="F603" s="94"/>
    </row>
    <row r="604" spans="2:6" ht="15.75" customHeight="1" x14ac:dyDescent="0.25">
      <c r="B604" s="94"/>
      <c r="F604" s="94"/>
    </row>
    <row r="605" spans="2:6" ht="15.75" customHeight="1" x14ac:dyDescent="0.25">
      <c r="B605" s="94"/>
      <c r="F605" s="94"/>
    </row>
    <row r="606" spans="2:6" ht="15.75" customHeight="1" x14ac:dyDescent="0.25">
      <c r="B606" s="94"/>
      <c r="F606" s="94"/>
    </row>
    <row r="607" spans="2:6" ht="15.75" customHeight="1" x14ac:dyDescent="0.25">
      <c r="B607" s="94"/>
      <c r="F607" s="94"/>
    </row>
    <row r="608" spans="2:6" ht="15.75" customHeight="1" x14ac:dyDescent="0.25">
      <c r="B608" s="94"/>
      <c r="F608" s="94"/>
    </row>
    <row r="609" spans="2:6" ht="15.75" customHeight="1" x14ac:dyDescent="0.25">
      <c r="B609" s="94"/>
      <c r="F609" s="94"/>
    </row>
    <row r="610" spans="2:6" ht="15.75" customHeight="1" x14ac:dyDescent="0.25">
      <c r="B610" s="94"/>
      <c r="F610" s="94"/>
    </row>
    <row r="611" spans="2:6" ht="15.75" customHeight="1" x14ac:dyDescent="0.25">
      <c r="B611" s="94"/>
      <c r="F611" s="94"/>
    </row>
    <row r="612" spans="2:6" ht="15.75" customHeight="1" x14ac:dyDescent="0.25">
      <c r="B612" s="94"/>
      <c r="F612" s="94"/>
    </row>
    <row r="613" spans="2:6" ht="15.75" customHeight="1" x14ac:dyDescent="0.25">
      <c r="B613" s="94"/>
      <c r="F613" s="94"/>
    </row>
    <row r="614" spans="2:6" ht="15.75" customHeight="1" x14ac:dyDescent="0.25">
      <c r="B614" s="94"/>
      <c r="F614" s="94"/>
    </row>
    <row r="615" spans="2:6" ht="15.75" customHeight="1" x14ac:dyDescent="0.25">
      <c r="B615" s="94"/>
      <c r="F615" s="94"/>
    </row>
    <row r="616" spans="2:6" ht="15.75" customHeight="1" x14ac:dyDescent="0.25">
      <c r="B616" s="94"/>
      <c r="F616" s="94"/>
    </row>
    <row r="617" spans="2:6" ht="15.75" customHeight="1" x14ac:dyDescent="0.25">
      <c r="B617" s="94"/>
      <c r="F617" s="94"/>
    </row>
    <row r="618" spans="2:6" ht="15.75" customHeight="1" x14ac:dyDescent="0.25">
      <c r="B618" s="94"/>
      <c r="F618" s="94"/>
    </row>
    <row r="619" spans="2:6" ht="15.75" customHeight="1" x14ac:dyDescent="0.25">
      <c r="B619" s="94"/>
      <c r="F619" s="94"/>
    </row>
    <row r="620" spans="2:6" ht="15.75" customHeight="1" x14ac:dyDescent="0.25">
      <c r="B620" s="94"/>
      <c r="F620" s="94"/>
    </row>
    <row r="621" spans="2:6" ht="15.75" customHeight="1" x14ac:dyDescent="0.25">
      <c r="B621" s="94"/>
      <c r="F621" s="94"/>
    </row>
    <row r="622" spans="2:6" ht="15.75" customHeight="1" x14ac:dyDescent="0.25">
      <c r="B622" s="94"/>
      <c r="F622" s="94"/>
    </row>
    <row r="623" spans="2:6" ht="15.75" customHeight="1" x14ac:dyDescent="0.25">
      <c r="B623" s="94"/>
      <c r="F623" s="94"/>
    </row>
    <row r="624" spans="2:6" ht="15.75" customHeight="1" x14ac:dyDescent="0.25">
      <c r="B624" s="94"/>
      <c r="F624" s="94"/>
    </row>
    <row r="625" spans="2:6" ht="15.75" customHeight="1" x14ac:dyDescent="0.25">
      <c r="B625" s="94"/>
      <c r="F625" s="94"/>
    </row>
    <row r="626" spans="2:6" ht="15.75" customHeight="1" x14ac:dyDescent="0.25">
      <c r="B626" s="94"/>
      <c r="F626" s="94"/>
    </row>
    <row r="627" spans="2:6" ht="15.75" customHeight="1" x14ac:dyDescent="0.25">
      <c r="B627" s="94"/>
      <c r="F627" s="94"/>
    </row>
    <row r="628" spans="2:6" ht="15.75" customHeight="1" x14ac:dyDescent="0.25">
      <c r="B628" s="94"/>
      <c r="F628" s="94"/>
    </row>
    <row r="629" spans="2:6" ht="15.75" customHeight="1" x14ac:dyDescent="0.25">
      <c r="B629" s="94"/>
      <c r="F629" s="94"/>
    </row>
    <row r="630" spans="2:6" ht="15.75" customHeight="1" x14ac:dyDescent="0.25">
      <c r="B630" s="94"/>
      <c r="F630" s="94"/>
    </row>
    <row r="631" spans="2:6" ht="15.75" customHeight="1" x14ac:dyDescent="0.25">
      <c r="B631" s="94"/>
      <c r="F631" s="94"/>
    </row>
    <row r="632" spans="2:6" ht="15.75" customHeight="1" x14ac:dyDescent="0.25">
      <c r="B632" s="94"/>
      <c r="F632" s="94"/>
    </row>
    <row r="633" spans="2:6" ht="15.75" customHeight="1" x14ac:dyDescent="0.25">
      <c r="B633" s="94"/>
      <c r="F633" s="94"/>
    </row>
    <row r="634" spans="2:6" ht="15.75" customHeight="1" x14ac:dyDescent="0.25">
      <c r="B634" s="94"/>
      <c r="F634" s="94"/>
    </row>
    <row r="635" spans="2:6" ht="15.75" customHeight="1" x14ac:dyDescent="0.25">
      <c r="B635" s="94"/>
      <c r="F635" s="94"/>
    </row>
    <row r="636" spans="2:6" ht="15.75" customHeight="1" x14ac:dyDescent="0.25">
      <c r="B636" s="94"/>
      <c r="F636" s="94"/>
    </row>
    <row r="637" spans="2:6" ht="15.75" customHeight="1" x14ac:dyDescent="0.25">
      <c r="B637" s="94"/>
      <c r="F637" s="94"/>
    </row>
    <row r="638" spans="2:6" ht="15.75" customHeight="1" x14ac:dyDescent="0.25">
      <c r="B638" s="94"/>
      <c r="F638" s="94"/>
    </row>
    <row r="639" spans="2:6" ht="15.75" customHeight="1" x14ac:dyDescent="0.25">
      <c r="B639" s="94"/>
      <c r="F639" s="94"/>
    </row>
    <row r="640" spans="2:6" ht="15.75" customHeight="1" x14ac:dyDescent="0.25">
      <c r="B640" s="94"/>
      <c r="F640" s="94"/>
    </row>
    <row r="641" spans="2:6" ht="15.75" customHeight="1" x14ac:dyDescent="0.25">
      <c r="B641" s="94"/>
      <c r="F641" s="94"/>
    </row>
    <row r="642" spans="2:6" ht="15.75" customHeight="1" x14ac:dyDescent="0.25">
      <c r="B642" s="94"/>
      <c r="F642" s="94"/>
    </row>
    <row r="643" spans="2:6" ht="15.75" customHeight="1" x14ac:dyDescent="0.25">
      <c r="B643" s="94"/>
      <c r="F643" s="94"/>
    </row>
    <row r="644" spans="2:6" ht="15.75" customHeight="1" x14ac:dyDescent="0.25">
      <c r="B644" s="94"/>
      <c r="F644" s="94"/>
    </row>
    <row r="645" spans="2:6" ht="15.75" customHeight="1" x14ac:dyDescent="0.25">
      <c r="B645" s="94"/>
      <c r="F645" s="94"/>
    </row>
    <row r="646" spans="2:6" ht="15.75" customHeight="1" x14ac:dyDescent="0.25">
      <c r="B646" s="94"/>
      <c r="F646" s="94"/>
    </row>
    <row r="647" spans="2:6" ht="15.75" customHeight="1" x14ac:dyDescent="0.25">
      <c r="B647" s="94"/>
      <c r="F647" s="94"/>
    </row>
    <row r="648" spans="2:6" ht="15.75" customHeight="1" x14ac:dyDescent="0.25">
      <c r="B648" s="94"/>
      <c r="F648" s="94"/>
    </row>
    <row r="649" spans="2:6" ht="15.75" customHeight="1" x14ac:dyDescent="0.25">
      <c r="B649" s="94"/>
      <c r="F649" s="94"/>
    </row>
    <row r="650" spans="2:6" ht="15.75" customHeight="1" x14ac:dyDescent="0.25">
      <c r="B650" s="94"/>
      <c r="F650" s="94"/>
    </row>
    <row r="651" spans="2:6" ht="15.75" customHeight="1" x14ac:dyDescent="0.25">
      <c r="B651" s="94"/>
      <c r="F651" s="94"/>
    </row>
    <row r="652" spans="2:6" ht="15.75" customHeight="1" x14ac:dyDescent="0.25">
      <c r="B652" s="94"/>
      <c r="F652" s="94"/>
    </row>
    <row r="653" spans="2:6" ht="15.75" customHeight="1" x14ac:dyDescent="0.25">
      <c r="B653" s="94"/>
      <c r="F653" s="94"/>
    </row>
    <row r="654" spans="2:6" ht="15.75" customHeight="1" x14ac:dyDescent="0.25">
      <c r="B654" s="94"/>
      <c r="F654" s="94"/>
    </row>
    <row r="655" spans="2:6" ht="15.75" customHeight="1" x14ac:dyDescent="0.25">
      <c r="B655" s="94"/>
      <c r="F655" s="94"/>
    </row>
    <row r="656" spans="2:6" ht="15.75" customHeight="1" x14ac:dyDescent="0.25">
      <c r="B656" s="94"/>
      <c r="F656" s="94"/>
    </row>
    <row r="657" spans="2:6" ht="15.75" customHeight="1" x14ac:dyDescent="0.25">
      <c r="B657" s="94"/>
      <c r="F657" s="94"/>
    </row>
    <row r="658" spans="2:6" ht="15.75" customHeight="1" x14ac:dyDescent="0.25">
      <c r="B658" s="94"/>
      <c r="F658" s="94"/>
    </row>
    <row r="659" spans="2:6" ht="15.75" customHeight="1" x14ac:dyDescent="0.25">
      <c r="B659" s="94"/>
      <c r="F659" s="94"/>
    </row>
    <row r="660" spans="2:6" ht="15.75" customHeight="1" x14ac:dyDescent="0.25">
      <c r="B660" s="94"/>
      <c r="F660" s="94"/>
    </row>
    <row r="661" spans="2:6" ht="15.75" customHeight="1" x14ac:dyDescent="0.25">
      <c r="B661" s="94"/>
      <c r="F661" s="94"/>
    </row>
    <row r="662" spans="2:6" ht="15.75" customHeight="1" x14ac:dyDescent="0.25">
      <c r="B662" s="94"/>
      <c r="F662" s="94"/>
    </row>
    <row r="663" spans="2:6" ht="15.75" customHeight="1" x14ac:dyDescent="0.25">
      <c r="B663" s="94"/>
      <c r="F663" s="94"/>
    </row>
    <row r="664" spans="2:6" ht="15.75" customHeight="1" x14ac:dyDescent="0.25">
      <c r="B664" s="94"/>
      <c r="F664" s="94"/>
    </row>
    <row r="665" spans="2:6" ht="15.75" customHeight="1" x14ac:dyDescent="0.25">
      <c r="B665" s="94"/>
      <c r="F665" s="94"/>
    </row>
    <row r="666" spans="2:6" ht="15.75" customHeight="1" x14ac:dyDescent="0.25">
      <c r="B666" s="94"/>
      <c r="F666" s="94"/>
    </row>
    <row r="667" spans="2:6" ht="15.75" customHeight="1" x14ac:dyDescent="0.25">
      <c r="B667" s="94"/>
      <c r="F667" s="94"/>
    </row>
    <row r="668" spans="2:6" ht="15.75" customHeight="1" x14ac:dyDescent="0.25">
      <c r="B668" s="94"/>
      <c r="F668" s="94"/>
    </row>
    <row r="669" spans="2:6" ht="15.75" customHeight="1" x14ac:dyDescent="0.25">
      <c r="B669" s="94"/>
      <c r="F669" s="94"/>
    </row>
    <row r="670" spans="2:6" ht="15.75" customHeight="1" x14ac:dyDescent="0.25">
      <c r="B670" s="94"/>
      <c r="F670" s="94"/>
    </row>
    <row r="671" spans="2:6" ht="15.75" customHeight="1" x14ac:dyDescent="0.25">
      <c r="B671" s="94"/>
      <c r="F671" s="94"/>
    </row>
    <row r="672" spans="2:6" ht="15.75" customHeight="1" x14ac:dyDescent="0.25">
      <c r="B672" s="94"/>
      <c r="F672" s="94"/>
    </row>
    <row r="673" spans="2:6" ht="15.75" customHeight="1" x14ac:dyDescent="0.25">
      <c r="B673" s="94"/>
      <c r="F673" s="94"/>
    </row>
    <row r="674" spans="2:6" ht="15.75" customHeight="1" x14ac:dyDescent="0.25">
      <c r="B674" s="94"/>
      <c r="F674" s="94"/>
    </row>
    <row r="675" spans="2:6" ht="15.75" customHeight="1" x14ac:dyDescent="0.25">
      <c r="B675" s="94"/>
      <c r="F675" s="94"/>
    </row>
    <row r="676" spans="2:6" ht="15.75" customHeight="1" x14ac:dyDescent="0.25">
      <c r="B676" s="94"/>
      <c r="F676" s="94"/>
    </row>
    <row r="677" spans="2:6" ht="15.75" customHeight="1" x14ac:dyDescent="0.25">
      <c r="B677" s="94"/>
      <c r="F677" s="94"/>
    </row>
    <row r="678" spans="2:6" ht="15.75" customHeight="1" x14ac:dyDescent="0.25">
      <c r="B678" s="94"/>
      <c r="F678" s="94"/>
    </row>
    <row r="679" spans="2:6" ht="15.75" customHeight="1" x14ac:dyDescent="0.25">
      <c r="B679" s="94"/>
      <c r="F679" s="94"/>
    </row>
    <row r="680" spans="2:6" ht="15.75" customHeight="1" x14ac:dyDescent="0.25">
      <c r="B680" s="94"/>
      <c r="F680" s="94"/>
    </row>
    <row r="681" spans="2:6" ht="15.75" customHeight="1" x14ac:dyDescent="0.25">
      <c r="B681" s="94"/>
      <c r="F681" s="94"/>
    </row>
    <row r="682" spans="2:6" ht="15.75" customHeight="1" x14ac:dyDescent="0.25">
      <c r="B682" s="94"/>
      <c r="F682" s="94"/>
    </row>
    <row r="683" spans="2:6" ht="15.75" customHeight="1" x14ac:dyDescent="0.25">
      <c r="B683" s="94"/>
      <c r="F683" s="94"/>
    </row>
    <row r="684" spans="2:6" ht="15.75" customHeight="1" x14ac:dyDescent="0.25">
      <c r="B684" s="94"/>
      <c r="F684" s="94"/>
    </row>
    <row r="685" spans="2:6" ht="15.75" customHeight="1" x14ac:dyDescent="0.25">
      <c r="B685" s="94"/>
      <c r="F685" s="94"/>
    </row>
    <row r="686" spans="2:6" ht="15.75" customHeight="1" x14ac:dyDescent="0.25">
      <c r="B686" s="94"/>
      <c r="F686" s="94"/>
    </row>
    <row r="687" spans="2:6" ht="15.75" customHeight="1" x14ac:dyDescent="0.25">
      <c r="B687" s="94"/>
      <c r="F687" s="94"/>
    </row>
    <row r="688" spans="2:6" ht="15.75" customHeight="1" x14ac:dyDescent="0.25">
      <c r="B688" s="94"/>
      <c r="F688" s="94"/>
    </row>
    <row r="689" spans="2:6" ht="15.75" customHeight="1" x14ac:dyDescent="0.25">
      <c r="B689" s="94"/>
      <c r="F689" s="94"/>
    </row>
    <row r="690" spans="2:6" ht="15.75" customHeight="1" x14ac:dyDescent="0.25">
      <c r="B690" s="94"/>
      <c r="F690" s="94"/>
    </row>
    <row r="691" spans="2:6" ht="15.75" customHeight="1" x14ac:dyDescent="0.25">
      <c r="B691" s="94"/>
      <c r="F691" s="94"/>
    </row>
    <row r="692" spans="2:6" ht="15.75" customHeight="1" x14ac:dyDescent="0.25">
      <c r="B692" s="94"/>
      <c r="F692" s="94"/>
    </row>
    <row r="693" spans="2:6" ht="15.75" customHeight="1" x14ac:dyDescent="0.25">
      <c r="B693" s="94"/>
      <c r="F693" s="94"/>
    </row>
    <row r="694" spans="2:6" ht="15.75" customHeight="1" x14ac:dyDescent="0.25">
      <c r="B694" s="94"/>
      <c r="F694" s="94"/>
    </row>
    <row r="695" spans="2:6" ht="15.75" customHeight="1" x14ac:dyDescent="0.25">
      <c r="B695" s="94"/>
      <c r="F695" s="94"/>
    </row>
    <row r="696" spans="2:6" ht="15.75" customHeight="1" x14ac:dyDescent="0.25">
      <c r="B696" s="94"/>
      <c r="F696" s="94"/>
    </row>
    <row r="697" spans="2:6" ht="15.75" customHeight="1" x14ac:dyDescent="0.25">
      <c r="B697" s="94"/>
      <c r="F697" s="94"/>
    </row>
    <row r="698" spans="2:6" ht="15.75" customHeight="1" x14ac:dyDescent="0.25">
      <c r="B698" s="94"/>
      <c r="F698" s="94"/>
    </row>
    <row r="699" spans="2:6" ht="15.75" customHeight="1" x14ac:dyDescent="0.25">
      <c r="B699" s="94"/>
      <c r="F699" s="94"/>
    </row>
    <row r="700" spans="2:6" ht="15.75" customHeight="1" x14ac:dyDescent="0.25">
      <c r="B700" s="94"/>
      <c r="F700" s="94"/>
    </row>
    <row r="701" spans="2:6" ht="15.75" customHeight="1" x14ac:dyDescent="0.25">
      <c r="B701" s="94"/>
      <c r="F701" s="94"/>
    </row>
    <row r="702" spans="2:6" ht="15.75" customHeight="1" x14ac:dyDescent="0.25">
      <c r="B702" s="94"/>
      <c r="F702" s="94"/>
    </row>
    <row r="703" spans="2:6" ht="15.75" customHeight="1" x14ac:dyDescent="0.25">
      <c r="B703" s="94"/>
      <c r="F703" s="94"/>
    </row>
    <row r="704" spans="2:6" ht="15.75" customHeight="1" x14ac:dyDescent="0.25">
      <c r="B704" s="94"/>
      <c r="F704" s="94"/>
    </row>
    <row r="705" spans="2:6" ht="15.75" customHeight="1" x14ac:dyDescent="0.25">
      <c r="B705" s="94"/>
      <c r="F705" s="94"/>
    </row>
    <row r="706" spans="2:6" ht="15.75" customHeight="1" x14ac:dyDescent="0.25">
      <c r="B706" s="94"/>
      <c r="F706" s="94"/>
    </row>
    <row r="707" spans="2:6" ht="15.75" customHeight="1" x14ac:dyDescent="0.25">
      <c r="B707" s="94"/>
      <c r="F707" s="94"/>
    </row>
    <row r="708" spans="2:6" ht="15.75" customHeight="1" x14ac:dyDescent="0.25">
      <c r="B708" s="94"/>
      <c r="F708" s="94"/>
    </row>
    <row r="709" spans="2:6" ht="15.75" customHeight="1" x14ac:dyDescent="0.25">
      <c r="B709" s="94"/>
      <c r="F709" s="94"/>
    </row>
    <row r="710" spans="2:6" ht="15.75" customHeight="1" x14ac:dyDescent="0.25">
      <c r="B710" s="94"/>
      <c r="F710" s="94"/>
    </row>
    <row r="711" spans="2:6" ht="15.75" customHeight="1" x14ac:dyDescent="0.25">
      <c r="B711" s="94"/>
      <c r="F711" s="94"/>
    </row>
    <row r="712" spans="2:6" ht="15.75" customHeight="1" x14ac:dyDescent="0.25">
      <c r="B712" s="94"/>
      <c r="F712" s="94"/>
    </row>
    <row r="713" spans="2:6" ht="15.75" customHeight="1" x14ac:dyDescent="0.25">
      <c r="B713" s="94"/>
      <c r="F713" s="94"/>
    </row>
    <row r="714" spans="2:6" ht="15.75" customHeight="1" x14ac:dyDescent="0.25">
      <c r="B714" s="94"/>
      <c r="F714" s="94"/>
    </row>
    <row r="715" spans="2:6" ht="15.75" customHeight="1" x14ac:dyDescent="0.25">
      <c r="B715" s="94"/>
      <c r="F715" s="94"/>
    </row>
    <row r="716" spans="2:6" ht="15.75" customHeight="1" x14ac:dyDescent="0.25">
      <c r="B716" s="94"/>
      <c r="F716" s="94"/>
    </row>
    <row r="717" spans="2:6" ht="15.75" customHeight="1" x14ac:dyDescent="0.25">
      <c r="B717" s="94"/>
      <c r="F717" s="94"/>
    </row>
    <row r="718" spans="2:6" ht="15.75" customHeight="1" x14ac:dyDescent="0.25">
      <c r="B718" s="94"/>
      <c r="F718" s="94"/>
    </row>
    <row r="719" spans="2:6" ht="15.75" customHeight="1" x14ac:dyDescent="0.25">
      <c r="B719" s="94"/>
      <c r="F719" s="94"/>
    </row>
    <row r="720" spans="2:6" ht="15.75" customHeight="1" x14ac:dyDescent="0.25">
      <c r="B720" s="94"/>
      <c r="F720" s="94"/>
    </row>
    <row r="721" spans="2:6" ht="15.75" customHeight="1" x14ac:dyDescent="0.25">
      <c r="B721" s="94"/>
      <c r="F721" s="94"/>
    </row>
    <row r="722" spans="2:6" ht="15.75" customHeight="1" x14ac:dyDescent="0.25">
      <c r="B722" s="94"/>
      <c r="F722" s="94"/>
    </row>
    <row r="723" spans="2:6" ht="15.75" customHeight="1" x14ac:dyDescent="0.25">
      <c r="B723" s="94"/>
      <c r="F723" s="94"/>
    </row>
    <row r="724" spans="2:6" ht="15.75" customHeight="1" x14ac:dyDescent="0.25">
      <c r="B724" s="94"/>
      <c r="F724" s="94"/>
    </row>
    <row r="725" spans="2:6" ht="15.75" customHeight="1" x14ac:dyDescent="0.25">
      <c r="B725" s="94"/>
      <c r="F725" s="94"/>
    </row>
    <row r="726" spans="2:6" ht="15.75" customHeight="1" x14ac:dyDescent="0.25">
      <c r="B726" s="94"/>
      <c r="F726" s="94"/>
    </row>
    <row r="727" spans="2:6" ht="15.75" customHeight="1" x14ac:dyDescent="0.25">
      <c r="B727" s="94"/>
      <c r="F727" s="94"/>
    </row>
    <row r="728" spans="2:6" ht="15.75" customHeight="1" x14ac:dyDescent="0.25">
      <c r="B728" s="94"/>
      <c r="F728" s="94"/>
    </row>
    <row r="729" spans="2:6" ht="15.75" customHeight="1" x14ac:dyDescent="0.25">
      <c r="B729" s="94"/>
      <c r="F729" s="94"/>
    </row>
    <row r="730" spans="2:6" ht="15.75" customHeight="1" x14ac:dyDescent="0.25">
      <c r="B730" s="94"/>
      <c r="F730" s="94"/>
    </row>
    <row r="731" spans="2:6" ht="15.75" customHeight="1" x14ac:dyDescent="0.25">
      <c r="B731" s="94"/>
      <c r="F731" s="94"/>
    </row>
    <row r="732" spans="2:6" ht="15.75" customHeight="1" x14ac:dyDescent="0.25">
      <c r="B732" s="94"/>
      <c r="F732" s="94"/>
    </row>
    <row r="733" spans="2:6" ht="15.75" customHeight="1" x14ac:dyDescent="0.25">
      <c r="B733" s="94"/>
      <c r="F733" s="94"/>
    </row>
    <row r="734" spans="2:6" ht="15.75" customHeight="1" x14ac:dyDescent="0.25">
      <c r="B734" s="94"/>
      <c r="F734" s="94"/>
    </row>
    <row r="735" spans="2:6" ht="15.75" customHeight="1" x14ac:dyDescent="0.25">
      <c r="B735" s="94"/>
      <c r="F735" s="94"/>
    </row>
    <row r="736" spans="2:6" ht="15.75" customHeight="1" x14ac:dyDescent="0.25">
      <c r="B736" s="94"/>
      <c r="F736" s="94"/>
    </row>
    <row r="737" spans="2:6" ht="15.75" customHeight="1" x14ac:dyDescent="0.25">
      <c r="B737" s="94"/>
      <c r="F737" s="94"/>
    </row>
    <row r="738" spans="2:6" ht="15.75" customHeight="1" x14ac:dyDescent="0.25">
      <c r="B738" s="94"/>
      <c r="F738" s="94"/>
    </row>
    <row r="739" spans="2:6" ht="15.75" customHeight="1" x14ac:dyDescent="0.25">
      <c r="B739" s="94"/>
      <c r="F739" s="94"/>
    </row>
    <row r="740" spans="2:6" ht="15.75" customHeight="1" x14ac:dyDescent="0.25">
      <c r="B740" s="94"/>
      <c r="F740" s="94"/>
    </row>
    <row r="741" spans="2:6" ht="15.75" customHeight="1" x14ac:dyDescent="0.25">
      <c r="B741" s="94"/>
      <c r="F741" s="94"/>
    </row>
    <row r="742" spans="2:6" ht="15.75" customHeight="1" x14ac:dyDescent="0.25">
      <c r="B742" s="94"/>
      <c r="F742" s="94"/>
    </row>
    <row r="743" spans="2:6" ht="15.75" customHeight="1" x14ac:dyDescent="0.25">
      <c r="B743" s="94"/>
      <c r="F743" s="94"/>
    </row>
    <row r="744" spans="2:6" ht="15.75" customHeight="1" x14ac:dyDescent="0.25">
      <c r="B744" s="94"/>
      <c r="F744" s="94"/>
    </row>
    <row r="745" spans="2:6" ht="15.75" customHeight="1" x14ac:dyDescent="0.25">
      <c r="B745" s="94"/>
      <c r="F745" s="94"/>
    </row>
    <row r="746" spans="2:6" ht="15.75" customHeight="1" x14ac:dyDescent="0.25">
      <c r="B746" s="94"/>
      <c r="F746" s="94"/>
    </row>
    <row r="747" spans="2:6" ht="15.75" customHeight="1" x14ac:dyDescent="0.25">
      <c r="B747" s="94"/>
      <c r="F747" s="94"/>
    </row>
    <row r="748" spans="2:6" ht="15.75" customHeight="1" x14ac:dyDescent="0.25">
      <c r="B748" s="94"/>
      <c r="F748" s="94"/>
    </row>
    <row r="749" spans="2:6" ht="15.75" customHeight="1" x14ac:dyDescent="0.25">
      <c r="B749" s="94"/>
      <c r="F749" s="94"/>
    </row>
    <row r="750" spans="2:6" ht="15.75" customHeight="1" x14ac:dyDescent="0.25">
      <c r="B750" s="94"/>
      <c r="F750" s="94"/>
    </row>
    <row r="751" spans="2:6" ht="15.75" customHeight="1" x14ac:dyDescent="0.25">
      <c r="B751" s="94"/>
      <c r="F751" s="94"/>
    </row>
    <row r="752" spans="2:6" ht="15.75" customHeight="1" x14ac:dyDescent="0.25">
      <c r="B752" s="94"/>
      <c r="F752" s="94"/>
    </row>
    <row r="753" spans="2:6" ht="15.75" customHeight="1" x14ac:dyDescent="0.25">
      <c r="B753" s="94"/>
      <c r="F753" s="94"/>
    </row>
    <row r="754" spans="2:6" ht="15.75" customHeight="1" x14ac:dyDescent="0.25">
      <c r="B754" s="94"/>
      <c r="F754" s="94"/>
    </row>
    <row r="755" spans="2:6" ht="15.75" customHeight="1" x14ac:dyDescent="0.25">
      <c r="B755" s="94"/>
      <c r="F755" s="94"/>
    </row>
    <row r="756" spans="2:6" ht="15.75" customHeight="1" x14ac:dyDescent="0.25">
      <c r="B756" s="94"/>
      <c r="F756" s="94"/>
    </row>
    <row r="757" spans="2:6" ht="15.75" customHeight="1" x14ac:dyDescent="0.25">
      <c r="B757" s="94"/>
      <c r="F757" s="94"/>
    </row>
    <row r="758" spans="2:6" ht="15.75" customHeight="1" x14ac:dyDescent="0.25">
      <c r="B758" s="94"/>
      <c r="F758" s="94"/>
    </row>
    <row r="759" spans="2:6" ht="15.75" customHeight="1" x14ac:dyDescent="0.25">
      <c r="B759" s="94"/>
      <c r="F759" s="94"/>
    </row>
    <row r="760" spans="2:6" ht="15.75" customHeight="1" x14ac:dyDescent="0.25">
      <c r="B760" s="94"/>
      <c r="F760" s="94"/>
    </row>
    <row r="761" spans="2:6" ht="15.75" customHeight="1" x14ac:dyDescent="0.25">
      <c r="B761" s="94"/>
      <c r="F761" s="94"/>
    </row>
    <row r="762" spans="2:6" ht="15.75" customHeight="1" x14ac:dyDescent="0.25">
      <c r="B762" s="94"/>
      <c r="F762" s="94"/>
    </row>
    <row r="763" spans="2:6" ht="15.75" customHeight="1" x14ac:dyDescent="0.25">
      <c r="B763" s="94"/>
      <c r="F763" s="94"/>
    </row>
    <row r="764" spans="2:6" ht="15.75" customHeight="1" x14ac:dyDescent="0.25">
      <c r="B764" s="94"/>
      <c r="F764" s="94"/>
    </row>
    <row r="765" spans="2:6" ht="15.75" customHeight="1" x14ac:dyDescent="0.25">
      <c r="B765" s="94"/>
      <c r="F765" s="94"/>
    </row>
    <row r="766" spans="2:6" ht="15.75" customHeight="1" x14ac:dyDescent="0.25">
      <c r="B766" s="94"/>
      <c r="F766" s="94"/>
    </row>
    <row r="767" spans="2:6" ht="15.75" customHeight="1" x14ac:dyDescent="0.25">
      <c r="B767" s="94"/>
      <c r="F767" s="94"/>
    </row>
    <row r="768" spans="2:6" ht="15.75" customHeight="1" x14ac:dyDescent="0.25">
      <c r="B768" s="94"/>
      <c r="F768" s="94"/>
    </row>
    <row r="769" spans="2:6" ht="15.75" customHeight="1" x14ac:dyDescent="0.25">
      <c r="B769" s="94"/>
      <c r="F769" s="94"/>
    </row>
    <row r="770" spans="2:6" ht="15.75" customHeight="1" x14ac:dyDescent="0.25">
      <c r="B770" s="94"/>
      <c r="F770" s="94"/>
    </row>
    <row r="771" spans="2:6" ht="15.75" customHeight="1" x14ac:dyDescent="0.25">
      <c r="B771" s="94"/>
      <c r="F771" s="94"/>
    </row>
    <row r="772" spans="2:6" ht="15.75" customHeight="1" x14ac:dyDescent="0.25">
      <c r="B772" s="94"/>
      <c r="F772" s="94"/>
    </row>
    <row r="773" spans="2:6" ht="15.75" customHeight="1" x14ac:dyDescent="0.25">
      <c r="B773" s="94"/>
      <c r="F773" s="94"/>
    </row>
    <row r="774" spans="2:6" ht="15.75" customHeight="1" x14ac:dyDescent="0.25">
      <c r="B774" s="94"/>
      <c r="F774" s="94"/>
    </row>
    <row r="775" spans="2:6" ht="15.75" customHeight="1" x14ac:dyDescent="0.25">
      <c r="B775" s="94"/>
      <c r="F775" s="94"/>
    </row>
    <row r="776" spans="2:6" ht="15.75" customHeight="1" x14ac:dyDescent="0.25">
      <c r="B776" s="94"/>
      <c r="F776" s="94"/>
    </row>
    <row r="777" spans="2:6" ht="15.75" customHeight="1" x14ac:dyDescent="0.25">
      <c r="B777" s="94"/>
      <c r="F777" s="94"/>
    </row>
    <row r="778" spans="2:6" ht="15.75" customHeight="1" x14ac:dyDescent="0.25">
      <c r="B778" s="94"/>
      <c r="F778" s="94"/>
    </row>
    <row r="779" spans="2:6" ht="15.75" customHeight="1" x14ac:dyDescent="0.25">
      <c r="B779" s="94"/>
      <c r="F779" s="94"/>
    </row>
    <row r="780" spans="2:6" ht="15.75" customHeight="1" x14ac:dyDescent="0.25">
      <c r="B780" s="94"/>
      <c r="F780" s="94"/>
    </row>
    <row r="781" spans="2:6" ht="15.75" customHeight="1" x14ac:dyDescent="0.25">
      <c r="B781" s="94"/>
      <c r="F781" s="94"/>
    </row>
    <row r="782" spans="2:6" ht="15.75" customHeight="1" x14ac:dyDescent="0.25">
      <c r="B782" s="94"/>
      <c r="F782" s="94"/>
    </row>
    <row r="783" spans="2:6" ht="15.75" customHeight="1" x14ac:dyDescent="0.25">
      <c r="B783" s="94"/>
      <c r="F783" s="94"/>
    </row>
    <row r="784" spans="2:6" ht="15.75" customHeight="1" x14ac:dyDescent="0.25">
      <c r="B784" s="94"/>
      <c r="F784" s="94"/>
    </row>
    <row r="785" spans="2:6" ht="15.75" customHeight="1" x14ac:dyDescent="0.25">
      <c r="B785" s="94"/>
      <c r="F785" s="94"/>
    </row>
    <row r="786" spans="2:6" ht="15.75" customHeight="1" x14ac:dyDescent="0.25">
      <c r="B786" s="94"/>
      <c r="F786" s="94"/>
    </row>
    <row r="787" spans="2:6" ht="15.75" customHeight="1" x14ac:dyDescent="0.25">
      <c r="B787" s="94"/>
      <c r="F787" s="94"/>
    </row>
    <row r="788" spans="2:6" ht="15.75" customHeight="1" x14ac:dyDescent="0.25">
      <c r="B788" s="94"/>
      <c r="F788" s="94"/>
    </row>
    <row r="789" spans="2:6" ht="15.75" customHeight="1" x14ac:dyDescent="0.25">
      <c r="B789" s="94"/>
      <c r="F789" s="94"/>
    </row>
    <row r="790" spans="2:6" ht="15.75" customHeight="1" x14ac:dyDescent="0.25">
      <c r="B790" s="94"/>
      <c r="F790" s="94"/>
    </row>
    <row r="791" spans="2:6" ht="15.75" customHeight="1" x14ac:dyDescent="0.25">
      <c r="B791" s="94"/>
      <c r="F791" s="94"/>
    </row>
    <row r="792" spans="2:6" ht="15.75" customHeight="1" x14ac:dyDescent="0.25">
      <c r="B792" s="94"/>
      <c r="F792" s="94"/>
    </row>
    <row r="793" spans="2:6" ht="15.75" customHeight="1" x14ac:dyDescent="0.25">
      <c r="B793" s="94"/>
      <c r="F793" s="94"/>
    </row>
    <row r="794" spans="2:6" ht="15.75" customHeight="1" x14ac:dyDescent="0.25">
      <c r="B794" s="94"/>
      <c r="F794" s="94"/>
    </row>
    <row r="795" spans="2:6" ht="15.75" customHeight="1" x14ac:dyDescent="0.25">
      <c r="B795" s="94"/>
      <c r="F795" s="94"/>
    </row>
    <row r="796" spans="2:6" ht="15.75" customHeight="1" x14ac:dyDescent="0.25">
      <c r="B796" s="94"/>
      <c r="F796" s="94"/>
    </row>
    <row r="797" spans="2:6" ht="15.75" customHeight="1" x14ac:dyDescent="0.25">
      <c r="B797" s="94"/>
      <c r="F797" s="94"/>
    </row>
    <row r="798" spans="2:6" ht="15.75" customHeight="1" x14ac:dyDescent="0.25">
      <c r="B798" s="94"/>
      <c r="F798" s="94"/>
    </row>
    <row r="799" spans="2:6" ht="15.75" customHeight="1" x14ac:dyDescent="0.25">
      <c r="B799" s="94"/>
      <c r="F799" s="94"/>
    </row>
    <row r="800" spans="2:6" ht="15.75" customHeight="1" x14ac:dyDescent="0.25">
      <c r="B800" s="94"/>
      <c r="F800" s="94"/>
    </row>
    <row r="801" spans="2:6" ht="15.75" customHeight="1" x14ac:dyDescent="0.25">
      <c r="B801" s="94"/>
      <c r="F801" s="94"/>
    </row>
    <row r="802" spans="2:6" ht="15.75" customHeight="1" x14ac:dyDescent="0.25">
      <c r="B802" s="94"/>
      <c r="F802" s="94"/>
    </row>
    <row r="803" spans="2:6" ht="15.75" customHeight="1" x14ac:dyDescent="0.25">
      <c r="B803" s="94"/>
      <c r="F803" s="94"/>
    </row>
    <row r="804" spans="2:6" ht="15.75" customHeight="1" x14ac:dyDescent="0.25">
      <c r="B804" s="94"/>
      <c r="F804" s="94"/>
    </row>
    <row r="805" spans="2:6" ht="15.75" customHeight="1" x14ac:dyDescent="0.25">
      <c r="B805" s="94"/>
      <c r="F805" s="94"/>
    </row>
    <row r="806" spans="2:6" ht="15.75" customHeight="1" x14ac:dyDescent="0.25">
      <c r="B806" s="94"/>
      <c r="F806" s="94"/>
    </row>
    <row r="807" spans="2:6" ht="15.75" customHeight="1" x14ac:dyDescent="0.25">
      <c r="B807" s="94"/>
      <c r="F807" s="94"/>
    </row>
    <row r="808" spans="2:6" ht="15.75" customHeight="1" x14ac:dyDescent="0.25">
      <c r="B808" s="94"/>
      <c r="F808" s="94"/>
    </row>
    <row r="809" spans="2:6" ht="15.75" customHeight="1" x14ac:dyDescent="0.25">
      <c r="B809" s="94"/>
      <c r="F809" s="94"/>
    </row>
    <row r="810" spans="2:6" ht="15.75" customHeight="1" x14ac:dyDescent="0.25">
      <c r="B810" s="94"/>
      <c r="F810" s="94"/>
    </row>
    <row r="811" spans="2:6" ht="15.75" customHeight="1" x14ac:dyDescent="0.25">
      <c r="B811" s="94"/>
      <c r="F811" s="94"/>
    </row>
    <row r="812" spans="2:6" ht="15.75" customHeight="1" x14ac:dyDescent="0.25">
      <c r="B812" s="94"/>
      <c r="F812" s="94"/>
    </row>
    <row r="813" spans="2:6" ht="15.75" customHeight="1" x14ac:dyDescent="0.25">
      <c r="B813" s="94"/>
      <c r="F813" s="94"/>
    </row>
    <row r="814" spans="2:6" ht="15.75" customHeight="1" x14ac:dyDescent="0.25">
      <c r="B814" s="94"/>
      <c r="F814" s="94"/>
    </row>
    <row r="815" spans="2:6" ht="15.75" customHeight="1" x14ac:dyDescent="0.25">
      <c r="B815" s="94"/>
      <c r="F815" s="94"/>
    </row>
    <row r="816" spans="2:6" ht="15.75" customHeight="1" x14ac:dyDescent="0.25">
      <c r="B816" s="94"/>
      <c r="F816" s="94"/>
    </row>
    <row r="817" spans="2:6" ht="15.75" customHeight="1" x14ac:dyDescent="0.25">
      <c r="B817" s="94"/>
      <c r="F817" s="94"/>
    </row>
    <row r="818" spans="2:6" ht="15.75" customHeight="1" x14ac:dyDescent="0.25">
      <c r="B818" s="94"/>
      <c r="F818" s="94"/>
    </row>
    <row r="819" spans="2:6" ht="15.75" customHeight="1" x14ac:dyDescent="0.25">
      <c r="B819" s="94"/>
      <c r="F819" s="94"/>
    </row>
    <row r="820" spans="2:6" ht="15.75" customHeight="1" x14ac:dyDescent="0.25">
      <c r="B820" s="94"/>
      <c r="F820" s="94"/>
    </row>
    <row r="821" spans="2:6" ht="15.75" customHeight="1" x14ac:dyDescent="0.25">
      <c r="B821" s="94"/>
      <c r="F821" s="94"/>
    </row>
    <row r="822" spans="2:6" ht="15.75" customHeight="1" x14ac:dyDescent="0.25">
      <c r="B822" s="94"/>
      <c r="F822" s="94"/>
    </row>
    <row r="823" spans="2:6" ht="15.75" customHeight="1" x14ac:dyDescent="0.25">
      <c r="B823" s="94"/>
      <c r="F823" s="94"/>
    </row>
    <row r="824" spans="2:6" ht="15.75" customHeight="1" x14ac:dyDescent="0.25">
      <c r="B824" s="94"/>
      <c r="F824" s="94"/>
    </row>
    <row r="825" spans="2:6" ht="15.75" customHeight="1" x14ac:dyDescent="0.25">
      <c r="B825" s="94"/>
      <c r="F825" s="94"/>
    </row>
    <row r="826" spans="2:6" ht="15.75" customHeight="1" x14ac:dyDescent="0.25">
      <c r="B826" s="94"/>
      <c r="F826" s="94"/>
    </row>
    <row r="827" spans="2:6" ht="15.75" customHeight="1" x14ac:dyDescent="0.25">
      <c r="B827" s="94"/>
      <c r="F827" s="94"/>
    </row>
    <row r="828" spans="2:6" ht="15.75" customHeight="1" x14ac:dyDescent="0.25">
      <c r="B828" s="94"/>
      <c r="F828" s="94"/>
    </row>
    <row r="829" spans="2:6" ht="15.75" customHeight="1" x14ac:dyDescent="0.25">
      <c r="B829" s="94"/>
      <c r="F829" s="94"/>
    </row>
    <row r="830" spans="2:6" ht="15.75" customHeight="1" x14ac:dyDescent="0.25">
      <c r="B830" s="94"/>
      <c r="F830" s="94"/>
    </row>
    <row r="831" spans="2:6" ht="15.75" customHeight="1" x14ac:dyDescent="0.25">
      <c r="B831" s="94"/>
      <c r="F831" s="94"/>
    </row>
    <row r="832" spans="2:6" ht="15.75" customHeight="1" x14ac:dyDescent="0.25">
      <c r="B832" s="94"/>
      <c r="F832" s="94"/>
    </row>
    <row r="833" spans="2:6" ht="15.75" customHeight="1" x14ac:dyDescent="0.25">
      <c r="B833" s="94"/>
      <c r="F833" s="94"/>
    </row>
    <row r="834" spans="2:6" ht="15.75" customHeight="1" x14ac:dyDescent="0.25">
      <c r="B834" s="94"/>
      <c r="F834" s="94"/>
    </row>
    <row r="835" spans="2:6" ht="15.75" customHeight="1" x14ac:dyDescent="0.25">
      <c r="B835" s="94"/>
      <c r="F835" s="94"/>
    </row>
    <row r="836" spans="2:6" ht="15.75" customHeight="1" x14ac:dyDescent="0.25">
      <c r="B836" s="94"/>
      <c r="F836" s="94"/>
    </row>
    <row r="837" spans="2:6" ht="15.75" customHeight="1" x14ac:dyDescent="0.25">
      <c r="B837" s="94"/>
      <c r="F837" s="94"/>
    </row>
    <row r="838" spans="2:6" ht="15.75" customHeight="1" x14ac:dyDescent="0.25">
      <c r="B838" s="94"/>
      <c r="F838" s="94"/>
    </row>
    <row r="839" spans="2:6" ht="15.75" customHeight="1" x14ac:dyDescent="0.25">
      <c r="B839" s="94"/>
      <c r="F839" s="94"/>
    </row>
    <row r="840" spans="2:6" ht="15.75" customHeight="1" x14ac:dyDescent="0.25">
      <c r="B840" s="94"/>
      <c r="F840" s="94"/>
    </row>
    <row r="841" spans="2:6" ht="15.75" customHeight="1" x14ac:dyDescent="0.25">
      <c r="B841" s="94"/>
      <c r="F841" s="94"/>
    </row>
    <row r="842" spans="2:6" ht="15.75" customHeight="1" x14ac:dyDescent="0.25">
      <c r="B842" s="94"/>
      <c r="F842" s="94"/>
    </row>
    <row r="843" spans="2:6" ht="15.75" customHeight="1" x14ac:dyDescent="0.25">
      <c r="B843" s="94"/>
      <c r="F843" s="94"/>
    </row>
    <row r="844" spans="2:6" ht="15.75" customHeight="1" x14ac:dyDescent="0.25">
      <c r="B844" s="94"/>
      <c r="F844" s="94"/>
    </row>
    <row r="845" spans="2:6" ht="15.75" customHeight="1" x14ac:dyDescent="0.25">
      <c r="B845" s="94"/>
      <c r="F845" s="94"/>
    </row>
    <row r="846" spans="2:6" ht="15.75" customHeight="1" x14ac:dyDescent="0.25">
      <c r="B846" s="94"/>
      <c r="F846" s="94"/>
    </row>
    <row r="847" spans="2:6" ht="15.75" customHeight="1" x14ac:dyDescent="0.25">
      <c r="B847" s="94"/>
      <c r="F847" s="94"/>
    </row>
    <row r="848" spans="2:6" ht="15.75" customHeight="1" x14ac:dyDescent="0.25">
      <c r="B848" s="94"/>
      <c r="F848" s="94"/>
    </row>
    <row r="849" spans="2:6" ht="15.75" customHeight="1" x14ac:dyDescent="0.25">
      <c r="B849" s="94"/>
      <c r="F849" s="94"/>
    </row>
    <row r="850" spans="2:6" ht="15.75" customHeight="1" x14ac:dyDescent="0.25">
      <c r="B850" s="94"/>
      <c r="F850" s="94"/>
    </row>
    <row r="851" spans="2:6" ht="15.75" customHeight="1" x14ac:dyDescent="0.25">
      <c r="B851" s="94"/>
      <c r="F851" s="94"/>
    </row>
    <row r="852" spans="2:6" ht="15.75" customHeight="1" x14ac:dyDescent="0.25">
      <c r="B852" s="94"/>
      <c r="F852" s="94"/>
    </row>
    <row r="853" spans="2:6" ht="15.75" customHeight="1" x14ac:dyDescent="0.25">
      <c r="B853" s="94"/>
      <c r="F853" s="94"/>
    </row>
    <row r="854" spans="2:6" ht="15.75" customHeight="1" x14ac:dyDescent="0.25">
      <c r="B854" s="94"/>
      <c r="F854" s="94"/>
    </row>
    <row r="855" spans="2:6" ht="15.75" customHeight="1" x14ac:dyDescent="0.25">
      <c r="B855" s="94"/>
      <c r="F855" s="94"/>
    </row>
    <row r="856" spans="2:6" ht="15.75" customHeight="1" x14ac:dyDescent="0.25">
      <c r="B856" s="94"/>
      <c r="F856" s="94"/>
    </row>
    <row r="857" spans="2:6" ht="15.75" customHeight="1" x14ac:dyDescent="0.25">
      <c r="B857" s="94"/>
      <c r="F857" s="94"/>
    </row>
    <row r="858" spans="2:6" ht="15.75" customHeight="1" x14ac:dyDescent="0.25">
      <c r="B858" s="94"/>
      <c r="F858" s="94"/>
    </row>
    <row r="859" spans="2:6" ht="15.75" customHeight="1" x14ac:dyDescent="0.25">
      <c r="B859" s="94"/>
      <c r="F859" s="94"/>
    </row>
    <row r="860" spans="2:6" ht="15.75" customHeight="1" x14ac:dyDescent="0.25">
      <c r="B860" s="94"/>
      <c r="F860" s="94"/>
    </row>
    <row r="861" spans="2:6" ht="15.75" customHeight="1" x14ac:dyDescent="0.25">
      <c r="B861" s="94"/>
      <c r="F861" s="94"/>
    </row>
    <row r="862" spans="2:6" ht="15.75" customHeight="1" x14ac:dyDescent="0.25">
      <c r="B862" s="94"/>
      <c r="F862" s="94"/>
    </row>
    <row r="863" spans="2:6" ht="15.75" customHeight="1" x14ac:dyDescent="0.25">
      <c r="B863" s="94"/>
      <c r="F863" s="94"/>
    </row>
    <row r="864" spans="2:6" ht="15.75" customHeight="1" x14ac:dyDescent="0.25">
      <c r="B864" s="94"/>
      <c r="F864" s="94"/>
    </row>
    <row r="865" spans="2:6" ht="15.75" customHeight="1" x14ac:dyDescent="0.25">
      <c r="B865" s="94"/>
      <c r="F865" s="94"/>
    </row>
    <row r="866" spans="2:6" ht="15.75" customHeight="1" x14ac:dyDescent="0.25">
      <c r="B866" s="94"/>
      <c r="F866" s="94"/>
    </row>
    <row r="867" spans="2:6" ht="15.75" customHeight="1" x14ac:dyDescent="0.25">
      <c r="B867" s="94"/>
      <c r="F867" s="94"/>
    </row>
    <row r="868" spans="2:6" ht="15.75" customHeight="1" x14ac:dyDescent="0.25">
      <c r="B868" s="94"/>
      <c r="F868" s="94"/>
    </row>
    <row r="869" spans="2:6" ht="15.75" customHeight="1" x14ac:dyDescent="0.25">
      <c r="B869" s="94"/>
      <c r="F869" s="94"/>
    </row>
    <row r="870" spans="2:6" ht="15.75" customHeight="1" x14ac:dyDescent="0.25">
      <c r="B870" s="94"/>
      <c r="F870" s="94"/>
    </row>
    <row r="871" spans="2:6" ht="15.75" customHeight="1" x14ac:dyDescent="0.25">
      <c r="B871" s="94"/>
      <c r="F871" s="94"/>
    </row>
    <row r="872" spans="2:6" ht="15.75" customHeight="1" x14ac:dyDescent="0.25">
      <c r="B872" s="94"/>
      <c r="F872" s="94"/>
    </row>
    <row r="873" spans="2:6" ht="15.75" customHeight="1" x14ac:dyDescent="0.25">
      <c r="B873" s="94"/>
      <c r="F873" s="94"/>
    </row>
    <row r="874" spans="2:6" ht="15.75" customHeight="1" x14ac:dyDescent="0.25">
      <c r="B874" s="94"/>
      <c r="F874" s="94"/>
    </row>
    <row r="875" spans="2:6" ht="15.75" customHeight="1" x14ac:dyDescent="0.25">
      <c r="B875" s="94"/>
      <c r="F875" s="94"/>
    </row>
    <row r="876" spans="2:6" ht="15.75" customHeight="1" x14ac:dyDescent="0.25">
      <c r="B876" s="94"/>
      <c r="F876" s="94"/>
    </row>
    <row r="877" spans="2:6" ht="15.75" customHeight="1" x14ac:dyDescent="0.25">
      <c r="B877" s="94"/>
      <c r="F877" s="94"/>
    </row>
    <row r="878" spans="2:6" ht="15.75" customHeight="1" x14ac:dyDescent="0.25">
      <c r="B878" s="94"/>
      <c r="F878" s="94"/>
    </row>
    <row r="879" spans="2:6" ht="15.75" customHeight="1" x14ac:dyDescent="0.25">
      <c r="B879" s="94"/>
      <c r="F879" s="94"/>
    </row>
    <row r="880" spans="2:6" ht="15.75" customHeight="1" x14ac:dyDescent="0.25">
      <c r="B880" s="94"/>
      <c r="F880" s="94"/>
    </row>
    <row r="881" spans="2:6" ht="15.75" customHeight="1" x14ac:dyDescent="0.25">
      <c r="B881" s="94"/>
      <c r="F881" s="94"/>
    </row>
    <row r="882" spans="2:6" ht="15.75" customHeight="1" x14ac:dyDescent="0.25">
      <c r="B882" s="94"/>
      <c r="F882" s="94"/>
    </row>
    <row r="883" spans="2:6" ht="15.75" customHeight="1" x14ac:dyDescent="0.25">
      <c r="B883" s="94"/>
      <c r="F883" s="94"/>
    </row>
    <row r="884" spans="2:6" ht="15.75" customHeight="1" x14ac:dyDescent="0.25">
      <c r="B884" s="94"/>
      <c r="F884" s="94"/>
    </row>
    <row r="885" spans="2:6" ht="15.75" customHeight="1" x14ac:dyDescent="0.25">
      <c r="B885" s="94"/>
      <c r="F885" s="94"/>
    </row>
    <row r="886" spans="2:6" ht="15.75" customHeight="1" x14ac:dyDescent="0.25">
      <c r="B886" s="94"/>
      <c r="F886" s="94"/>
    </row>
    <row r="887" spans="2:6" ht="15.75" customHeight="1" x14ac:dyDescent="0.25">
      <c r="B887" s="94"/>
      <c r="F887" s="94"/>
    </row>
    <row r="888" spans="2:6" ht="15.75" customHeight="1" x14ac:dyDescent="0.25">
      <c r="B888" s="94"/>
      <c r="F888" s="94"/>
    </row>
    <row r="889" spans="2:6" ht="15.75" customHeight="1" x14ac:dyDescent="0.25">
      <c r="B889" s="94"/>
      <c r="F889" s="94"/>
    </row>
    <row r="890" spans="2:6" ht="15.75" customHeight="1" x14ac:dyDescent="0.25">
      <c r="B890" s="94"/>
      <c r="F890" s="94"/>
    </row>
    <row r="891" spans="2:6" ht="15.75" customHeight="1" x14ac:dyDescent="0.25">
      <c r="B891" s="94"/>
      <c r="F891" s="94"/>
    </row>
    <row r="892" spans="2:6" ht="15.75" customHeight="1" x14ac:dyDescent="0.25">
      <c r="B892" s="94"/>
      <c r="F892" s="94"/>
    </row>
    <row r="893" spans="2:6" ht="15.75" customHeight="1" x14ac:dyDescent="0.25">
      <c r="B893" s="94"/>
      <c r="F893" s="94"/>
    </row>
    <row r="894" spans="2:6" ht="15.75" customHeight="1" x14ac:dyDescent="0.25">
      <c r="B894" s="94"/>
      <c r="F894" s="94"/>
    </row>
    <row r="895" spans="2:6" ht="15.75" customHeight="1" x14ac:dyDescent="0.25">
      <c r="B895" s="94"/>
      <c r="F895" s="94"/>
    </row>
    <row r="896" spans="2:6" ht="15.75" customHeight="1" x14ac:dyDescent="0.25">
      <c r="B896" s="94"/>
      <c r="F896" s="94"/>
    </row>
    <row r="897" spans="2:6" ht="15.75" customHeight="1" x14ac:dyDescent="0.25">
      <c r="B897" s="94"/>
      <c r="F897" s="94"/>
    </row>
    <row r="898" spans="2:6" ht="15.75" customHeight="1" x14ac:dyDescent="0.25">
      <c r="B898" s="94"/>
      <c r="F898" s="94"/>
    </row>
    <row r="899" spans="2:6" ht="15.75" customHeight="1" x14ac:dyDescent="0.25">
      <c r="B899" s="94"/>
      <c r="F899" s="94"/>
    </row>
    <row r="900" spans="2:6" ht="15.75" customHeight="1" x14ac:dyDescent="0.25">
      <c r="B900" s="94"/>
      <c r="F900" s="94"/>
    </row>
    <row r="901" spans="2:6" ht="15.75" customHeight="1" x14ac:dyDescent="0.25">
      <c r="B901" s="94"/>
      <c r="F901" s="94"/>
    </row>
    <row r="902" spans="2:6" ht="15.75" customHeight="1" x14ac:dyDescent="0.25">
      <c r="B902" s="94"/>
      <c r="F902" s="94"/>
    </row>
    <row r="903" spans="2:6" ht="15.75" customHeight="1" x14ac:dyDescent="0.25">
      <c r="B903" s="94"/>
      <c r="F903" s="94"/>
    </row>
    <row r="904" spans="2:6" ht="15.75" customHeight="1" x14ac:dyDescent="0.25">
      <c r="B904" s="94"/>
      <c r="F904" s="94"/>
    </row>
    <row r="905" spans="2:6" ht="15.75" customHeight="1" x14ac:dyDescent="0.25">
      <c r="B905" s="94"/>
      <c r="F905" s="94"/>
    </row>
    <row r="906" spans="2:6" ht="15.75" customHeight="1" x14ac:dyDescent="0.25">
      <c r="B906" s="94"/>
      <c r="F906" s="94"/>
    </row>
    <row r="907" spans="2:6" ht="15.75" customHeight="1" x14ac:dyDescent="0.25">
      <c r="B907" s="94"/>
      <c r="F907" s="94"/>
    </row>
    <row r="908" spans="2:6" ht="15.75" customHeight="1" x14ac:dyDescent="0.25">
      <c r="B908" s="94"/>
      <c r="F908" s="94"/>
    </row>
    <row r="909" spans="2:6" ht="15.75" customHeight="1" x14ac:dyDescent="0.25">
      <c r="B909" s="94"/>
      <c r="F909" s="94"/>
    </row>
    <row r="910" spans="2:6" ht="15.75" customHeight="1" x14ac:dyDescent="0.25">
      <c r="B910" s="94"/>
      <c r="F910" s="94"/>
    </row>
    <row r="911" spans="2:6" ht="15.75" customHeight="1" x14ac:dyDescent="0.25">
      <c r="B911" s="94"/>
      <c r="F911" s="94"/>
    </row>
    <row r="912" spans="2:6" ht="15.75" customHeight="1" x14ac:dyDescent="0.25">
      <c r="B912" s="94"/>
      <c r="F912" s="94"/>
    </row>
    <row r="913" spans="2:6" ht="15.75" customHeight="1" x14ac:dyDescent="0.25">
      <c r="B913" s="94"/>
      <c r="F913" s="94"/>
    </row>
    <row r="914" spans="2:6" ht="15.75" customHeight="1" x14ac:dyDescent="0.25">
      <c r="B914" s="94"/>
      <c r="F914" s="94"/>
    </row>
    <row r="915" spans="2:6" ht="15.75" customHeight="1" x14ac:dyDescent="0.25">
      <c r="B915" s="94"/>
      <c r="F915" s="94"/>
    </row>
    <row r="916" spans="2:6" ht="15.75" customHeight="1" x14ac:dyDescent="0.25">
      <c r="B916" s="94"/>
      <c r="F916" s="94"/>
    </row>
    <row r="917" spans="2:6" ht="15.75" customHeight="1" x14ac:dyDescent="0.25">
      <c r="B917" s="94"/>
      <c r="F917" s="94"/>
    </row>
    <row r="918" spans="2:6" ht="15.75" customHeight="1" x14ac:dyDescent="0.25">
      <c r="B918" s="94"/>
      <c r="F918" s="94"/>
    </row>
    <row r="919" spans="2:6" ht="15.75" customHeight="1" x14ac:dyDescent="0.25">
      <c r="B919" s="94"/>
      <c r="F919" s="94"/>
    </row>
    <row r="920" spans="2:6" ht="15.75" customHeight="1" x14ac:dyDescent="0.25">
      <c r="B920" s="94"/>
      <c r="F920" s="94"/>
    </row>
    <row r="921" spans="2:6" ht="15.75" customHeight="1" x14ac:dyDescent="0.25">
      <c r="B921" s="94"/>
      <c r="F921" s="94"/>
    </row>
    <row r="922" spans="2:6" ht="15.75" customHeight="1" x14ac:dyDescent="0.25">
      <c r="B922" s="94"/>
      <c r="F922" s="94"/>
    </row>
    <row r="923" spans="2:6" ht="15.75" customHeight="1" x14ac:dyDescent="0.25">
      <c r="B923" s="94"/>
      <c r="F923" s="94"/>
    </row>
    <row r="924" spans="2:6" ht="15.75" customHeight="1" x14ac:dyDescent="0.25">
      <c r="B924" s="94"/>
      <c r="F924" s="94"/>
    </row>
    <row r="925" spans="2:6" ht="15.75" customHeight="1" x14ac:dyDescent="0.25">
      <c r="B925" s="94"/>
      <c r="F925" s="94"/>
    </row>
    <row r="926" spans="2:6" ht="15.75" customHeight="1" x14ac:dyDescent="0.25">
      <c r="B926" s="94"/>
      <c r="F926" s="94"/>
    </row>
    <row r="927" spans="2:6" ht="15.75" customHeight="1" x14ac:dyDescent="0.25">
      <c r="B927" s="94"/>
      <c r="F927" s="94"/>
    </row>
    <row r="928" spans="2:6" ht="15.75" customHeight="1" x14ac:dyDescent="0.25">
      <c r="B928" s="94"/>
      <c r="F928" s="94"/>
    </row>
    <row r="929" spans="2:6" ht="15.75" customHeight="1" x14ac:dyDescent="0.25">
      <c r="B929" s="94"/>
      <c r="F929" s="94"/>
    </row>
    <row r="930" spans="2:6" ht="15.75" customHeight="1" x14ac:dyDescent="0.25">
      <c r="B930" s="94"/>
      <c r="F930" s="94"/>
    </row>
    <row r="931" spans="2:6" ht="15.75" customHeight="1" x14ac:dyDescent="0.25">
      <c r="B931" s="94"/>
      <c r="F931" s="94"/>
    </row>
    <row r="932" spans="2:6" ht="15.75" customHeight="1" x14ac:dyDescent="0.25">
      <c r="B932" s="94"/>
      <c r="F932" s="94"/>
    </row>
    <row r="933" spans="2:6" ht="15.75" customHeight="1" x14ac:dyDescent="0.25">
      <c r="B933" s="94"/>
      <c r="F933" s="94"/>
    </row>
    <row r="934" spans="2:6" ht="15.75" customHeight="1" x14ac:dyDescent="0.25">
      <c r="B934" s="94"/>
      <c r="F934" s="94"/>
    </row>
    <row r="935" spans="2:6" ht="15.75" customHeight="1" x14ac:dyDescent="0.25">
      <c r="B935" s="94"/>
      <c r="F935" s="94"/>
    </row>
    <row r="936" spans="2:6" ht="15.75" customHeight="1" x14ac:dyDescent="0.25">
      <c r="B936" s="94"/>
      <c r="F936" s="94"/>
    </row>
    <row r="937" spans="2:6" ht="15.75" customHeight="1" x14ac:dyDescent="0.25">
      <c r="B937" s="94"/>
      <c r="F937" s="94"/>
    </row>
    <row r="938" spans="2:6" ht="15.75" customHeight="1" x14ac:dyDescent="0.25">
      <c r="B938" s="94"/>
      <c r="F938" s="94"/>
    </row>
    <row r="939" spans="2:6" ht="15.75" customHeight="1" x14ac:dyDescent="0.25">
      <c r="B939" s="94"/>
      <c r="F939" s="94"/>
    </row>
    <row r="940" spans="2:6" ht="15.75" customHeight="1" x14ac:dyDescent="0.25">
      <c r="B940" s="94"/>
      <c r="F940" s="94"/>
    </row>
    <row r="941" spans="2:6" ht="15.75" customHeight="1" x14ac:dyDescent="0.25">
      <c r="B941" s="94"/>
      <c r="F941" s="94"/>
    </row>
    <row r="942" spans="2:6" ht="15.75" customHeight="1" x14ac:dyDescent="0.25">
      <c r="B942" s="94"/>
      <c r="F942" s="94"/>
    </row>
    <row r="943" spans="2:6" ht="15.75" customHeight="1" x14ac:dyDescent="0.25">
      <c r="B943" s="94"/>
      <c r="F943" s="94"/>
    </row>
    <row r="944" spans="2:6" ht="15.75" customHeight="1" x14ac:dyDescent="0.25">
      <c r="B944" s="94"/>
      <c r="F944" s="94"/>
    </row>
    <row r="945" spans="2:6" ht="15.75" customHeight="1" x14ac:dyDescent="0.25">
      <c r="B945" s="94"/>
      <c r="F945" s="94"/>
    </row>
    <row r="946" spans="2:6" ht="15.75" customHeight="1" x14ac:dyDescent="0.25">
      <c r="B946" s="94"/>
      <c r="F946" s="94"/>
    </row>
    <row r="947" spans="2:6" ht="15.75" customHeight="1" x14ac:dyDescent="0.25">
      <c r="B947" s="94"/>
      <c r="F947" s="94"/>
    </row>
    <row r="948" spans="2:6" ht="15.75" customHeight="1" x14ac:dyDescent="0.25">
      <c r="B948" s="94"/>
      <c r="F948" s="94"/>
    </row>
    <row r="949" spans="2:6" ht="15.75" customHeight="1" x14ac:dyDescent="0.25">
      <c r="B949" s="94"/>
      <c r="F949" s="94"/>
    </row>
    <row r="950" spans="2:6" ht="15.75" customHeight="1" x14ac:dyDescent="0.25">
      <c r="B950" s="94"/>
      <c r="F950" s="94"/>
    </row>
    <row r="951" spans="2:6" ht="15.75" customHeight="1" x14ac:dyDescent="0.25">
      <c r="B951" s="94"/>
      <c r="F951" s="94"/>
    </row>
    <row r="952" spans="2:6" ht="15.75" customHeight="1" x14ac:dyDescent="0.25">
      <c r="B952" s="94"/>
      <c r="F952" s="94"/>
    </row>
    <row r="953" spans="2:6" ht="15.75" customHeight="1" x14ac:dyDescent="0.25">
      <c r="B953" s="94"/>
      <c r="F953" s="94"/>
    </row>
    <row r="954" spans="2:6" ht="15.75" customHeight="1" x14ac:dyDescent="0.25">
      <c r="B954" s="94"/>
      <c r="F954" s="94"/>
    </row>
    <row r="955" spans="2:6" ht="15.75" customHeight="1" x14ac:dyDescent="0.25">
      <c r="B955" s="94"/>
      <c r="F955" s="94"/>
    </row>
    <row r="956" spans="2:6" ht="15.75" customHeight="1" x14ac:dyDescent="0.25">
      <c r="B956" s="94"/>
      <c r="F956" s="94"/>
    </row>
    <row r="957" spans="2:6" ht="15.75" customHeight="1" x14ac:dyDescent="0.25">
      <c r="B957" s="94"/>
      <c r="F957" s="94"/>
    </row>
    <row r="958" spans="2:6" ht="15.75" customHeight="1" x14ac:dyDescent="0.25">
      <c r="B958" s="94"/>
      <c r="F958" s="94"/>
    </row>
    <row r="959" spans="2:6" ht="15.75" customHeight="1" x14ac:dyDescent="0.25">
      <c r="B959" s="94"/>
      <c r="F959" s="94"/>
    </row>
    <row r="960" spans="2:6" ht="15.75" customHeight="1" x14ac:dyDescent="0.25">
      <c r="B960" s="94"/>
      <c r="F960" s="94"/>
    </row>
    <row r="961" spans="2:6" ht="15.75" customHeight="1" x14ac:dyDescent="0.25">
      <c r="B961" s="94"/>
      <c r="F961" s="94"/>
    </row>
    <row r="962" spans="2:6" ht="15.75" customHeight="1" x14ac:dyDescent="0.25">
      <c r="B962" s="94"/>
      <c r="F962" s="94"/>
    </row>
    <row r="963" spans="2:6" ht="15.75" customHeight="1" x14ac:dyDescent="0.25">
      <c r="B963" s="94"/>
      <c r="F963" s="94"/>
    </row>
    <row r="964" spans="2:6" ht="15.75" customHeight="1" x14ac:dyDescent="0.25">
      <c r="B964" s="94"/>
      <c r="F964" s="94"/>
    </row>
    <row r="965" spans="2:6" ht="15.75" customHeight="1" x14ac:dyDescent="0.25">
      <c r="B965" s="94"/>
      <c r="F965" s="94"/>
    </row>
    <row r="966" spans="2:6" ht="15.75" customHeight="1" x14ac:dyDescent="0.25">
      <c r="B966" s="94"/>
      <c r="F966" s="94"/>
    </row>
    <row r="967" spans="2:6" ht="15.75" customHeight="1" x14ac:dyDescent="0.25">
      <c r="B967" s="94"/>
      <c r="F967" s="94"/>
    </row>
    <row r="968" spans="2:6" ht="15.75" customHeight="1" x14ac:dyDescent="0.25">
      <c r="B968" s="94"/>
      <c r="F968" s="94"/>
    </row>
    <row r="969" spans="2:6" ht="15.75" customHeight="1" x14ac:dyDescent="0.25">
      <c r="B969" s="94"/>
      <c r="F969" s="94"/>
    </row>
    <row r="970" spans="2:6" ht="15.75" customHeight="1" x14ac:dyDescent="0.25">
      <c r="B970" s="94"/>
      <c r="F970" s="94"/>
    </row>
    <row r="971" spans="2:6" ht="15.75" customHeight="1" x14ac:dyDescent="0.25">
      <c r="B971" s="94"/>
      <c r="F971" s="94"/>
    </row>
    <row r="972" spans="2:6" ht="15.75" customHeight="1" x14ac:dyDescent="0.25">
      <c r="B972" s="94"/>
      <c r="F972" s="94"/>
    </row>
    <row r="973" spans="2:6" ht="15.75" customHeight="1" x14ac:dyDescent="0.25">
      <c r="B973" s="94"/>
      <c r="F973" s="94"/>
    </row>
    <row r="974" spans="2:6" ht="15.75" customHeight="1" x14ac:dyDescent="0.25">
      <c r="B974" s="94"/>
      <c r="F974" s="94"/>
    </row>
    <row r="975" spans="2:6" ht="15.75" customHeight="1" x14ac:dyDescent="0.25">
      <c r="B975" s="94"/>
      <c r="F975" s="94"/>
    </row>
    <row r="976" spans="2:6" ht="15.75" customHeight="1" x14ac:dyDescent="0.25">
      <c r="B976" s="94"/>
      <c r="F976" s="94"/>
    </row>
    <row r="977" spans="2:6" ht="15.75" customHeight="1" x14ac:dyDescent="0.25">
      <c r="B977" s="94"/>
      <c r="F977" s="94"/>
    </row>
    <row r="978" spans="2:6" ht="15.75" customHeight="1" x14ac:dyDescent="0.25">
      <c r="B978" s="94"/>
      <c r="F978" s="94"/>
    </row>
    <row r="979" spans="2:6" ht="15.75" customHeight="1" x14ac:dyDescent="0.25">
      <c r="B979" s="94"/>
      <c r="F979" s="94"/>
    </row>
    <row r="980" spans="2:6" ht="15.75" customHeight="1" x14ac:dyDescent="0.25">
      <c r="B980" s="94"/>
      <c r="F980" s="94"/>
    </row>
    <row r="981" spans="2:6" ht="15.75" customHeight="1" x14ac:dyDescent="0.25">
      <c r="B981" s="94"/>
      <c r="F981" s="94"/>
    </row>
    <row r="982" spans="2:6" ht="15.75" customHeight="1" x14ac:dyDescent="0.25">
      <c r="B982" s="94"/>
      <c r="F982" s="94"/>
    </row>
    <row r="983" spans="2:6" ht="15.75" customHeight="1" x14ac:dyDescent="0.25">
      <c r="B983" s="94"/>
      <c r="F983" s="94"/>
    </row>
    <row r="984" spans="2:6" ht="15.75" customHeight="1" x14ac:dyDescent="0.25">
      <c r="B984" s="94"/>
      <c r="F984" s="94"/>
    </row>
    <row r="985" spans="2:6" ht="15.75" customHeight="1" x14ac:dyDescent="0.25">
      <c r="B985" s="94"/>
      <c r="F985" s="94"/>
    </row>
    <row r="986" spans="2:6" ht="15.75" customHeight="1" x14ac:dyDescent="0.25">
      <c r="B986" s="94"/>
      <c r="F986" s="94"/>
    </row>
    <row r="987" spans="2:6" ht="15.75" customHeight="1" x14ac:dyDescent="0.25">
      <c r="B987" s="94"/>
      <c r="F987" s="94"/>
    </row>
    <row r="988" spans="2:6" ht="15.75" customHeight="1" x14ac:dyDescent="0.25">
      <c r="B988" s="94"/>
      <c r="F988" s="94"/>
    </row>
    <row r="989" spans="2:6" ht="15.75" customHeight="1" x14ac:dyDescent="0.25">
      <c r="B989" s="94"/>
      <c r="F989" s="94"/>
    </row>
    <row r="990" spans="2:6" ht="15.75" customHeight="1" x14ac:dyDescent="0.25">
      <c r="B990" s="94"/>
      <c r="F990" s="94"/>
    </row>
    <row r="991" spans="2:6" ht="15.75" customHeight="1" x14ac:dyDescent="0.25">
      <c r="B991" s="94"/>
      <c r="F991" s="94"/>
    </row>
    <row r="992" spans="2:6" ht="15.75" customHeight="1" x14ac:dyDescent="0.25">
      <c r="B992" s="94"/>
      <c r="F992" s="94"/>
    </row>
    <row r="993" spans="2:6" ht="15.75" customHeight="1" x14ac:dyDescent="0.25">
      <c r="B993" s="94"/>
      <c r="F993" s="94"/>
    </row>
    <row r="994" spans="2:6" ht="15.75" customHeight="1" x14ac:dyDescent="0.25">
      <c r="B994" s="94"/>
      <c r="F994" s="94"/>
    </row>
    <row r="995" spans="2:6" ht="15.75" customHeight="1" x14ac:dyDescent="0.25">
      <c r="B995" s="94"/>
      <c r="F995" s="94"/>
    </row>
    <row r="996" spans="2:6" ht="15.75" customHeight="1" x14ac:dyDescent="0.25">
      <c r="B996" s="94"/>
      <c r="F996" s="94"/>
    </row>
    <row r="997" spans="2:6" ht="15.75" customHeight="1" x14ac:dyDescent="0.25">
      <c r="B997" s="94"/>
      <c r="F997" s="94"/>
    </row>
  </sheetData>
  <hyperlinks>
    <hyperlink ref="K1" location="Instruções!A1" display="Dúvidas?" xr:uid="{00000000-0004-0000-0500-000000000000}"/>
  </hyperlinks>
  <pageMargins left="0.511811024" right="0.511811024" top="0.78740157499999996" bottom="0.78740157499999996" header="0" footer="0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0"/>
  <sheetViews>
    <sheetView showGridLines="0" zoomScale="85" zoomScaleNormal="85" workbookViewId="0"/>
  </sheetViews>
  <sheetFormatPr defaultColWidth="12.625" defaultRowHeight="15" customHeight="1" x14ac:dyDescent="0.2"/>
  <cols>
    <col min="1" max="1" width="12.625" customWidth="1"/>
    <col min="2" max="2" width="15.75" customWidth="1"/>
    <col min="3" max="3" width="18.875" customWidth="1"/>
    <col min="4" max="6" width="16" customWidth="1"/>
    <col min="7" max="7" width="18.75" customWidth="1"/>
    <col min="8" max="8" width="19.25" customWidth="1"/>
    <col min="9" max="9" width="13.875" customWidth="1"/>
    <col min="10" max="10" width="16.875" customWidth="1"/>
    <col min="11" max="26" width="7.625" customWidth="1"/>
  </cols>
  <sheetData>
    <row r="1" spans="1:26" ht="48.75" customHeight="1" x14ac:dyDescent="0.25">
      <c r="A1" s="21"/>
      <c r="B1" s="22" t="s">
        <v>60</v>
      </c>
      <c r="D1" s="2"/>
      <c r="E1" s="2"/>
      <c r="F1" s="2"/>
      <c r="G1" s="2"/>
      <c r="H1" s="2"/>
      <c r="I1" s="2"/>
      <c r="J1" s="20"/>
      <c r="K1" s="2"/>
      <c r="L1" s="95" t="s">
        <v>23</v>
      </c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3.75" customHeight="1" x14ac:dyDescent="0.25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</row>
    <row r="4" spans="1:26" ht="15" customHeight="1" x14ac:dyDescent="0.3">
      <c r="B4" s="129" t="s">
        <v>61</v>
      </c>
      <c r="C4" s="116"/>
      <c r="D4" s="116"/>
      <c r="E4" s="116"/>
      <c r="F4" s="29" t="str">
        <f>IF(COUNTA('CONT. ESTOQUE'!$B$7:$B$17)=COUNTA(PROD!$B$7:$B$21),"Sim!","Não! Tabela de Controle de Estoque defasada, acrescentar produto faltante.")</f>
        <v>Não! Tabela de Controle de Estoque defasada, acrescentar produto faltante.</v>
      </c>
    </row>
    <row r="5" spans="1:26" ht="15" customHeight="1" x14ac:dyDescent="0.3">
      <c r="B5" s="27"/>
      <c r="C5" s="28"/>
      <c r="D5" s="28"/>
      <c r="E5" s="28"/>
      <c r="F5" s="28"/>
      <c r="G5" s="28"/>
    </row>
    <row r="6" spans="1:26" ht="35.25" customHeight="1" x14ac:dyDescent="0.2">
      <c r="B6" s="96" t="s">
        <v>24</v>
      </c>
      <c r="C6" s="96" t="s">
        <v>16</v>
      </c>
      <c r="D6" s="96" t="s">
        <v>18</v>
      </c>
      <c r="E6" s="96" t="s">
        <v>62</v>
      </c>
      <c r="F6" s="96" t="s">
        <v>30</v>
      </c>
      <c r="G6" s="96" t="s">
        <v>63</v>
      </c>
      <c r="H6" s="96" t="s">
        <v>64</v>
      </c>
      <c r="I6" s="96" t="s">
        <v>65</v>
      </c>
      <c r="J6" s="96" t="s">
        <v>66</v>
      </c>
    </row>
    <row r="7" spans="1:26" x14ac:dyDescent="0.2">
      <c r="B7" s="97" t="s">
        <v>33</v>
      </c>
      <c r="C7" s="98">
        <f>IF('CONT. ESTOQUE'!$B7&lt;&gt;"",SUMIF(ENTRADAS!$C$8:$C$58,'CONT. ESTOQUE'!$B7,ENTRADAS!$E$7:$E$58),"")</f>
        <v>0</v>
      </c>
      <c r="D7" s="98">
        <f>IF('CONT. ESTOQUE'!$B7&lt;&gt;"",SUMIF(SAÍDAS!$C$7:$C$75,'CONT. ESTOQUE'!$B7,SAÍDAS!$G$7:$G$75),"")</f>
        <v>6</v>
      </c>
      <c r="E7" s="98">
        <f>IFERROR('CONT. ESTOQUE'!$C7-'CONT. ESTOQUE'!$D7,"")</f>
        <v>-6</v>
      </c>
      <c r="F7" s="98" t="str">
        <f>IFERROR(VLOOKUP('CONT. ESTOQUE'!$B7,PROD!$B$6:$G$21,4,0),"")</f>
        <v/>
      </c>
      <c r="G7" s="98" t="str">
        <f>IF('CONT. ESTOQUE'!$B7&lt;&gt;"",IF('CONT. ESTOQUE'!$E7=0,"Sem Estoque",IF('CONT. ESTOQUE'!$E7&lt;'CONT. ESTOQUE'!$F7,"Estoque Perigoso","Estoque Confortável")),"")</f>
        <v>Estoque Perigoso</v>
      </c>
      <c r="H7" s="99" t="e">
        <f>SUMIF(SAÍDAS!$C$7:$C$75,'CONT. ESTOQUE'!$B7,SAÍDAS!$J$7:$J$75)</f>
        <v>#N/A</v>
      </c>
      <c r="I7" s="99">
        <f>SUMIF(ENTRADAS!$C$8:$C$58,'CONT. ESTOQUE'!$B7,ENTRADAS!$G$7:$G$58)</f>
        <v>0</v>
      </c>
      <c r="J7" s="100" t="e">
        <f>'CONT. ESTOQUE'!$H7-'CONT. ESTOQUE'!$I7</f>
        <v>#N/A</v>
      </c>
    </row>
    <row r="8" spans="1:26" x14ac:dyDescent="0.2">
      <c r="B8" s="101"/>
      <c r="C8" s="98"/>
      <c r="D8" s="98"/>
      <c r="E8" s="98"/>
      <c r="F8" s="98"/>
      <c r="G8" s="98"/>
      <c r="H8" s="99"/>
      <c r="I8" s="99"/>
      <c r="J8" s="100"/>
    </row>
    <row r="9" spans="1:26" x14ac:dyDescent="0.2">
      <c r="B9" s="101"/>
      <c r="C9" s="98"/>
      <c r="D9" s="98"/>
      <c r="E9" s="98"/>
      <c r="F9" s="98"/>
      <c r="G9" s="98"/>
      <c r="H9" s="99"/>
      <c r="I9" s="99"/>
      <c r="J9" s="100"/>
    </row>
    <row r="10" spans="1:26" x14ac:dyDescent="0.2">
      <c r="B10" s="101"/>
      <c r="C10" s="98"/>
      <c r="D10" s="98"/>
      <c r="E10" s="98"/>
      <c r="F10" s="98"/>
      <c r="G10" s="98"/>
      <c r="H10" s="99"/>
      <c r="I10" s="99"/>
      <c r="J10" s="100"/>
    </row>
    <row r="11" spans="1:26" x14ac:dyDescent="0.2">
      <c r="B11" s="102"/>
      <c r="C11" s="98" t="str">
        <f>IF('CONT. ESTOQUE'!$B11&lt;&gt;"",SUMIF(ENTRADAS!$C$8:$C$58,'CONT. ESTOQUE'!$B11,ENTRADAS!$E$7:$E$58),"")</f>
        <v/>
      </c>
      <c r="D11" s="98" t="str">
        <f>IF('CONT. ESTOQUE'!$B11&lt;&gt;"",SUMIF(SAÍDAS!$C$7:$C$75,'CONT. ESTOQUE'!$B11,SAÍDAS!$G$7:$G$75),"")</f>
        <v/>
      </c>
      <c r="E11" s="98" t="str">
        <f>IFERROR('CONT. ESTOQUE'!$C11-'CONT. ESTOQUE'!$D11,"")</f>
        <v/>
      </c>
      <c r="F11" s="98" t="str">
        <f>IFERROR(VLOOKUP('CONT. ESTOQUE'!$B11,PROD!$B$6:$G$21,4,0),"")</f>
        <v/>
      </c>
      <c r="G11" s="98" t="str">
        <f>IF('CONT. ESTOQUE'!$B11&lt;&gt;"",IF('CONT. ESTOQUE'!$E11=0,"Sem Estoque",IF('CONT. ESTOQUE'!$E11&lt;'CONT. ESTOQUE'!$F11,"Estoque Perigoso","Estoque Confortável")),"")</f>
        <v/>
      </c>
      <c r="H11" s="99">
        <f>SUMIF(SAÍDAS!$C$7:$C$75,'CONT. ESTOQUE'!$B11,SAÍDAS!$J$7:$J$75)</f>
        <v>0</v>
      </c>
      <c r="I11" s="99">
        <f>SUMIF(ENTRADAS!$C$8:$C$58,'CONT. ESTOQUE'!$B11,ENTRADAS!$G$7:$G$58)</f>
        <v>0</v>
      </c>
      <c r="J11" s="100">
        <f>'CONT. ESTOQUE'!$H11-'CONT. ESTOQUE'!$I11</f>
        <v>0</v>
      </c>
    </row>
    <row r="12" spans="1:26" x14ac:dyDescent="0.2">
      <c r="B12" s="102"/>
      <c r="C12" s="98" t="str">
        <f>IF('CONT. ESTOQUE'!$B12&lt;&gt;"",SUMIF(ENTRADAS!$C$8:$C$58,'CONT. ESTOQUE'!$B12,ENTRADAS!$E$7:$E$58),"")</f>
        <v/>
      </c>
      <c r="D12" s="98" t="str">
        <f>IF('CONT. ESTOQUE'!$B12&lt;&gt;"",SUMIF(SAÍDAS!$C$7:$C$75,'CONT. ESTOQUE'!$B12,SAÍDAS!$G$7:$G$75),"")</f>
        <v/>
      </c>
      <c r="E12" s="98" t="str">
        <f>IFERROR('CONT. ESTOQUE'!$C12-'CONT. ESTOQUE'!$D12,"")</f>
        <v/>
      </c>
      <c r="F12" s="98" t="str">
        <f>IFERROR(VLOOKUP('CONT. ESTOQUE'!$B12,PROD!$B$6:$G$21,4,0),"")</f>
        <v/>
      </c>
      <c r="G12" s="98" t="str">
        <f>IF('CONT. ESTOQUE'!$B12&lt;&gt;"",IF('CONT. ESTOQUE'!$E12=0,"Sem Estoque",IF('CONT. ESTOQUE'!$E12&lt;'CONT. ESTOQUE'!$F12,"Estoque Perigoso","Estoque Confortável")),"")</f>
        <v/>
      </c>
      <c r="H12" s="99">
        <f>SUMIF(SAÍDAS!$C$7:$C$75,'CONT. ESTOQUE'!$B12,SAÍDAS!$J$7:$J$75)</f>
        <v>0</v>
      </c>
      <c r="I12" s="99">
        <f>SUMIF(ENTRADAS!$C$8:$C$58,'CONT. ESTOQUE'!$B12,ENTRADAS!$G$7:$G$58)</f>
        <v>0</v>
      </c>
      <c r="J12" s="100">
        <f>'CONT. ESTOQUE'!$H12-'CONT. ESTOQUE'!$I12</f>
        <v>0</v>
      </c>
    </row>
    <row r="13" spans="1:26" x14ac:dyDescent="0.2">
      <c r="B13" s="102"/>
      <c r="C13" s="98" t="str">
        <f>IF('CONT. ESTOQUE'!$B13&lt;&gt;"",SUMIF(ENTRADAS!$C$8:$C$58,'CONT. ESTOQUE'!$B13,ENTRADAS!$E$7:$E$58),"")</f>
        <v/>
      </c>
      <c r="D13" s="98" t="str">
        <f>IF('CONT. ESTOQUE'!$B13&lt;&gt;"",SUMIF(SAÍDAS!$C$7:$C$75,'CONT. ESTOQUE'!$B13,SAÍDAS!$G$7:$G$75),"")</f>
        <v/>
      </c>
      <c r="E13" s="98" t="str">
        <f>IFERROR('CONT. ESTOQUE'!$C13-'CONT. ESTOQUE'!$D13,"")</f>
        <v/>
      </c>
      <c r="F13" s="98" t="str">
        <f>IFERROR(VLOOKUP('CONT. ESTOQUE'!$B13,PROD!$B$6:$G$21,4,0),"")</f>
        <v/>
      </c>
      <c r="G13" s="98" t="str">
        <f>IF('CONT. ESTOQUE'!$B13&lt;&gt;"",IF('CONT. ESTOQUE'!$E13=0,"Sem Estoque",IF('CONT. ESTOQUE'!$E13&lt;'CONT. ESTOQUE'!$F13,"Estoque Perigoso","Estoque Confortável")),"")</f>
        <v/>
      </c>
      <c r="H13" s="99">
        <f>SUMIF(SAÍDAS!$C$7:$C$75,'CONT. ESTOQUE'!$B13,SAÍDAS!$J$7:$J$75)</f>
        <v>0</v>
      </c>
      <c r="I13" s="99">
        <f>SUMIF(ENTRADAS!$C$8:$C$58,'CONT. ESTOQUE'!$B13,ENTRADAS!$G$7:$G$58)</f>
        <v>0</v>
      </c>
      <c r="J13" s="100">
        <f>'CONT. ESTOQUE'!$H13-'CONT. ESTOQUE'!$I13</f>
        <v>0</v>
      </c>
    </row>
    <row r="14" spans="1:26" x14ac:dyDescent="0.2">
      <c r="B14" s="102"/>
      <c r="C14" s="98" t="str">
        <f>IF('CONT. ESTOQUE'!$B14&lt;&gt;"",SUMIF(ENTRADAS!$C$8:$C$58,'CONT. ESTOQUE'!$B14,ENTRADAS!$E$7:$E$58),"")</f>
        <v/>
      </c>
      <c r="D14" s="98" t="str">
        <f>IF('CONT. ESTOQUE'!$B14&lt;&gt;"",SUMIF(SAÍDAS!$C$7:$C$75,'CONT. ESTOQUE'!$B14,SAÍDAS!$G$7:$G$75),"")</f>
        <v/>
      </c>
      <c r="E14" s="98" t="str">
        <f>IFERROR('CONT. ESTOQUE'!$C14-'CONT. ESTOQUE'!$D14,"")</f>
        <v/>
      </c>
      <c r="F14" s="98" t="str">
        <f>IFERROR(VLOOKUP('CONT. ESTOQUE'!$B14,PROD!$B$6:$G$21,4,0),"")</f>
        <v/>
      </c>
      <c r="G14" s="98" t="str">
        <f>IF('CONT. ESTOQUE'!$B14&lt;&gt;"",IF('CONT. ESTOQUE'!$E14=0,"Sem Estoque",IF('CONT. ESTOQUE'!$E14&lt;'CONT. ESTOQUE'!$F14,"Estoque Perigoso","Estoque Confortável")),"")</f>
        <v/>
      </c>
      <c r="H14" s="99">
        <f>SUMIF(SAÍDAS!$C$7:$C$75,'CONT. ESTOQUE'!$B14,SAÍDAS!$J$7:$J$75)</f>
        <v>0</v>
      </c>
      <c r="I14" s="99">
        <f>SUMIF(ENTRADAS!$C$8:$C$58,'CONT. ESTOQUE'!$B14,ENTRADAS!$G$7:$G$58)</f>
        <v>0</v>
      </c>
      <c r="J14" s="100">
        <f>'CONT. ESTOQUE'!$H14-'CONT. ESTOQUE'!$I14</f>
        <v>0</v>
      </c>
    </row>
    <row r="15" spans="1:26" x14ac:dyDescent="0.2">
      <c r="B15" s="103"/>
      <c r="C15" s="98" t="str">
        <f>IF('CONT. ESTOQUE'!$B15&lt;&gt;"",SUMIF(ENTRADAS!$C$8:$C$58,'CONT. ESTOQUE'!$B15,ENTRADAS!$E$7:$E$58),"")</f>
        <v/>
      </c>
      <c r="D15" s="98" t="str">
        <f>IF('CONT. ESTOQUE'!$B15&lt;&gt;"",SUMIF(SAÍDAS!$C$7:$C$75,'CONT. ESTOQUE'!$B15,SAÍDAS!$G$7:$G$75),"")</f>
        <v/>
      </c>
      <c r="E15" s="98" t="str">
        <f>IFERROR('CONT. ESTOQUE'!$C15-'CONT. ESTOQUE'!$D15,"")</f>
        <v/>
      </c>
      <c r="F15" s="98" t="str">
        <f>IFERROR(VLOOKUP('CONT. ESTOQUE'!$B15,PROD!$B$6:$G$21,4,0),"")</f>
        <v/>
      </c>
      <c r="G15" s="98" t="str">
        <f>IF('CONT. ESTOQUE'!$B15&lt;&gt;"",IF('CONT. ESTOQUE'!$E15=0,"Sem Estoque",IF('CONT. ESTOQUE'!$E15&lt;'CONT. ESTOQUE'!$F15,"Estoque Perigoso","Estoque Confortável")),"")</f>
        <v/>
      </c>
      <c r="H15" s="99">
        <f>SUMIF(SAÍDAS!$C$7:$C$75,'CONT. ESTOQUE'!$B15,SAÍDAS!$J$7:$J$75)</f>
        <v>0</v>
      </c>
      <c r="I15" s="99">
        <f>SUMIF(ENTRADAS!$C$8:$C$58,'CONT. ESTOQUE'!$B15,ENTRADAS!$G$7:$G$58)</f>
        <v>0</v>
      </c>
      <c r="J15" s="100">
        <f>'CONT. ESTOQUE'!$H15-'CONT. ESTOQUE'!$I15</f>
        <v>0</v>
      </c>
    </row>
    <row r="16" spans="1:26" x14ac:dyDescent="0.2">
      <c r="B16" s="102"/>
      <c r="C16" s="98" t="str">
        <f>IF('CONT. ESTOQUE'!$B16&lt;&gt;"",SUMIF(ENTRADAS!$C$8:$C$58,'CONT. ESTOQUE'!$B16,ENTRADAS!$E$7:$E$58),"")</f>
        <v/>
      </c>
      <c r="D16" s="98" t="str">
        <f>IF('CONT. ESTOQUE'!$B16&lt;&gt;"",SUMIF(SAÍDAS!$C$7:$C$75,'CONT. ESTOQUE'!$B16,SAÍDAS!$G$7:$G$75),"")</f>
        <v/>
      </c>
      <c r="E16" s="98" t="str">
        <f>IFERROR('CONT. ESTOQUE'!$C16-'CONT. ESTOQUE'!$D16,"")</f>
        <v/>
      </c>
      <c r="F16" s="98" t="str">
        <f>IFERROR(VLOOKUP('CONT. ESTOQUE'!$B16,PROD!$B$6:$G$21,4,0),"")</f>
        <v/>
      </c>
      <c r="G16" s="98" t="str">
        <f>IF('CONT. ESTOQUE'!$B16&lt;&gt;"",IF('CONT. ESTOQUE'!$E16=0,"Sem Estoque",IF('CONT. ESTOQUE'!$E16&lt;'CONT. ESTOQUE'!$F16,"Estoque Perigoso","Estoque Confortável")),"")</f>
        <v/>
      </c>
      <c r="H16" s="99">
        <f>SUMIF(SAÍDAS!$C$7:$C$75,'CONT. ESTOQUE'!$B16,SAÍDAS!$J$7:$J$75)</f>
        <v>0</v>
      </c>
      <c r="I16" s="99">
        <f>SUMIF(ENTRADAS!$C$8:$C$58,'CONT. ESTOQUE'!$B16,ENTRADAS!$G$7:$G$58)</f>
        <v>0</v>
      </c>
      <c r="J16" s="100">
        <f>'CONT. ESTOQUE'!$H16-'CONT. ESTOQUE'!$I16</f>
        <v>0</v>
      </c>
    </row>
    <row r="17" spans="2:10" x14ac:dyDescent="0.2">
      <c r="B17" s="102"/>
      <c r="C17" s="98" t="str">
        <f>IF('CONT. ESTOQUE'!$B17&lt;&gt;"",SUMIF(ENTRADAS!$C$8:$C$58,'CONT. ESTOQUE'!$B17,ENTRADAS!$E$7:$E$58),"")</f>
        <v/>
      </c>
      <c r="D17" s="98" t="str">
        <f>IF('CONT. ESTOQUE'!$B17&lt;&gt;"",SUMIF(SAÍDAS!$C$7:$C$75,'CONT. ESTOQUE'!$B17,SAÍDAS!$G$7:$G$75),"")</f>
        <v/>
      </c>
      <c r="E17" s="98" t="str">
        <f>IFERROR('CONT. ESTOQUE'!$C17-'CONT. ESTOQUE'!$D17,"")</f>
        <v/>
      </c>
      <c r="F17" s="98" t="str">
        <f>IFERROR(VLOOKUP('CONT. ESTOQUE'!$B17,PROD!$B$6:$G$21,4,0),"")</f>
        <v/>
      </c>
      <c r="G17" s="98" t="str">
        <f>IF('CONT. ESTOQUE'!$B17&lt;&gt;"",IF('CONT. ESTOQUE'!$E17=0,"Sem Estoque",IF('CONT. ESTOQUE'!$E17&lt;'CONT. ESTOQUE'!$F17,"Estoque Perigoso","Estoque Confortável")),"")</f>
        <v/>
      </c>
      <c r="H17" s="99">
        <f>SUMIF(SAÍDAS!$C$7:$C$75,'CONT. ESTOQUE'!$B17,SAÍDAS!$J$7:$J$75)</f>
        <v>0</v>
      </c>
      <c r="I17" s="99">
        <f>SUMIF(ENTRADAS!$C$8:$C$58,'CONT. ESTOQUE'!$B17,ENTRADAS!$G$7:$G$58)</f>
        <v>0</v>
      </c>
      <c r="J17" s="100">
        <f>'CONT. ESTOQUE'!$H17-'CONT. ESTOQUE'!$I17</f>
        <v>0</v>
      </c>
    </row>
    <row r="18" spans="2:10" x14ac:dyDescent="0.2">
      <c r="B18" s="102"/>
      <c r="C18" s="98" t="str">
        <f>IF('CONT. ESTOQUE'!$B18&lt;&gt;"",SUMIF(ENTRADAS!$C$8:$C$58,'CONT. ESTOQUE'!$B18,ENTRADAS!$E$7:$E$58),"")</f>
        <v/>
      </c>
      <c r="D18" s="98" t="str">
        <f>IF('CONT. ESTOQUE'!$B18&lt;&gt;"",SUMIF(SAÍDAS!$C$7:$C$75,'CONT. ESTOQUE'!$B18,SAÍDAS!$G$7:$G$75),"")</f>
        <v/>
      </c>
      <c r="E18" s="98" t="str">
        <f>IFERROR('CONT. ESTOQUE'!$C18-'CONT. ESTOQUE'!$D18,"")</f>
        <v/>
      </c>
      <c r="F18" s="98" t="str">
        <f>IFERROR(VLOOKUP('CONT. ESTOQUE'!$B18,PROD!$B$6:$G$21,4,0),"")</f>
        <v/>
      </c>
      <c r="G18" s="98" t="str">
        <f>IF('CONT. ESTOQUE'!$B18&lt;&gt;"",IF('CONT. ESTOQUE'!$E18=0,"Sem Estoque",IF('CONT. ESTOQUE'!$E18&lt;'CONT. ESTOQUE'!$F18,"Estoque Perigoso","Estoque Confortável")),"")</f>
        <v/>
      </c>
      <c r="H18" s="99">
        <f>SUMIF(SAÍDAS!$C$7:$C$75,'CONT. ESTOQUE'!$B18,SAÍDAS!$J$7:$J$75)</f>
        <v>0</v>
      </c>
      <c r="I18" s="99">
        <f>SUMIF(ENTRADAS!$C$8:$C$58,'CONT. ESTOQUE'!$B18,ENTRADAS!$G$7:$G$58)</f>
        <v>0</v>
      </c>
      <c r="J18" s="100">
        <f>'CONT. ESTOQUE'!$H18-'CONT. ESTOQUE'!$I18</f>
        <v>0</v>
      </c>
    </row>
    <row r="19" spans="2:10" x14ac:dyDescent="0.2">
      <c r="B19" s="102"/>
      <c r="C19" s="98" t="str">
        <f>IF('CONT. ESTOQUE'!$B19&lt;&gt;"",SUMIF(ENTRADAS!$C$8:$C$58,'CONT. ESTOQUE'!$B19,ENTRADAS!$E$7:$E$58),"")</f>
        <v/>
      </c>
      <c r="D19" s="98" t="str">
        <f>IF('CONT. ESTOQUE'!$B19&lt;&gt;"",SUMIF(SAÍDAS!$C$7:$C$75,'CONT. ESTOQUE'!$B19,SAÍDAS!$G$7:$G$75),"")</f>
        <v/>
      </c>
      <c r="E19" s="98" t="str">
        <f>IFERROR('CONT. ESTOQUE'!$C19-'CONT. ESTOQUE'!$D19,"")</f>
        <v/>
      </c>
      <c r="F19" s="98" t="str">
        <f>IFERROR(VLOOKUP('CONT. ESTOQUE'!$B19,PROD!$B$6:$G$21,4,0),"")</f>
        <v/>
      </c>
      <c r="G19" s="98" t="str">
        <f>IF('CONT. ESTOQUE'!$B19&lt;&gt;"",IF('CONT. ESTOQUE'!$E19=0,"Sem Estoque",IF('CONT. ESTOQUE'!$E19&lt;'CONT. ESTOQUE'!$F19,"Estoque Perigoso","Estoque Confortável")),"")</f>
        <v/>
      </c>
      <c r="H19" s="99">
        <f>SUMIF(SAÍDAS!$C$7:$C$75,'CONT. ESTOQUE'!$B19,SAÍDAS!$J$7:$J$75)</f>
        <v>0</v>
      </c>
      <c r="I19" s="99">
        <f>SUMIF(ENTRADAS!$C$8:$C$58,'CONT. ESTOQUE'!$B19,ENTRADAS!$G$7:$G$58)</f>
        <v>0</v>
      </c>
      <c r="J19" s="100">
        <f>'CONT. ESTOQUE'!$H19-'CONT. ESTOQUE'!$I19</f>
        <v>0</v>
      </c>
    </row>
    <row r="20" spans="2:10" x14ac:dyDescent="0.2">
      <c r="B20" s="102"/>
      <c r="C20" s="98" t="str">
        <f>IF('CONT. ESTOQUE'!$B20&lt;&gt;"",SUMIF(ENTRADAS!$C$8:$C$58,'CONT. ESTOQUE'!$B20,ENTRADAS!$E$7:$E$58),"")</f>
        <v/>
      </c>
      <c r="D20" s="98" t="str">
        <f>IF('CONT. ESTOQUE'!$B20&lt;&gt;"",SUMIF(SAÍDAS!$C$7:$C$75,'CONT. ESTOQUE'!$B20,SAÍDAS!$G$7:$G$75),"")</f>
        <v/>
      </c>
      <c r="E20" s="98" t="str">
        <f>IFERROR('CONT. ESTOQUE'!$C20-'CONT. ESTOQUE'!$D20,"")</f>
        <v/>
      </c>
      <c r="F20" s="98" t="str">
        <f>IFERROR(VLOOKUP('CONT. ESTOQUE'!$B20,PROD!$B$6:$G$21,4,0),"")</f>
        <v/>
      </c>
      <c r="G20" s="98" t="str">
        <f>IF('CONT. ESTOQUE'!$B20&lt;&gt;"",IF('CONT. ESTOQUE'!$E20=0,"Sem Estoque",IF('CONT. ESTOQUE'!$E20&lt;'CONT. ESTOQUE'!$F20,"Estoque Perigoso","Estoque Confortável")),"")</f>
        <v/>
      </c>
      <c r="H20" s="99">
        <f>SUMIF(SAÍDAS!$C$7:$C$75,'CONT. ESTOQUE'!$B20,SAÍDAS!$J$7:$J$75)</f>
        <v>0</v>
      </c>
      <c r="I20" s="99">
        <f>SUMIF(ENTRADAS!$C$8:$C$58,'CONT. ESTOQUE'!$B20,ENTRADAS!$G$7:$G$58)</f>
        <v>0</v>
      </c>
      <c r="J20" s="100">
        <f>'CONT. ESTOQUE'!$H20-'CONT. ESTOQUE'!$I20</f>
        <v>0</v>
      </c>
    </row>
    <row r="21" spans="2:10" ht="15.75" customHeight="1" x14ac:dyDescent="0.2">
      <c r="B21" s="104"/>
      <c r="C21" s="98" t="str">
        <f>IF('CONT. ESTOQUE'!$B21&lt;&gt;"",SUMIF(ENTRADAS!$C$8:$C$58,'CONT. ESTOQUE'!$B21,ENTRADAS!$E$7:$E$58),"")</f>
        <v/>
      </c>
      <c r="D21" s="98" t="str">
        <f>IF('CONT. ESTOQUE'!$B21&lt;&gt;"",SUMIF(SAÍDAS!$C$7:$C$75,'CONT. ESTOQUE'!$B21,SAÍDAS!$G$7:$G$75),"")</f>
        <v/>
      </c>
      <c r="E21" s="98" t="str">
        <f>IFERROR('CONT. ESTOQUE'!$C21-'CONT. ESTOQUE'!$D21,"")</f>
        <v/>
      </c>
      <c r="F21" s="98" t="str">
        <f>IFERROR(VLOOKUP('CONT. ESTOQUE'!$B21,PROD!$B$6:$G$21,4,0),"")</f>
        <v/>
      </c>
      <c r="G21" s="98" t="str">
        <f>IF('CONT. ESTOQUE'!$B21&lt;&gt;"",IF('CONT. ESTOQUE'!$E21=0,"Sem Estoque",IF('CONT. ESTOQUE'!$E21&lt;'CONT. ESTOQUE'!$F21,"Estoque Perigoso","Estoque Confortável")),"")</f>
        <v/>
      </c>
      <c r="H21" s="99">
        <f>SUMIF(SAÍDAS!$C$7:$C$75,'CONT. ESTOQUE'!$B21,SAÍDAS!$J$7:$J$75)</f>
        <v>0</v>
      </c>
      <c r="I21" s="99">
        <f>SUMIF(ENTRADAS!$C$8:$C$58,'CONT. ESTOQUE'!$B21,ENTRADAS!$G$7:$G$58)</f>
        <v>0</v>
      </c>
      <c r="J21" s="100">
        <f>'CONT. ESTOQUE'!$H21-'CONT. ESTOQUE'!$I21</f>
        <v>0</v>
      </c>
    </row>
    <row r="22" spans="2:10" ht="15.75" customHeight="1" x14ac:dyDescent="0.2">
      <c r="B22" s="104"/>
      <c r="C22" s="98" t="str">
        <f>IF('CONT. ESTOQUE'!$B22&lt;&gt;"",SUMIF(ENTRADAS!$C$8:$C$58,'CONT. ESTOQUE'!$B22,ENTRADAS!$E$7:$E$58),"")</f>
        <v/>
      </c>
      <c r="D22" s="98" t="str">
        <f>IF('CONT. ESTOQUE'!$B22&lt;&gt;"",SUMIF(SAÍDAS!$C$7:$C$75,'CONT. ESTOQUE'!$B22,SAÍDAS!$G$7:$G$75),"")</f>
        <v/>
      </c>
      <c r="E22" s="98" t="str">
        <f>IFERROR('CONT. ESTOQUE'!$C22-'CONT. ESTOQUE'!$D22,"")</f>
        <v/>
      </c>
      <c r="F22" s="98" t="str">
        <f>IFERROR(VLOOKUP('CONT. ESTOQUE'!$B22,PROD!$B$6:$G$21,4,0),"")</f>
        <v/>
      </c>
      <c r="G22" s="98" t="str">
        <f>IF('CONT. ESTOQUE'!$B22&lt;&gt;"",IF('CONT. ESTOQUE'!$E22=0,"Sem Estoque",IF('CONT. ESTOQUE'!$E22&lt;'CONT. ESTOQUE'!$F22,"Estoque Perigoso","Estoque Confortável")),"")</f>
        <v/>
      </c>
      <c r="H22" s="99">
        <f>SUMIF(SAÍDAS!$C$7:$C$75,'CONT. ESTOQUE'!$B22,SAÍDAS!$J$7:$J$75)</f>
        <v>0</v>
      </c>
      <c r="I22" s="99">
        <f>SUMIF(ENTRADAS!$C$8:$C$58,'CONT. ESTOQUE'!$B22,ENTRADAS!$G$7:$G$58)</f>
        <v>0</v>
      </c>
      <c r="J22" s="100">
        <f>'CONT. ESTOQUE'!$H22-'CONT. ESTOQUE'!$I22</f>
        <v>0</v>
      </c>
    </row>
    <row r="23" spans="2:10" ht="15.75" customHeight="1" x14ac:dyDescent="0.2">
      <c r="B23" s="104"/>
      <c r="C23" s="98" t="str">
        <f>IF('CONT. ESTOQUE'!$B23&lt;&gt;"",SUMIF(ENTRADAS!$C$8:$C$58,'CONT. ESTOQUE'!$B23,ENTRADAS!$E$7:$E$58),"")</f>
        <v/>
      </c>
      <c r="D23" s="98" t="str">
        <f>IF('CONT. ESTOQUE'!$B23&lt;&gt;"",SUMIF(SAÍDAS!$C$7:$C$75,'CONT. ESTOQUE'!$B23,SAÍDAS!$G$7:$G$75),"")</f>
        <v/>
      </c>
      <c r="E23" s="98" t="str">
        <f>IFERROR('CONT. ESTOQUE'!$C23-'CONT. ESTOQUE'!$D23,"")</f>
        <v/>
      </c>
      <c r="F23" s="98" t="str">
        <f>IFERROR(VLOOKUP('CONT. ESTOQUE'!$B23,PROD!$B$6:$G$21,4,0),"")</f>
        <v/>
      </c>
      <c r="G23" s="98" t="str">
        <f>IF('CONT. ESTOQUE'!$B23&lt;&gt;"",IF('CONT. ESTOQUE'!$E23=0,"Sem Estoque",IF('CONT. ESTOQUE'!$E23&lt;'CONT. ESTOQUE'!$F23,"Estoque Perigoso","Estoque Confortável")),"")</f>
        <v/>
      </c>
      <c r="H23" s="99">
        <f>SUMIF(SAÍDAS!$C$7:$C$75,'CONT. ESTOQUE'!$B23,SAÍDAS!$J$7:$J$75)</f>
        <v>0</v>
      </c>
      <c r="I23" s="99">
        <f>SUMIF(ENTRADAS!$C$8:$C$58,'CONT. ESTOQUE'!$B23,ENTRADAS!$G$7:$G$58)</f>
        <v>0</v>
      </c>
      <c r="J23" s="100">
        <f>'CONT. ESTOQUE'!$H23-'CONT. ESTOQUE'!$I23</f>
        <v>0</v>
      </c>
    </row>
    <row r="24" spans="2:10" ht="15.75" customHeight="1" x14ac:dyDescent="0.2">
      <c r="B24" s="104"/>
      <c r="C24" s="98" t="str">
        <f>IF('CONT. ESTOQUE'!$B24&lt;&gt;"",SUMIF(ENTRADAS!$C$8:$C$58,'CONT. ESTOQUE'!$B24,ENTRADAS!$E$7:$E$58),"")</f>
        <v/>
      </c>
      <c r="D24" s="98" t="str">
        <f>IF('CONT. ESTOQUE'!$B24&lt;&gt;"",SUMIF(SAÍDAS!$C$7:$C$75,'CONT. ESTOQUE'!$B24,SAÍDAS!$G$7:$G$75),"")</f>
        <v/>
      </c>
      <c r="E24" s="98" t="str">
        <f>IFERROR('CONT. ESTOQUE'!$C24-'CONT. ESTOQUE'!$D24,"")</f>
        <v/>
      </c>
      <c r="F24" s="98" t="str">
        <f>IFERROR(VLOOKUP('CONT. ESTOQUE'!$B24,PROD!$B$6:$G$21,4,0),"")</f>
        <v/>
      </c>
      <c r="G24" s="98" t="str">
        <f>IF('CONT. ESTOQUE'!$B24&lt;&gt;"",IF('CONT. ESTOQUE'!$E24=0,"Sem Estoque",IF('CONT. ESTOQUE'!$E24&lt;'CONT. ESTOQUE'!$F24,"Estoque Perigoso","Estoque Confortável")),"")</f>
        <v/>
      </c>
      <c r="H24" s="99">
        <f>SUMIF(SAÍDAS!$C$7:$C$75,'CONT. ESTOQUE'!$B24,SAÍDAS!$J$7:$J$75)</f>
        <v>0</v>
      </c>
      <c r="I24" s="99">
        <f>SUMIF(ENTRADAS!$C$8:$C$58,'CONT. ESTOQUE'!$B24,ENTRADAS!$G$7:$G$58)</f>
        <v>0</v>
      </c>
      <c r="J24" s="100">
        <f>'CONT. ESTOQUE'!$H24-'CONT. ESTOQUE'!$I24</f>
        <v>0</v>
      </c>
    </row>
    <row r="25" spans="2:10" ht="15.75" customHeight="1" x14ac:dyDescent="0.2">
      <c r="B25" s="104"/>
      <c r="C25" s="98" t="str">
        <f>IF('CONT. ESTOQUE'!$B25&lt;&gt;"",SUMIF(ENTRADAS!$C$8:$C$58,'CONT. ESTOQUE'!$B25,ENTRADAS!$E$7:$E$58),"")</f>
        <v/>
      </c>
      <c r="D25" s="98" t="str">
        <f>IF('CONT. ESTOQUE'!$B25&lt;&gt;"",SUMIF(SAÍDAS!$C$7:$C$75,'CONT. ESTOQUE'!$B25,SAÍDAS!$G$7:$G$75),"")</f>
        <v/>
      </c>
      <c r="E25" s="98" t="str">
        <f>IFERROR('CONT. ESTOQUE'!$C25-'CONT. ESTOQUE'!$D25,"")</f>
        <v/>
      </c>
      <c r="F25" s="98" t="str">
        <f>IFERROR(VLOOKUP('CONT. ESTOQUE'!$B25,PROD!$B$6:$G$21,4,0),"")</f>
        <v/>
      </c>
      <c r="G25" s="98" t="str">
        <f>IF('CONT. ESTOQUE'!$B25&lt;&gt;"",IF('CONT. ESTOQUE'!$E25=0,"Sem Estoque",IF('CONT. ESTOQUE'!$E25&lt;'CONT. ESTOQUE'!$F25,"Estoque Perigoso","Estoque Confortável")),"")</f>
        <v/>
      </c>
      <c r="H25" s="99">
        <f>SUMIF(SAÍDAS!$C$7:$C$75,'CONT. ESTOQUE'!$B25,SAÍDAS!$J$7:$J$75)</f>
        <v>0</v>
      </c>
      <c r="I25" s="99">
        <f>SUMIF(ENTRADAS!$C$8:$C$58,'CONT. ESTOQUE'!$B25,ENTRADAS!$G$7:$G$58)</f>
        <v>0</v>
      </c>
      <c r="J25" s="100">
        <f>'CONT. ESTOQUE'!$H25-'CONT. ESTOQUE'!$I25</f>
        <v>0</v>
      </c>
    </row>
    <row r="26" spans="2:10" ht="15.75" customHeight="1" x14ac:dyDescent="0.2">
      <c r="B26" s="104"/>
      <c r="C26" s="98" t="str">
        <f>IF('CONT. ESTOQUE'!$B26&lt;&gt;"",SUMIF(ENTRADAS!$C$8:$C$58,'CONT. ESTOQUE'!$B26,ENTRADAS!$E$7:$E$58),"")</f>
        <v/>
      </c>
      <c r="D26" s="98" t="str">
        <f>IF('CONT. ESTOQUE'!$B26&lt;&gt;"",SUMIF(SAÍDAS!$C$7:$C$75,'CONT. ESTOQUE'!$B26,SAÍDAS!$G$7:$G$75),"")</f>
        <v/>
      </c>
      <c r="E26" s="98" t="str">
        <f>IFERROR('CONT. ESTOQUE'!$C26-'CONT. ESTOQUE'!$D26,"")</f>
        <v/>
      </c>
      <c r="F26" s="98" t="str">
        <f>IFERROR(VLOOKUP('CONT. ESTOQUE'!$B26,PROD!$B$6:$G$21,4,0),"")</f>
        <v/>
      </c>
      <c r="G26" s="98" t="str">
        <f>IF('CONT. ESTOQUE'!$B26&lt;&gt;"",IF('CONT. ESTOQUE'!$E26=0,"Sem Estoque",IF('CONT. ESTOQUE'!$E26&lt;'CONT. ESTOQUE'!$F26,"Estoque Perigoso","Estoque Confortável")),"")</f>
        <v/>
      </c>
      <c r="H26" s="99">
        <f>SUMIF(SAÍDAS!$C$7:$C$75,'CONT. ESTOQUE'!$B26,SAÍDAS!$J$7:$J$75)</f>
        <v>0</v>
      </c>
      <c r="I26" s="99">
        <f>SUMIF(ENTRADAS!$C$8:$C$58,'CONT. ESTOQUE'!$B26,ENTRADAS!$G$7:$G$58)</f>
        <v>0</v>
      </c>
      <c r="J26" s="100">
        <f>'CONT. ESTOQUE'!$H26-'CONT. ESTOQUE'!$I26</f>
        <v>0</v>
      </c>
    </row>
    <row r="27" spans="2:10" ht="15.75" customHeight="1" x14ac:dyDescent="0.2">
      <c r="B27" s="104"/>
      <c r="C27" s="98" t="str">
        <f>IF('CONT. ESTOQUE'!$B27&lt;&gt;"",SUMIF(ENTRADAS!$C$8:$C$58,'CONT. ESTOQUE'!$B27,ENTRADAS!$E$7:$E$58),"")</f>
        <v/>
      </c>
      <c r="D27" s="98" t="str">
        <f>IF('CONT. ESTOQUE'!$B27&lt;&gt;"",SUMIF(SAÍDAS!$C$7:$C$75,'CONT. ESTOQUE'!$B27,SAÍDAS!$G$7:$G$75),"")</f>
        <v/>
      </c>
      <c r="E27" s="98" t="str">
        <f>IFERROR('CONT. ESTOQUE'!$C27-'CONT. ESTOQUE'!$D27,"")</f>
        <v/>
      </c>
      <c r="F27" s="98" t="str">
        <f>IFERROR(VLOOKUP('CONT. ESTOQUE'!$B27,PROD!$B$6:$G$21,4,0),"")</f>
        <v/>
      </c>
      <c r="G27" s="98" t="str">
        <f>IF('CONT. ESTOQUE'!$B27&lt;&gt;"",IF('CONT. ESTOQUE'!$E27=0,"Sem Estoque",IF('CONT. ESTOQUE'!$E27&lt;'CONT. ESTOQUE'!$F27,"Estoque Perigoso","Estoque Confortável")),"")</f>
        <v/>
      </c>
      <c r="H27" s="99">
        <f>SUMIF(SAÍDAS!$C$7:$C$75,'CONT. ESTOQUE'!$B27,SAÍDAS!$J$7:$J$75)</f>
        <v>0</v>
      </c>
      <c r="I27" s="99">
        <f>SUMIF(ENTRADAS!$C$8:$C$58,'CONT. ESTOQUE'!$B27,ENTRADAS!$G$7:$G$58)</f>
        <v>0</v>
      </c>
      <c r="J27" s="100">
        <f>'CONT. ESTOQUE'!$H27-'CONT. ESTOQUE'!$I27</f>
        <v>0</v>
      </c>
    </row>
    <row r="28" spans="2:10" ht="15.75" customHeight="1" x14ac:dyDescent="0.2">
      <c r="B28" s="104"/>
      <c r="C28" s="98" t="str">
        <f>IF('CONT. ESTOQUE'!$B28&lt;&gt;"",SUMIF(ENTRADAS!$C$8:$C$58,'CONT. ESTOQUE'!$B28,ENTRADAS!$E$7:$E$58),"")</f>
        <v/>
      </c>
      <c r="D28" s="98" t="str">
        <f>IF('CONT. ESTOQUE'!$B28&lt;&gt;"",SUMIF(SAÍDAS!$C$7:$C$75,'CONT. ESTOQUE'!$B28,SAÍDAS!$G$7:$G$75),"")</f>
        <v/>
      </c>
      <c r="E28" s="98" t="str">
        <f>IFERROR('CONT. ESTOQUE'!$C28-'CONT. ESTOQUE'!$D28,"")</f>
        <v/>
      </c>
      <c r="F28" s="98" t="str">
        <f>IFERROR(VLOOKUP('CONT. ESTOQUE'!$B28,PROD!$B$6:$G$21,4,0),"")</f>
        <v/>
      </c>
      <c r="G28" s="98" t="str">
        <f>IF('CONT. ESTOQUE'!$B28&lt;&gt;"",IF('CONT. ESTOQUE'!$E28=0,"Sem Estoque",IF('CONT. ESTOQUE'!$E28&lt;'CONT. ESTOQUE'!$F28,"Estoque Perigoso","Estoque Confortável")),"")</f>
        <v/>
      </c>
      <c r="H28" s="99">
        <f>SUMIF(SAÍDAS!$C$7:$C$75,'CONT. ESTOQUE'!$B28,SAÍDAS!$J$7:$J$75)</f>
        <v>0</v>
      </c>
      <c r="I28" s="99">
        <f>SUMIF(ENTRADAS!$C$8:$C$58,'CONT. ESTOQUE'!$B28,ENTRADAS!$G$7:$G$58)</f>
        <v>0</v>
      </c>
      <c r="J28" s="100">
        <f>'CONT. ESTOQUE'!$H28-'CONT. ESTOQUE'!$I28</f>
        <v>0</v>
      </c>
    </row>
    <row r="29" spans="2:10" ht="15.75" customHeight="1" x14ac:dyDescent="0.2">
      <c r="B29" s="104"/>
      <c r="C29" s="98" t="str">
        <f>IF('CONT. ESTOQUE'!$B29&lt;&gt;"",SUMIF(ENTRADAS!$C$8:$C$58,'CONT. ESTOQUE'!$B29,ENTRADAS!$E$7:$E$58),"")</f>
        <v/>
      </c>
      <c r="D29" s="98" t="str">
        <f>IF('CONT. ESTOQUE'!$B29&lt;&gt;"",SUMIF(SAÍDAS!$C$7:$C$75,'CONT. ESTOQUE'!$B29,SAÍDAS!$G$7:$G$75),"")</f>
        <v/>
      </c>
      <c r="E29" s="98" t="str">
        <f>IFERROR('CONT. ESTOQUE'!$C29-'CONT. ESTOQUE'!$D29,"")</f>
        <v/>
      </c>
      <c r="F29" s="98" t="str">
        <f>IFERROR(VLOOKUP('CONT. ESTOQUE'!$B29,PROD!$B$6:$G$21,4,0),"")</f>
        <v/>
      </c>
      <c r="G29" s="98" t="str">
        <f>IF('CONT. ESTOQUE'!$B29&lt;&gt;"",IF('CONT. ESTOQUE'!$E29=0,"Sem Estoque",IF('CONT. ESTOQUE'!$E29&lt;'CONT. ESTOQUE'!$F29,"Estoque Perigoso","Estoque Confortável")),"")</f>
        <v/>
      </c>
      <c r="H29" s="99">
        <f>SUMIF(SAÍDAS!$C$7:$C$75,'CONT. ESTOQUE'!$B29,SAÍDAS!$J$7:$J$75)</f>
        <v>0</v>
      </c>
      <c r="I29" s="99">
        <f>SUMIF(ENTRADAS!$C$8:$C$58,'CONT. ESTOQUE'!$B29,ENTRADAS!$G$7:$G$58)</f>
        <v>0</v>
      </c>
      <c r="J29" s="100">
        <f>'CONT. ESTOQUE'!$H29-'CONT. ESTOQUE'!$I29</f>
        <v>0</v>
      </c>
    </row>
    <row r="30" spans="2:10" ht="15.75" customHeight="1" x14ac:dyDescent="0.2">
      <c r="B30" s="104"/>
      <c r="C30" s="98" t="str">
        <f>IF('CONT. ESTOQUE'!$B30&lt;&gt;"",SUMIF(ENTRADAS!$C$8:$C$58,'CONT. ESTOQUE'!$B30,ENTRADAS!$E$7:$E$58),"")</f>
        <v/>
      </c>
      <c r="D30" s="98" t="str">
        <f>IF('CONT. ESTOQUE'!$B30&lt;&gt;"",SUMIF(SAÍDAS!$C$7:$C$75,'CONT. ESTOQUE'!$B30,SAÍDAS!$G$7:$G$75),"")</f>
        <v/>
      </c>
      <c r="E30" s="98" t="str">
        <f>IFERROR('CONT. ESTOQUE'!$C30-'CONT. ESTOQUE'!$D30,"")</f>
        <v/>
      </c>
      <c r="F30" s="98" t="str">
        <f>IFERROR(VLOOKUP('CONT. ESTOQUE'!$B30,PROD!$B$6:$G$21,4,0),"")</f>
        <v/>
      </c>
      <c r="G30" s="98" t="str">
        <f>IF('CONT. ESTOQUE'!$B30&lt;&gt;"",IF('CONT. ESTOQUE'!$E30=0,"Sem Estoque",IF('CONT. ESTOQUE'!$E30&lt;'CONT. ESTOQUE'!$F30,"Estoque Perigoso","Estoque Confortável")),"")</f>
        <v/>
      </c>
      <c r="H30" s="99">
        <f>SUMIF(SAÍDAS!$C$7:$C$75,'CONT. ESTOQUE'!$B30,SAÍDAS!$J$7:$J$75)</f>
        <v>0</v>
      </c>
      <c r="I30" s="99">
        <f>SUMIF(ENTRADAS!$C$8:$C$58,'CONT. ESTOQUE'!$B30,ENTRADAS!$G$7:$G$58)</f>
        <v>0</v>
      </c>
      <c r="J30" s="100">
        <f>'CONT. ESTOQUE'!$H30-'CONT. ESTOQUE'!$I30</f>
        <v>0</v>
      </c>
    </row>
    <row r="31" spans="2:10" ht="15.75" customHeight="1" x14ac:dyDescent="0.2">
      <c r="B31" s="104"/>
      <c r="C31" s="98" t="str">
        <f>IF('CONT. ESTOQUE'!$B31&lt;&gt;"",SUMIF(ENTRADAS!$C$8:$C$58,'CONT. ESTOQUE'!$B31,ENTRADAS!$E$7:$E$58),"")</f>
        <v/>
      </c>
      <c r="D31" s="98" t="str">
        <f>IF('CONT. ESTOQUE'!$B31&lt;&gt;"",SUMIF(SAÍDAS!$C$7:$C$75,'CONT. ESTOQUE'!$B31,SAÍDAS!$G$7:$G$75),"")</f>
        <v/>
      </c>
      <c r="E31" s="98" t="str">
        <f>IFERROR('CONT. ESTOQUE'!$C31-'CONT. ESTOQUE'!$D31,"")</f>
        <v/>
      </c>
      <c r="F31" s="98" t="str">
        <f>IFERROR(VLOOKUP('CONT. ESTOQUE'!$B31,PROD!$B$6:$G$21,4,0),"")</f>
        <v/>
      </c>
      <c r="G31" s="98" t="str">
        <f>IF('CONT. ESTOQUE'!$B31&lt;&gt;"",IF('CONT. ESTOQUE'!$E31=0,"Sem Estoque",IF('CONT. ESTOQUE'!$E31&lt;'CONT. ESTOQUE'!$F31,"Estoque Perigoso","Estoque Confortável")),"")</f>
        <v/>
      </c>
      <c r="H31" s="99">
        <f>SUMIF(SAÍDAS!$C$7:$C$75,'CONT. ESTOQUE'!$B31,SAÍDAS!$J$7:$J$75)</f>
        <v>0</v>
      </c>
      <c r="I31" s="99">
        <f>SUMIF(ENTRADAS!$C$8:$C$58,'CONT. ESTOQUE'!$B31,ENTRADAS!$G$7:$G$58)</f>
        <v>0</v>
      </c>
      <c r="J31" s="100">
        <f>'CONT. ESTOQUE'!$H31-'CONT. ESTOQUE'!$I31</f>
        <v>0</v>
      </c>
    </row>
    <row r="32" spans="2:10" ht="15.75" customHeight="1" x14ac:dyDescent="0.2">
      <c r="B32" s="104"/>
      <c r="C32" s="98" t="str">
        <f>IF('CONT. ESTOQUE'!$B32&lt;&gt;"",SUMIF(ENTRADAS!$C$8:$C$58,'CONT. ESTOQUE'!$B32,ENTRADAS!$E$7:$E$58),"")</f>
        <v/>
      </c>
      <c r="D32" s="98" t="str">
        <f>IF('CONT. ESTOQUE'!$B32&lt;&gt;"",SUMIF(SAÍDAS!$C$7:$C$75,'CONT. ESTOQUE'!$B32,SAÍDAS!$G$7:$G$75),"")</f>
        <v/>
      </c>
      <c r="E32" s="98" t="str">
        <f>IFERROR('CONT. ESTOQUE'!$C32-'CONT. ESTOQUE'!$D32,"")</f>
        <v/>
      </c>
      <c r="F32" s="98" t="str">
        <f>IFERROR(VLOOKUP('CONT. ESTOQUE'!$B32,PROD!$B$6:$G$21,4,0),"")</f>
        <v/>
      </c>
      <c r="G32" s="98" t="str">
        <f>IF('CONT. ESTOQUE'!$B32&lt;&gt;"",IF('CONT. ESTOQUE'!$E32=0,"Sem Estoque",IF('CONT. ESTOQUE'!$E32&lt;'CONT. ESTOQUE'!$F32,"Estoque Perigoso","Estoque Confortável")),"")</f>
        <v/>
      </c>
      <c r="H32" s="99">
        <f>SUMIF(SAÍDAS!$C$7:$C$75,'CONT. ESTOQUE'!$B32,SAÍDAS!$J$7:$J$75)</f>
        <v>0</v>
      </c>
      <c r="I32" s="99">
        <f>SUMIF(ENTRADAS!$C$8:$C$58,'CONT. ESTOQUE'!$B32,ENTRADAS!$G$7:$G$58)</f>
        <v>0</v>
      </c>
      <c r="J32" s="100">
        <f>'CONT. ESTOQUE'!$H32-'CONT. ESTOQUE'!$I32</f>
        <v>0</v>
      </c>
    </row>
    <row r="33" spans="2:10" ht="15.75" customHeight="1" x14ac:dyDescent="0.2">
      <c r="B33" s="104"/>
      <c r="C33" s="98" t="str">
        <f>IF('CONT. ESTOQUE'!$B33&lt;&gt;"",SUMIF(ENTRADAS!$C$8:$C$58,'CONT. ESTOQUE'!$B33,ENTRADAS!$E$7:$E$58),"")</f>
        <v/>
      </c>
      <c r="D33" s="98" t="str">
        <f>IF('CONT. ESTOQUE'!$B33&lt;&gt;"",SUMIF(SAÍDAS!$C$7:$C$75,'CONT. ESTOQUE'!$B33,SAÍDAS!$G$7:$G$75),"")</f>
        <v/>
      </c>
      <c r="E33" s="98" t="str">
        <f>IFERROR('CONT. ESTOQUE'!$C33-'CONT. ESTOQUE'!$D33,"")</f>
        <v/>
      </c>
      <c r="F33" s="98" t="str">
        <f>IFERROR(VLOOKUP('CONT. ESTOQUE'!$B33,PROD!$B$6:$G$21,4,0),"")</f>
        <v/>
      </c>
      <c r="G33" s="98" t="str">
        <f>IF('CONT. ESTOQUE'!$B33&lt;&gt;"",IF('CONT. ESTOQUE'!$E33=0,"Sem Estoque",IF('CONT. ESTOQUE'!$E33&lt;'CONT. ESTOQUE'!$F33,"Estoque Perigoso","Estoque Confortável")),"")</f>
        <v/>
      </c>
      <c r="H33" s="99">
        <f>SUMIF(SAÍDAS!$C$7:$C$75,'CONT. ESTOQUE'!$B33,SAÍDAS!$J$7:$J$75)</f>
        <v>0</v>
      </c>
      <c r="I33" s="99">
        <f>SUMIF(ENTRADAS!$C$8:$C$58,'CONT. ESTOQUE'!$B33,ENTRADAS!$G$7:$G$58)</f>
        <v>0</v>
      </c>
      <c r="J33" s="100">
        <f>'CONT. ESTOQUE'!$H33-'CONT. ESTOQUE'!$I33</f>
        <v>0</v>
      </c>
    </row>
    <row r="34" spans="2:10" ht="15.75" customHeight="1" x14ac:dyDescent="0.2">
      <c r="B34" s="104"/>
      <c r="C34" s="98" t="str">
        <f>IF('CONT. ESTOQUE'!$B34&lt;&gt;"",SUMIF(ENTRADAS!$C$8:$C$58,'CONT. ESTOQUE'!$B34,ENTRADAS!$E$7:$E$58),"")</f>
        <v/>
      </c>
      <c r="D34" s="98" t="str">
        <f>IF('CONT. ESTOQUE'!$B34&lt;&gt;"",SUMIF(SAÍDAS!$C$7:$C$75,'CONT. ESTOQUE'!$B34,SAÍDAS!$G$7:$G$75),"")</f>
        <v/>
      </c>
      <c r="E34" s="98" t="str">
        <f>IFERROR('CONT. ESTOQUE'!$C34-'CONT. ESTOQUE'!$D34,"")</f>
        <v/>
      </c>
      <c r="F34" s="98" t="str">
        <f>IFERROR(VLOOKUP('CONT. ESTOQUE'!$B34,PROD!$B$6:$G$21,4,0),"")</f>
        <v/>
      </c>
      <c r="G34" s="98" t="str">
        <f>IF('CONT. ESTOQUE'!$B34&lt;&gt;"",IF('CONT. ESTOQUE'!$E34=0,"Sem Estoque",IF('CONT. ESTOQUE'!$E34&lt;'CONT. ESTOQUE'!$F34,"Estoque Perigoso","Estoque Confortável")),"")</f>
        <v/>
      </c>
      <c r="H34" s="99">
        <f>SUMIF(SAÍDAS!$C$7:$C$75,'CONT. ESTOQUE'!$B34,SAÍDAS!$J$7:$J$75)</f>
        <v>0</v>
      </c>
      <c r="I34" s="99">
        <f>SUMIF(ENTRADAS!$C$8:$C$58,'CONT. ESTOQUE'!$B34,ENTRADAS!$G$7:$G$58)</f>
        <v>0</v>
      </c>
      <c r="J34" s="100">
        <f>'CONT. ESTOQUE'!$H34-'CONT. ESTOQUE'!$I34</f>
        <v>0</v>
      </c>
    </row>
    <row r="35" spans="2:10" ht="15.75" customHeight="1" x14ac:dyDescent="0.2">
      <c r="B35" s="104"/>
      <c r="C35" s="98" t="str">
        <f>IF('CONT. ESTOQUE'!$B35&lt;&gt;"",SUMIF(ENTRADAS!$C$8:$C$58,'CONT. ESTOQUE'!$B35,ENTRADAS!$E$7:$E$58),"")</f>
        <v/>
      </c>
      <c r="D35" s="98" t="str">
        <f>IF('CONT. ESTOQUE'!$B35&lt;&gt;"",SUMIF(SAÍDAS!$C$7:$C$75,'CONT. ESTOQUE'!$B35,SAÍDAS!$G$7:$G$75),"")</f>
        <v/>
      </c>
      <c r="E35" s="98" t="str">
        <f>IFERROR('CONT. ESTOQUE'!$C35-'CONT. ESTOQUE'!$D35,"")</f>
        <v/>
      </c>
      <c r="F35" s="98" t="str">
        <f>IFERROR(VLOOKUP('CONT. ESTOQUE'!$B35,PROD!$B$6:$G$21,4,0),"")</f>
        <v/>
      </c>
      <c r="G35" s="98" t="str">
        <f>IF('CONT. ESTOQUE'!$B35&lt;&gt;"",IF('CONT. ESTOQUE'!$E35=0,"Sem Estoque",IF('CONT. ESTOQUE'!$E35&lt;'CONT. ESTOQUE'!$F35,"Estoque Perigoso","Estoque Confortável")),"")</f>
        <v/>
      </c>
      <c r="H35" s="99">
        <f>SUMIF(SAÍDAS!$C$7:$C$75,'CONT. ESTOQUE'!$B35,SAÍDAS!$J$7:$J$75)</f>
        <v>0</v>
      </c>
      <c r="I35" s="99">
        <f>SUMIF(ENTRADAS!$C$8:$C$58,'CONT. ESTOQUE'!$B35,ENTRADAS!$G$7:$G$58)</f>
        <v>0</v>
      </c>
      <c r="J35" s="100">
        <f>'CONT. ESTOQUE'!$H35-'CONT. ESTOQUE'!$I35</f>
        <v>0</v>
      </c>
    </row>
    <row r="36" spans="2:10" ht="15.75" customHeight="1" x14ac:dyDescent="0.2">
      <c r="B36" s="105"/>
      <c r="C36" s="98" t="str">
        <f>IF('CONT. ESTOQUE'!$B36&lt;&gt;"",SUMIF(ENTRADAS!$C$8:$C$58,'CONT. ESTOQUE'!$B36,ENTRADAS!$E$7:$E$58),"")</f>
        <v/>
      </c>
      <c r="D36" s="98" t="str">
        <f>IF('CONT. ESTOQUE'!$B36&lt;&gt;"",SUMIF(SAÍDAS!$C$7:$C$75,'CONT. ESTOQUE'!$B36,SAÍDAS!$G$7:$G$75),"")</f>
        <v/>
      </c>
      <c r="E36" s="98" t="str">
        <f>IFERROR('CONT. ESTOQUE'!$C36-'CONT. ESTOQUE'!$D36,"")</f>
        <v/>
      </c>
      <c r="F36" s="98" t="str">
        <f>IFERROR(VLOOKUP('CONT. ESTOQUE'!$B36,PROD!$B$6:$G$21,4,0),"")</f>
        <v/>
      </c>
      <c r="G36" s="98" t="str">
        <f>IF('CONT. ESTOQUE'!$B36&lt;&gt;"",IF('CONT. ESTOQUE'!$E36=0,"Sem Estoque",IF('CONT. ESTOQUE'!$E36&lt;'CONT. ESTOQUE'!$F36,"Estoque Perigoso","Estoque Confortável")),"")</f>
        <v/>
      </c>
      <c r="H36" s="99">
        <f>SUMIF(SAÍDAS!$C$7:$C$75,'CONT. ESTOQUE'!$B36,SAÍDAS!$J$7:$J$75)</f>
        <v>0</v>
      </c>
      <c r="I36" s="99">
        <f>SUMIF(ENTRADAS!$C$8:$C$58,'CONT. ESTOQUE'!$B36,ENTRADAS!$G$7:$G$58)</f>
        <v>0</v>
      </c>
      <c r="J36" s="100">
        <f>'CONT. ESTOQUE'!$H36-'CONT. ESTOQUE'!$I36</f>
        <v>0</v>
      </c>
    </row>
    <row r="37" spans="2:10" ht="15.75" customHeight="1" x14ac:dyDescent="0.2">
      <c r="B37" s="104"/>
      <c r="C37" s="98" t="str">
        <f>IF('CONT. ESTOQUE'!$B37&lt;&gt;"",SUMIF(ENTRADAS!$C$8:$C$58,'CONT. ESTOQUE'!$B37,ENTRADAS!$E$7:$E$58),"")</f>
        <v/>
      </c>
      <c r="D37" s="98" t="str">
        <f>IF('CONT. ESTOQUE'!$B37&lt;&gt;"",SUMIF(SAÍDAS!$C$7:$C$75,'CONT. ESTOQUE'!$B37,SAÍDAS!$G$7:$G$75),"")</f>
        <v/>
      </c>
      <c r="E37" s="98" t="str">
        <f>IFERROR('CONT. ESTOQUE'!$C37-'CONT. ESTOQUE'!$D37,"")</f>
        <v/>
      </c>
      <c r="F37" s="98" t="str">
        <f>IFERROR(VLOOKUP('CONT. ESTOQUE'!$B37,PROD!$B$6:$G$21,4,0),"")</f>
        <v/>
      </c>
      <c r="G37" s="98" t="str">
        <f>IF('CONT. ESTOQUE'!$B37&lt;&gt;"",IF('CONT. ESTOQUE'!$E37=0,"Sem Estoque",IF('CONT. ESTOQUE'!$E37&lt;'CONT. ESTOQUE'!$F37,"Estoque Perigoso","Estoque Confortável")),"")</f>
        <v/>
      </c>
      <c r="H37" s="99">
        <f>SUMIF(SAÍDAS!$C$7:$C$75,'CONT. ESTOQUE'!$B37,SAÍDAS!$J$7:$J$75)</f>
        <v>0</v>
      </c>
      <c r="I37" s="99">
        <f>SUMIF(ENTRADAS!$C$8:$C$58,'CONT. ESTOQUE'!$B37,ENTRADAS!$G$7:$G$58)</f>
        <v>0</v>
      </c>
      <c r="J37" s="100">
        <f>'CONT. ESTOQUE'!$H37-'CONT. ESTOQUE'!$I37</f>
        <v>0</v>
      </c>
    </row>
    <row r="38" spans="2:10" ht="15.75" customHeight="1" x14ac:dyDescent="0.2">
      <c r="B38" s="104"/>
      <c r="C38" s="98" t="str">
        <f>IF('CONT. ESTOQUE'!$B38&lt;&gt;"",SUMIF(ENTRADAS!$C$8:$C$58,'CONT. ESTOQUE'!$B38,ENTRADAS!$E$7:$E$58),"")</f>
        <v/>
      </c>
      <c r="D38" s="98" t="str">
        <f>IF('CONT. ESTOQUE'!$B38&lt;&gt;"",SUMIF(SAÍDAS!$C$7:$C$75,'CONT. ESTOQUE'!$B38,SAÍDAS!$G$7:$G$75),"")</f>
        <v/>
      </c>
      <c r="E38" s="98" t="str">
        <f>IFERROR('CONT. ESTOQUE'!$C38-'CONT. ESTOQUE'!$D38,"")</f>
        <v/>
      </c>
      <c r="F38" s="98" t="str">
        <f>IFERROR(VLOOKUP('CONT. ESTOQUE'!$B38,PROD!$B$6:$G$21,4,0),"")</f>
        <v/>
      </c>
      <c r="G38" s="98" t="str">
        <f>IF('CONT. ESTOQUE'!$B38&lt;&gt;"",IF('CONT. ESTOQUE'!$E38=0,"Sem Estoque",IF('CONT. ESTOQUE'!$E38&lt;'CONT. ESTOQUE'!$F38,"Estoque Perigoso","Estoque Confortável")),"")</f>
        <v/>
      </c>
      <c r="H38" s="99">
        <f>SUMIF(SAÍDAS!$C$7:$C$75,'CONT. ESTOQUE'!$B38,SAÍDAS!$J$7:$J$75)</f>
        <v>0</v>
      </c>
      <c r="I38" s="99">
        <f>SUMIF(ENTRADAS!$C$8:$C$58,'CONT. ESTOQUE'!$B38,ENTRADAS!$G$7:$G$58)</f>
        <v>0</v>
      </c>
      <c r="J38" s="100">
        <f>'CONT. ESTOQUE'!$H38-'CONT. ESTOQUE'!$I38</f>
        <v>0</v>
      </c>
    </row>
    <row r="39" spans="2:10" ht="15.75" customHeight="1" x14ac:dyDescent="0.2">
      <c r="B39" s="104"/>
      <c r="C39" s="98" t="str">
        <f>IF('CONT. ESTOQUE'!$B39&lt;&gt;"",SUMIF(ENTRADAS!$C$8:$C$58,'CONT. ESTOQUE'!$B39,ENTRADAS!$E$7:$E$58),"")</f>
        <v/>
      </c>
      <c r="D39" s="98" t="str">
        <f>IF('CONT. ESTOQUE'!$B39&lt;&gt;"",SUMIF(SAÍDAS!$C$7:$C$75,'CONT. ESTOQUE'!$B39,SAÍDAS!$G$7:$G$75),"")</f>
        <v/>
      </c>
      <c r="E39" s="98" t="str">
        <f>IFERROR('CONT. ESTOQUE'!$C39-'CONT. ESTOQUE'!$D39,"")</f>
        <v/>
      </c>
      <c r="F39" s="98" t="str">
        <f>IFERROR(VLOOKUP('CONT. ESTOQUE'!$B39,PROD!$B$6:$G$21,4,0),"")</f>
        <v/>
      </c>
      <c r="G39" s="98" t="str">
        <f>IF('CONT. ESTOQUE'!$B39&lt;&gt;"",IF('CONT. ESTOQUE'!$E39=0,"Sem Estoque",IF('CONT. ESTOQUE'!$E39&lt;'CONT. ESTOQUE'!$F39,"Estoque Perigoso","Estoque Confortável")),"")</f>
        <v/>
      </c>
      <c r="H39" s="99">
        <f>SUMIF(SAÍDAS!$C$7:$C$75,'CONT. ESTOQUE'!$B39,SAÍDAS!$J$7:$J$75)</f>
        <v>0</v>
      </c>
      <c r="I39" s="99">
        <f>SUMIF(ENTRADAS!$C$8:$C$58,'CONT. ESTOQUE'!$B39,ENTRADAS!$G$7:$G$58)</f>
        <v>0</v>
      </c>
      <c r="J39" s="100">
        <f>'CONT. ESTOQUE'!$H39-'CONT. ESTOQUE'!$I39</f>
        <v>0</v>
      </c>
    </row>
    <row r="40" spans="2:10" ht="15.75" customHeight="1" x14ac:dyDescent="0.2">
      <c r="B40" s="104"/>
      <c r="C40" s="98" t="str">
        <f>IF('CONT. ESTOQUE'!$B40&lt;&gt;"",SUMIF(ENTRADAS!$C$8:$C$58,'CONT. ESTOQUE'!$B40,ENTRADAS!$E$7:$E$58),"")</f>
        <v/>
      </c>
      <c r="D40" s="98" t="str">
        <f>IF('CONT. ESTOQUE'!$B40&lt;&gt;"",SUMIF(SAÍDAS!$C$7:$C$75,'CONT. ESTOQUE'!$B40,SAÍDAS!$G$7:$G$75),"")</f>
        <v/>
      </c>
      <c r="E40" s="98" t="str">
        <f>IFERROR('CONT. ESTOQUE'!$C40-'CONT. ESTOQUE'!$D40,"")</f>
        <v/>
      </c>
      <c r="F40" s="98" t="str">
        <f>IFERROR(VLOOKUP('CONT. ESTOQUE'!$B40,PROD!$B$6:$G$21,4,0),"")</f>
        <v/>
      </c>
      <c r="G40" s="98" t="str">
        <f>IF('CONT. ESTOQUE'!$B40&lt;&gt;"",IF('CONT. ESTOQUE'!$E40=0,"Sem Estoque",IF('CONT. ESTOQUE'!$E40&lt;'CONT. ESTOQUE'!$F40,"Estoque Perigoso","Estoque Confortável")),"")</f>
        <v/>
      </c>
      <c r="H40" s="99">
        <f>SUMIF(SAÍDAS!$C$7:$C$75,'CONT. ESTOQUE'!$B40,SAÍDAS!$J$7:$J$75)</f>
        <v>0</v>
      </c>
      <c r="I40" s="99">
        <f>SUMIF(ENTRADAS!$C$8:$C$58,'CONT. ESTOQUE'!$B40,ENTRADAS!$G$7:$G$58)</f>
        <v>0</v>
      </c>
      <c r="J40" s="100">
        <f>'CONT. ESTOQUE'!$H40-'CONT. ESTOQUE'!$I40</f>
        <v>0</v>
      </c>
    </row>
    <row r="41" spans="2:10" ht="15.75" customHeight="1" x14ac:dyDescent="0.2">
      <c r="B41" s="104"/>
      <c r="C41" s="98" t="str">
        <f>IF('CONT. ESTOQUE'!$B41&lt;&gt;"",SUMIF(ENTRADAS!$C$8:$C$58,'CONT. ESTOQUE'!$B41,ENTRADAS!$E$7:$E$58),"")</f>
        <v/>
      </c>
      <c r="D41" s="98" t="str">
        <f>IF('CONT. ESTOQUE'!$B41&lt;&gt;"",SUMIF(SAÍDAS!$C$7:$C$75,'CONT. ESTOQUE'!$B41,SAÍDAS!$G$7:$G$75),"")</f>
        <v/>
      </c>
      <c r="E41" s="98" t="str">
        <f>IFERROR('CONT. ESTOQUE'!$C41-'CONT. ESTOQUE'!$D41,"")</f>
        <v/>
      </c>
      <c r="F41" s="98" t="str">
        <f>IFERROR(VLOOKUP('CONT. ESTOQUE'!$B41,PROD!$B$6:$G$21,4,0),"")</f>
        <v/>
      </c>
      <c r="G41" s="98" t="str">
        <f>IF('CONT. ESTOQUE'!$B41&lt;&gt;"",IF('CONT. ESTOQUE'!$E41=0,"Sem Estoque",IF('CONT. ESTOQUE'!$E41&lt;'CONT. ESTOQUE'!$F41,"Estoque Perigoso","Estoque Confortável")),"")</f>
        <v/>
      </c>
      <c r="H41" s="99">
        <f>SUMIF(SAÍDAS!$C$7:$C$75,'CONT. ESTOQUE'!$B41,SAÍDAS!$J$7:$J$75)</f>
        <v>0</v>
      </c>
      <c r="I41" s="99">
        <f>SUMIF(ENTRADAS!$C$8:$C$58,'CONT. ESTOQUE'!$B41,ENTRADAS!$G$7:$G$58)</f>
        <v>0</v>
      </c>
      <c r="J41" s="100">
        <f>'CONT. ESTOQUE'!$H41-'CONT. ESTOQUE'!$I41</f>
        <v>0</v>
      </c>
    </row>
    <row r="42" spans="2:10" ht="15.75" customHeight="1" x14ac:dyDescent="0.2">
      <c r="B42" s="104"/>
      <c r="C42" s="98" t="str">
        <f>IF('CONT. ESTOQUE'!$B42&lt;&gt;"",SUMIF(ENTRADAS!$C$8:$C$58,'CONT. ESTOQUE'!$B42,ENTRADAS!$E$7:$E$58),"")</f>
        <v/>
      </c>
      <c r="D42" s="98" t="str">
        <f>IF('CONT. ESTOQUE'!$B42&lt;&gt;"",SUMIF(SAÍDAS!$C$7:$C$75,'CONT. ESTOQUE'!$B42,SAÍDAS!$G$7:$G$75),"")</f>
        <v/>
      </c>
      <c r="E42" s="98" t="str">
        <f>IFERROR('CONT. ESTOQUE'!$C42-'CONT. ESTOQUE'!$D42,"")</f>
        <v/>
      </c>
      <c r="F42" s="98" t="str">
        <f>IFERROR(VLOOKUP('CONT. ESTOQUE'!$B42,PROD!$B$6:$G$21,4,0),"")</f>
        <v/>
      </c>
      <c r="G42" s="98" t="str">
        <f>IF('CONT. ESTOQUE'!$B42&lt;&gt;"",IF('CONT. ESTOQUE'!$E42=0,"Sem Estoque",IF('CONT. ESTOQUE'!$E42&lt;'CONT. ESTOQUE'!$F42,"Estoque Perigoso","Estoque Confortável")),"")</f>
        <v/>
      </c>
      <c r="H42" s="99">
        <f>SUMIF(SAÍDAS!$C$7:$C$75,'CONT. ESTOQUE'!$B42,SAÍDAS!$J$7:$J$75)</f>
        <v>0</v>
      </c>
      <c r="I42" s="99">
        <f>SUMIF(ENTRADAS!$C$8:$C$58,'CONT. ESTOQUE'!$B42,ENTRADAS!$G$7:$G$58)</f>
        <v>0</v>
      </c>
      <c r="J42" s="100">
        <f>'CONT. ESTOQUE'!$H42-'CONT. ESTOQUE'!$I42</f>
        <v>0</v>
      </c>
    </row>
    <row r="43" spans="2:10" ht="15.75" customHeight="1" x14ac:dyDescent="0.2">
      <c r="B43" s="104"/>
      <c r="C43" s="98" t="str">
        <f>IF('CONT. ESTOQUE'!$B43&lt;&gt;"",SUMIF(ENTRADAS!$C$8:$C$58,'CONT. ESTOQUE'!$B43,ENTRADAS!$E$7:$E$58),"")</f>
        <v/>
      </c>
      <c r="D43" s="98" t="str">
        <f>IF('CONT. ESTOQUE'!$B43&lt;&gt;"",SUMIF(SAÍDAS!$C$7:$C$75,'CONT. ESTOQUE'!$B43,SAÍDAS!$G$7:$G$75),"")</f>
        <v/>
      </c>
      <c r="E43" s="98" t="str">
        <f>IFERROR('CONT. ESTOQUE'!$C43-'CONT. ESTOQUE'!$D43,"")</f>
        <v/>
      </c>
      <c r="F43" s="98" t="str">
        <f>IFERROR(VLOOKUP('CONT. ESTOQUE'!$B43,PROD!$B$6:$G$21,4,0),"")</f>
        <v/>
      </c>
      <c r="G43" s="98" t="str">
        <f>IF('CONT. ESTOQUE'!$B43&lt;&gt;"",IF('CONT. ESTOQUE'!$E43=0,"Sem Estoque",IF('CONT. ESTOQUE'!$E43&lt;'CONT. ESTOQUE'!$F43,"Estoque Perigoso","Estoque Confortável")),"")</f>
        <v/>
      </c>
      <c r="H43" s="99">
        <f>SUMIF(SAÍDAS!$C$7:$C$75,'CONT. ESTOQUE'!$B43,SAÍDAS!$J$7:$J$75)</f>
        <v>0</v>
      </c>
      <c r="I43" s="99">
        <f>SUMIF(ENTRADAS!$C$8:$C$58,'CONT. ESTOQUE'!$B43,ENTRADAS!$G$7:$G$58)</f>
        <v>0</v>
      </c>
      <c r="J43" s="100">
        <f>'CONT. ESTOQUE'!$H43-'CONT. ESTOQUE'!$I43</f>
        <v>0</v>
      </c>
    </row>
    <row r="44" spans="2:10" ht="15.75" customHeight="1" x14ac:dyDescent="0.2">
      <c r="B44" s="104"/>
      <c r="C44" s="98" t="str">
        <f>IF('CONT. ESTOQUE'!$B44&lt;&gt;"",SUMIF(ENTRADAS!$C$8:$C$58,'CONT. ESTOQUE'!$B44,ENTRADAS!$E$7:$E$58),"")</f>
        <v/>
      </c>
      <c r="D44" s="98" t="str">
        <f>IF('CONT. ESTOQUE'!$B44&lt;&gt;"",SUMIF(SAÍDAS!$C$7:$C$75,'CONT. ESTOQUE'!$B44,SAÍDAS!$G$7:$G$75),"")</f>
        <v/>
      </c>
      <c r="E44" s="98" t="str">
        <f>IFERROR('CONT. ESTOQUE'!$C44-'CONT. ESTOQUE'!$D44,"")</f>
        <v/>
      </c>
      <c r="F44" s="98" t="str">
        <f>IFERROR(VLOOKUP('CONT. ESTOQUE'!$B44,PROD!$B$6:$G$21,4,0),"")</f>
        <v/>
      </c>
      <c r="G44" s="98" t="str">
        <f>IF('CONT. ESTOQUE'!$B44&lt;&gt;"",IF('CONT. ESTOQUE'!$E44=0,"Sem Estoque",IF('CONT. ESTOQUE'!$E44&lt;'CONT. ESTOQUE'!$F44,"Estoque Perigoso","Estoque Confortável")),"")</f>
        <v/>
      </c>
      <c r="H44" s="99">
        <f>SUMIF(SAÍDAS!$C$7:$C$75,'CONT. ESTOQUE'!$B44,SAÍDAS!$J$7:$J$75)</f>
        <v>0</v>
      </c>
      <c r="I44" s="99">
        <f>SUMIF(ENTRADAS!$C$8:$C$58,'CONT. ESTOQUE'!$B44,ENTRADAS!$G$7:$G$58)</f>
        <v>0</v>
      </c>
      <c r="J44" s="100">
        <f>'CONT. ESTOQUE'!$H44-'CONT. ESTOQUE'!$I44</f>
        <v>0</v>
      </c>
    </row>
    <row r="45" spans="2:10" ht="15.75" customHeight="1" x14ac:dyDescent="0.2">
      <c r="B45" s="104"/>
      <c r="C45" s="98" t="str">
        <f>IF('CONT. ESTOQUE'!$B45&lt;&gt;"",SUMIF(ENTRADAS!$C$8:$C$58,'CONT. ESTOQUE'!$B45,ENTRADAS!$E$7:$E$58),"")</f>
        <v/>
      </c>
      <c r="D45" s="98" t="str">
        <f>IF('CONT. ESTOQUE'!$B45&lt;&gt;"",SUMIF(SAÍDAS!$C$7:$C$75,'CONT. ESTOQUE'!$B45,SAÍDAS!$G$7:$G$75),"")</f>
        <v/>
      </c>
      <c r="E45" s="98" t="str">
        <f>IFERROR('CONT. ESTOQUE'!$C45-'CONT. ESTOQUE'!$D45,"")</f>
        <v/>
      </c>
      <c r="F45" s="98" t="str">
        <f>IFERROR(VLOOKUP('CONT. ESTOQUE'!$B45,PROD!$B$6:$G$21,4,0),"")</f>
        <v/>
      </c>
      <c r="G45" s="98" t="str">
        <f>IF('CONT. ESTOQUE'!$B45&lt;&gt;"",IF('CONT. ESTOQUE'!$E45=0,"Sem Estoque",IF('CONT. ESTOQUE'!$E45&lt;'CONT. ESTOQUE'!$F45,"Estoque Perigoso","Estoque Confortável")),"")</f>
        <v/>
      </c>
      <c r="H45" s="99">
        <f>SUMIF(SAÍDAS!$C$7:$C$75,'CONT. ESTOQUE'!$B45,SAÍDAS!$J$7:$J$75)</f>
        <v>0</v>
      </c>
      <c r="I45" s="99">
        <f>SUMIF(ENTRADAS!$C$8:$C$58,'CONT. ESTOQUE'!$B45,ENTRADAS!$G$7:$G$58)</f>
        <v>0</v>
      </c>
      <c r="J45" s="100">
        <f>'CONT. ESTOQUE'!$H45-'CONT. ESTOQUE'!$I45</f>
        <v>0</v>
      </c>
    </row>
    <row r="46" spans="2:10" ht="15.75" customHeight="1" x14ac:dyDescent="0.2">
      <c r="B46" s="104"/>
      <c r="C46" s="98" t="str">
        <f>IF('CONT. ESTOQUE'!$B46&lt;&gt;"",SUMIF(ENTRADAS!$C$8:$C$58,'CONT. ESTOQUE'!$B46,ENTRADAS!$E$7:$E$58),"")</f>
        <v/>
      </c>
      <c r="D46" s="98" t="str">
        <f>IF('CONT. ESTOQUE'!$B46&lt;&gt;"",SUMIF(SAÍDAS!$C$7:$C$75,'CONT. ESTOQUE'!$B46,SAÍDAS!$G$7:$G$75),"")</f>
        <v/>
      </c>
      <c r="E46" s="98" t="str">
        <f>IFERROR('CONT. ESTOQUE'!$C46-'CONT. ESTOQUE'!$D46,"")</f>
        <v/>
      </c>
      <c r="F46" s="98" t="str">
        <f>IFERROR(VLOOKUP('CONT. ESTOQUE'!$B46,PROD!$B$6:$G$21,4,0),"")</f>
        <v/>
      </c>
      <c r="G46" s="98" t="str">
        <f>IF('CONT. ESTOQUE'!$B46&lt;&gt;"",IF('CONT. ESTOQUE'!$E46=0,"Sem Estoque",IF('CONT. ESTOQUE'!$E46&lt;'CONT. ESTOQUE'!$F46,"Estoque Perigoso","Estoque Confortável")),"")</f>
        <v/>
      </c>
      <c r="H46" s="99">
        <f>SUMIF(SAÍDAS!$C$7:$C$75,'CONT. ESTOQUE'!$B46,SAÍDAS!$J$7:$J$75)</f>
        <v>0</v>
      </c>
      <c r="I46" s="99">
        <f>SUMIF(ENTRADAS!$C$8:$C$58,'CONT. ESTOQUE'!$B46,ENTRADAS!$G$7:$G$58)</f>
        <v>0</v>
      </c>
      <c r="J46" s="100">
        <f>'CONT. ESTOQUE'!$H46-'CONT. ESTOQUE'!$I46</f>
        <v>0</v>
      </c>
    </row>
    <row r="47" spans="2:10" ht="15.75" customHeight="1" x14ac:dyDescent="0.2">
      <c r="B47" s="104"/>
      <c r="C47" s="98" t="str">
        <f>IF('CONT. ESTOQUE'!$B47&lt;&gt;"",SUMIF(ENTRADAS!$C$8:$C$58,'CONT. ESTOQUE'!$B47,ENTRADAS!$E$7:$E$58),"")</f>
        <v/>
      </c>
      <c r="D47" s="98" t="str">
        <f>IF('CONT. ESTOQUE'!$B47&lt;&gt;"",SUMIF(SAÍDAS!$C$7:$C$75,'CONT. ESTOQUE'!$B47,SAÍDAS!$G$7:$G$75),"")</f>
        <v/>
      </c>
      <c r="E47" s="98" t="str">
        <f>IFERROR('CONT. ESTOQUE'!$C47-'CONT. ESTOQUE'!$D47,"")</f>
        <v/>
      </c>
      <c r="F47" s="98" t="str">
        <f>IFERROR(VLOOKUP('CONT. ESTOQUE'!$B47,PROD!$B$6:$G$21,4,0),"")</f>
        <v/>
      </c>
      <c r="G47" s="98" t="str">
        <f>IF('CONT. ESTOQUE'!$B47&lt;&gt;"",IF('CONT. ESTOQUE'!$E47=0,"Sem Estoque",IF('CONT. ESTOQUE'!$E47&lt;'CONT. ESTOQUE'!$F47,"Estoque Perigoso","Estoque Confortável")),"")</f>
        <v/>
      </c>
      <c r="H47" s="99">
        <f>SUMIF(SAÍDAS!$C$7:$C$75,'CONT. ESTOQUE'!$B47,SAÍDAS!$J$7:$J$75)</f>
        <v>0</v>
      </c>
      <c r="I47" s="99">
        <f>SUMIF(ENTRADAS!$C$8:$C$58,'CONT. ESTOQUE'!$B47,ENTRADAS!$G$7:$G$58)</f>
        <v>0</v>
      </c>
      <c r="J47" s="100">
        <f>'CONT. ESTOQUE'!$H47-'CONT. ESTOQUE'!$I47</f>
        <v>0</v>
      </c>
    </row>
    <row r="48" spans="2:10" ht="15.75" customHeight="1" x14ac:dyDescent="0.2">
      <c r="B48" s="104"/>
      <c r="C48" s="98" t="str">
        <f>IF('CONT. ESTOQUE'!$B48&lt;&gt;"",SUMIF(ENTRADAS!$C$8:$C$58,'CONT. ESTOQUE'!$B48,ENTRADAS!$E$7:$E$58),"")</f>
        <v/>
      </c>
      <c r="D48" s="98" t="str">
        <f>IF('CONT. ESTOQUE'!$B48&lt;&gt;"",SUMIF(SAÍDAS!$C$7:$C$75,'CONT. ESTOQUE'!$B48,SAÍDAS!$G$7:$G$75),"")</f>
        <v/>
      </c>
      <c r="E48" s="98" t="str">
        <f>IFERROR('CONT. ESTOQUE'!$C48-'CONT. ESTOQUE'!$D48,"")</f>
        <v/>
      </c>
      <c r="F48" s="98" t="str">
        <f>IFERROR(VLOOKUP('CONT. ESTOQUE'!$B48,PROD!$B$6:$G$21,4,0),"")</f>
        <v/>
      </c>
      <c r="G48" s="98" t="str">
        <f>IF('CONT. ESTOQUE'!$B48&lt;&gt;"",IF('CONT. ESTOQUE'!$E48=0,"Sem Estoque",IF('CONT. ESTOQUE'!$E48&lt;'CONT. ESTOQUE'!$F48,"Estoque Perigoso","Estoque Confortável")),"")</f>
        <v/>
      </c>
      <c r="H48" s="99">
        <f>SUMIF(SAÍDAS!$C$7:$C$75,'CONT. ESTOQUE'!$B48,SAÍDAS!$J$7:$J$75)</f>
        <v>0</v>
      </c>
      <c r="I48" s="99">
        <f>SUMIF(ENTRADAS!$C$8:$C$58,'CONT. ESTOQUE'!$B48,ENTRADAS!$G$7:$G$58)</f>
        <v>0</v>
      </c>
      <c r="J48" s="100">
        <f>'CONT. ESTOQUE'!$H48-'CONT. ESTOQUE'!$I48</f>
        <v>0</v>
      </c>
    </row>
    <row r="49" spans="2:10" ht="15.75" customHeight="1" x14ac:dyDescent="0.2">
      <c r="B49" s="104"/>
      <c r="C49" s="98" t="str">
        <f>IF('CONT. ESTOQUE'!$B49&lt;&gt;"",SUMIF(ENTRADAS!$C$8:$C$58,'CONT. ESTOQUE'!$B49,ENTRADAS!$E$7:$E$58),"")</f>
        <v/>
      </c>
      <c r="D49" s="98" t="str">
        <f>IF('CONT. ESTOQUE'!$B49&lt;&gt;"",SUMIF(SAÍDAS!$C$7:$C$75,'CONT. ESTOQUE'!$B49,SAÍDAS!$G$7:$G$75),"")</f>
        <v/>
      </c>
      <c r="E49" s="98" t="str">
        <f>IFERROR('CONT. ESTOQUE'!$C49-'CONT. ESTOQUE'!$D49,"")</f>
        <v/>
      </c>
      <c r="F49" s="98" t="str">
        <f>IFERROR(VLOOKUP('CONT. ESTOQUE'!$B49,PROD!$B$6:$G$21,4,0),"")</f>
        <v/>
      </c>
      <c r="G49" s="98" t="str">
        <f>IF('CONT. ESTOQUE'!$B49&lt;&gt;"",IF('CONT. ESTOQUE'!$E49=0,"Sem Estoque",IF('CONT. ESTOQUE'!$E49&lt;'CONT. ESTOQUE'!$F49,"Estoque Perigoso","Estoque Confortável")),"")</f>
        <v/>
      </c>
      <c r="H49" s="99">
        <f>SUMIF(SAÍDAS!$C$7:$C$75,'CONT. ESTOQUE'!$B49,SAÍDAS!$J$7:$J$75)</f>
        <v>0</v>
      </c>
      <c r="I49" s="99">
        <f>SUMIF(ENTRADAS!$C$8:$C$58,'CONT. ESTOQUE'!$B49,ENTRADAS!$G$7:$G$58)</f>
        <v>0</v>
      </c>
      <c r="J49" s="100">
        <f>'CONT. ESTOQUE'!$H49-'CONT. ESTOQUE'!$I49</f>
        <v>0</v>
      </c>
    </row>
    <row r="50" spans="2:10" ht="15.75" customHeight="1" x14ac:dyDescent="0.2">
      <c r="B50" s="104"/>
      <c r="C50" s="98" t="str">
        <f>IF('CONT. ESTOQUE'!$B50&lt;&gt;"",SUMIF(ENTRADAS!$C$8:$C$58,'CONT. ESTOQUE'!$B50,ENTRADAS!$E$7:$E$58),"")</f>
        <v/>
      </c>
      <c r="D50" s="98" t="str">
        <f>IF('CONT. ESTOQUE'!$B50&lt;&gt;"",SUMIF(SAÍDAS!$C$7:$C$75,'CONT. ESTOQUE'!$B50,SAÍDAS!$G$7:$G$75),"")</f>
        <v/>
      </c>
      <c r="E50" s="98" t="str">
        <f>IFERROR('CONT. ESTOQUE'!$C50-'CONT. ESTOQUE'!$D50,"")</f>
        <v/>
      </c>
      <c r="F50" s="98" t="str">
        <f>IFERROR(VLOOKUP('CONT. ESTOQUE'!$B50,PROD!$B$6:$G$21,4,0),"")</f>
        <v/>
      </c>
      <c r="G50" s="98" t="str">
        <f>IF('CONT. ESTOQUE'!$B50&lt;&gt;"",IF('CONT. ESTOQUE'!$E50=0,"Sem Estoque",IF('CONT. ESTOQUE'!$E50&lt;'CONT. ESTOQUE'!$F50,"Estoque Perigoso","Estoque Confortável")),"")</f>
        <v/>
      </c>
      <c r="H50" s="99">
        <f>SUMIF(SAÍDAS!$C$7:$C$75,'CONT. ESTOQUE'!$B50,SAÍDAS!$J$7:$J$75)</f>
        <v>0</v>
      </c>
      <c r="I50" s="99">
        <f>SUMIF(ENTRADAS!$C$8:$C$58,'CONT. ESTOQUE'!$B50,ENTRADAS!$G$7:$G$58)</f>
        <v>0</v>
      </c>
      <c r="J50" s="100">
        <f>'CONT. ESTOQUE'!$H50-'CONT. ESTOQUE'!$I50</f>
        <v>0</v>
      </c>
    </row>
    <row r="51" spans="2:10" ht="15.75" customHeight="1" x14ac:dyDescent="0.2">
      <c r="B51" s="104"/>
      <c r="C51" s="98" t="str">
        <f>IF('CONT. ESTOQUE'!$B51&lt;&gt;"",SUMIF(ENTRADAS!$C$8:$C$58,'CONT. ESTOQUE'!$B51,ENTRADAS!$E$7:$E$58),"")</f>
        <v/>
      </c>
      <c r="D51" s="98" t="str">
        <f>IF('CONT. ESTOQUE'!$B51&lt;&gt;"",SUMIF(SAÍDAS!$C$7:$C$75,'CONT. ESTOQUE'!$B51,SAÍDAS!$G$7:$G$75),"")</f>
        <v/>
      </c>
      <c r="E51" s="98" t="str">
        <f>IFERROR('CONT. ESTOQUE'!$C51-'CONT. ESTOQUE'!$D51,"")</f>
        <v/>
      </c>
      <c r="F51" s="98" t="str">
        <f>IFERROR(VLOOKUP('CONT. ESTOQUE'!$B51,PROD!$B$6:$G$21,4,0),"")</f>
        <v/>
      </c>
      <c r="G51" s="98" t="str">
        <f>IF('CONT. ESTOQUE'!$B51&lt;&gt;"",IF('CONT. ESTOQUE'!$E51=0,"Sem Estoque",IF('CONT. ESTOQUE'!$E51&lt;'CONT. ESTOQUE'!$F51,"Estoque Perigoso","Estoque Confortável")),"")</f>
        <v/>
      </c>
      <c r="H51" s="99">
        <f>SUMIF(SAÍDAS!$C$7:$C$75,'CONT. ESTOQUE'!$B51,SAÍDAS!$J$7:$J$75)</f>
        <v>0</v>
      </c>
      <c r="I51" s="99">
        <f>SUMIF(ENTRADAS!$C$8:$C$58,'CONT. ESTOQUE'!$B51,ENTRADAS!$G$7:$G$58)</f>
        <v>0</v>
      </c>
      <c r="J51" s="100">
        <f>'CONT. ESTOQUE'!$H51-'CONT. ESTOQUE'!$I51</f>
        <v>0</v>
      </c>
    </row>
    <row r="52" spans="2:10" ht="15.75" customHeight="1" x14ac:dyDescent="0.2">
      <c r="B52" s="104"/>
      <c r="C52" s="98" t="str">
        <f>IF('CONT. ESTOQUE'!$B52&lt;&gt;"",SUMIF(ENTRADAS!$C$8:$C$58,'CONT. ESTOQUE'!$B52,ENTRADAS!$E$7:$E$58),"")</f>
        <v/>
      </c>
      <c r="D52" s="98" t="str">
        <f>IF('CONT. ESTOQUE'!$B52&lt;&gt;"",SUMIF(SAÍDAS!$C$7:$C$75,'CONT. ESTOQUE'!$B52,SAÍDAS!$G$7:$G$75),"")</f>
        <v/>
      </c>
      <c r="E52" s="98" t="str">
        <f>IFERROR('CONT. ESTOQUE'!$C52-'CONT. ESTOQUE'!$D52,"")</f>
        <v/>
      </c>
      <c r="F52" s="98" t="str">
        <f>IFERROR(VLOOKUP('CONT. ESTOQUE'!$B52,PROD!$B$6:$G$21,4,0),"")</f>
        <v/>
      </c>
      <c r="G52" s="98" t="str">
        <f>IF('CONT. ESTOQUE'!$B52&lt;&gt;"",IF('CONT. ESTOQUE'!$E52=0,"Sem Estoque",IF('CONT. ESTOQUE'!$E52&lt;'CONT. ESTOQUE'!$F52,"Estoque Perigoso","Estoque Confortável")),"")</f>
        <v/>
      </c>
      <c r="H52" s="99">
        <f>SUMIF(SAÍDAS!$C$7:$C$75,'CONT. ESTOQUE'!$B52,SAÍDAS!$J$7:$J$75)</f>
        <v>0</v>
      </c>
      <c r="I52" s="99">
        <f>SUMIF(ENTRADAS!$C$8:$C$58,'CONT. ESTOQUE'!$B52,ENTRADAS!$G$7:$G$58)</f>
        <v>0</v>
      </c>
      <c r="J52" s="100">
        <f>'CONT. ESTOQUE'!$H52-'CONT. ESTOQUE'!$I52</f>
        <v>0</v>
      </c>
    </row>
    <row r="53" spans="2:10" ht="15.75" customHeight="1" x14ac:dyDescent="0.2">
      <c r="B53" s="104"/>
      <c r="C53" s="98" t="str">
        <f>IF('CONT. ESTOQUE'!$B53&lt;&gt;"",SUMIF(ENTRADAS!$C$8:$C$58,'CONT. ESTOQUE'!$B53,ENTRADAS!$E$7:$E$58),"")</f>
        <v/>
      </c>
      <c r="D53" s="98" t="str">
        <f>IF('CONT. ESTOQUE'!$B53&lt;&gt;"",SUMIF(SAÍDAS!$C$7:$C$75,'CONT. ESTOQUE'!$B53,SAÍDAS!$G$7:$G$75),"")</f>
        <v/>
      </c>
      <c r="E53" s="98" t="str">
        <f>IFERROR('CONT. ESTOQUE'!$C53-'CONT. ESTOQUE'!$D53,"")</f>
        <v/>
      </c>
      <c r="F53" s="98" t="str">
        <f>IFERROR(VLOOKUP('CONT. ESTOQUE'!$B53,PROD!$B$6:$G$21,4,0),"")</f>
        <v/>
      </c>
      <c r="G53" s="98" t="str">
        <f>IF('CONT. ESTOQUE'!$B53&lt;&gt;"",IF('CONT. ESTOQUE'!$E53=0,"Sem Estoque",IF('CONT. ESTOQUE'!$E53&lt;'CONT. ESTOQUE'!$F53,"Estoque Perigoso","Estoque Confortável")),"")</f>
        <v/>
      </c>
      <c r="H53" s="99">
        <f>SUMIF(SAÍDAS!$C$7:$C$75,'CONT. ESTOQUE'!$B53,SAÍDAS!$J$7:$J$75)</f>
        <v>0</v>
      </c>
      <c r="I53" s="99">
        <f>SUMIF(ENTRADAS!$C$8:$C$58,'CONT. ESTOQUE'!$B53,ENTRADAS!$G$7:$G$58)</f>
        <v>0</v>
      </c>
      <c r="J53" s="100">
        <f>'CONT. ESTOQUE'!$H53-'CONT. ESTOQUE'!$I53</f>
        <v>0</v>
      </c>
    </row>
    <row r="54" spans="2:10" ht="15.75" customHeight="1" x14ac:dyDescent="0.2">
      <c r="B54" s="104"/>
      <c r="C54" s="98" t="str">
        <f>IF('CONT. ESTOQUE'!$B54&lt;&gt;"",SUMIF(ENTRADAS!$C$8:$C$58,'CONT. ESTOQUE'!$B54,ENTRADAS!$E$7:$E$58),"")</f>
        <v/>
      </c>
      <c r="D54" s="98" t="str">
        <f>IF('CONT. ESTOQUE'!$B54&lt;&gt;"",SUMIF(SAÍDAS!$C$7:$C$75,'CONT. ESTOQUE'!$B54,SAÍDAS!$G$7:$G$75),"")</f>
        <v/>
      </c>
      <c r="E54" s="98" t="str">
        <f>IFERROR('CONT. ESTOQUE'!$C54-'CONT. ESTOQUE'!$D54,"")</f>
        <v/>
      </c>
      <c r="F54" s="98" t="str">
        <f>IFERROR(VLOOKUP('CONT. ESTOQUE'!$B54,PROD!$B$6:$G$21,4,0),"")</f>
        <v/>
      </c>
      <c r="G54" s="98" t="str">
        <f>IF('CONT. ESTOQUE'!$B54&lt;&gt;"",IF('CONT. ESTOQUE'!$E54=0,"Sem Estoque",IF('CONT. ESTOQUE'!$E54&lt;'CONT. ESTOQUE'!$F54,"Estoque Perigoso","Estoque Confortável")),"")</f>
        <v/>
      </c>
      <c r="H54" s="99">
        <f>SUMIF(SAÍDAS!$C$7:$C$75,'CONT. ESTOQUE'!$B54,SAÍDAS!$J$7:$J$75)</f>
        <v>0</v>
      </c>
      <c r="I54" s="99">
        <f>SUMIF(ENTRADAS!$C$8:$C$58,'CONT. ESTOQUE'!$B54,ENTRADAS!$G$7:$G$58)</f>
        <v>0</v>
      </c>
      <c r="J54" s="100">
        <f>'CONT. ESTOQUE'!$H54-'CONT. ESTOQUE'!$I54</f>
        <v>0</v>
      </c>
    </row>
    <row r="55" spans="2:10" ht="15.75" customHeight="1" x14ac:dyDescent="0.2">
      <c r="B55" s="104"/>
      <c r="C55" s="98" t="str">
        <f>IF('CONT. ESTOQUE'!$B55&lt;&gt;"",SUMIF(ENTRADAS!$C$8:$C$58,'CONT. ESTOQUE'!$B55,ENTRADAS!$E$7:$E$58),"")</f>
        <v/>
      </c>
      <c r="D55" s="98" t="str">
        <f>IF('CONT. ESTOQUE'!$B55&lt;&gt;"",SUMIF(SAÍDAS!$C$7:$C$75,'CONT. ESTOQUE'!$B55,SAÍDAS!$G$7:$G$75),"")</f>
        <v/>
      </c>
      <c r="E55" s="98" t="str">
        <f>IFERROR('CONT. ESTOQUE'!$C55-'CONT. ESTOQUE'!$D55,"")</f>
        <v/>
      </c>
      <c r="F55" s="98" t="str">
        <f>IFERROR(VLOOKUP('CONT. ESTOQUE'!$B55,PROD!$B$6:$G$21,4,0),"")</f>
        <v/>
      </c>
      <c r="G55" s="98" t="str">
        <f>IF('CONT. ESTOQUE'!$B55&lt;&gt;"",IF('CONT. ESTOQUE'!$E55=0,"Sem Estoque",IF('CONT. ESTOQUE'!$E55&lt;'CONT. ESTOQUE'!$F55,"Estoque Perigoso","Estoque Confortável")),"")</f>
        <v/>
      </c>
      <c r="H55" s="99">
        <f>SUMIF(SAÍDAS!$C$7:$C$75,'CONT. ESTOQUE'!$B55,SAÍDAS!$J$7:$J$75)</f>
        <v>0</v>
      </c>
      <c r="I55" s="99">
        <f>SUMIF(ENTRADAS!$C$8:$C$58,'CONT. ESTOQUE'!$B55,ENTRADAS!$G$7:$G$58)</f>
        <v>0</v>
      </c>
      <c r="J55" s="100">
        <f>'CONT. ESTOQUE'!$H55-'CONT. ESTOQUE'!$I55</f>
        <v>0</v>
      </c>
    </row>
    <row r="56" spans="2:10" ht="15.75" customHeight="1" x14ac:dyDescent="0.2">
      <c r="B56" s="104"/>
      <c r="C56" s="98" t="str">
        <f>IF('CONT. ESTOQUE'!$B56&lt;&gt;"",SUMIF(ENTRADAS!$C$8:$C$58,'CONT. ESTOQUE'!$B56,ENTRADAS!$E$7:$E$58),"")</f>
        <v/>
      </c>
      <c r="D56" s="98" t="str">
        <f>IF('CONT. ESTOQUE'!$B56&lt;&gt;"",SUMIF(SAÍDAS!$C$7:$C$75,'CONT. ESTOQUE'!$B56,SAÍDAS!$G$7:$G$75),"")</f>
        <v/>
      </c>
      <c r="E56" s="98" t="str">
        <f>IFERROR('CONT. ESTOQUE'!$C56-'CONT. ESTOQUE'!$D56,"")</f>
        <v/>
      </c>
      <c r="F56" s="98" t="str">
        <f>IFERROR(VLOOKUP('CONT. ESTOQUE'!$B56,PROD!$B$6:$G$21,4,0),"")</f>
        <v/>
      </c>
      <c r="G56" s="98" t="str">
        <f>IF('CONT. ESTOQUE'!$B56&lt;&gt;"",IF('CONT. ESTOQUE'!$E56=0,"Sem Estoque",IF('CONT. ESTOQUE'!$E56&lt;'CONT. ESTOQUE'!$F56,"Estoque Perigoso","Estoque Confortável")),"")</f>
        <v/>
      </c>
      <c r="H56" s="99">
        <f>SUMIF(SAÍDAS!$C$7:$C$75,'CONT. ESTOQUE'!$B56,SAÍDAS!$J$7:$J$75)</f>
        <v>0</v>
      </c>
      <c r="I56" s="99">
        <f>SUMIF(ENTRADAS!$C$8:$C$58,'CONT. ESTOQUE'!$B56,ENTRADAS!$G$7:$G$58)</f>
        <v>0</v>
      </c>
      <c r="J56" s="100">
        <f>'CONT. ESTOQUE'!$H56-'CONT. ESTOQUE'!$I56</f>
        <v>0</v>
      </c>
    </row>
    <row r="57" spans="2:10" ht="15.75" customHeight="1" x14ac:dyDescent="0.2">
      <c r="B57" s="104"/>
      <c r="C57" s="98" t="str">
        <f>IF('CONT. ESTOQUE'!$B57&lt;&gt;"",SUMIF(ENTRADAS!$C$8:$C$58,'CONT. ESTOQUE'!$B57,ENTRADAS!$E$7:$E$58),"")</f>
        <v/>
      </c>
      <c r="D57" s="98" t="str">
        <f>IF('CONT. ESTOQUE'!$B57&lt;&gt;"",SUMIF(SAÍDAS!$C$7:$C$75,'CONT. ESTOQUE'!$B57,SAÍDAS!$G$7:$G$75),"")</f>
        <v/>
      </c>
      <c r="E57" s="98" t="str">
        <f>IFERROR('CONT. ESTOQUE'!$C57-'CONT. ESTOQUE'!$D57,"")</f>
        <v/>
      </c>
      <c r="F57" s="98" t="str">
        <f>IFERROR(VLOOKUP('CONT. ESTOQUE'!$B57,PROD!$B$6:$G$21,4,0),"")</f>
        <v/>
      </c>
      <c r="G57" s="98" t="str">
        <f>IF('CONT. ESTOQUE'!$B57&lt;&gt;"",IF('CONT. ESTOQUE'!$E57=0,"Sem Estoque",IF('CONT. ESTOQUE'!$E57&lt;'CONT. ESTOQUE'!$F57,"Estoque Perigoso","Estoque Confortável")),"")</f>
        <v/>
      </c>
      <c r="H57" s="99">
        <f>SUMIF(SAÍDAS!$C$7:$C$75,'CONT. ESTOQUE'!$B57,SAÍDAS!$J$7:$J$75)</f>
        <v>0</v>
      </c>
      <c r="I57" s="99">
        <f>SUMIF(ENTRADAS!$C$8:$C$58,'CONT. ESTOQUE'!$B57,ENTRADAS!$G$7:$G$58)</f>
        <v>0</v>
      </c>
      <c r="J57" s="100">
        <f>'CONT. ESTOQUE'!$H57-'CONT. ESTOQUE'!$I57</f>
        <v>0</v>
      </c>
    </row>
    <row r="58" spans="2:10" ht="15.75" customHeight="1" x14ac:dyDescent="0.2">
      <c r="B58" s="104"/>
      <c r="C58" s="98" t="str">
        <f>IF('CONT. ESTOQUE'!$B58&lt;&gt;"",SUMIF(ENTRADAS!$C$8:$C$58,'CONT. ESTOQUE'!$B58,ENTRADAS!$E$7:$E$58),"")</f>
        <v/>
      </c>
      <c r="D58" s="98" t="str">
        <f>IF('CONT. ESTOQUE'!$B58&lt;&gt;"",SUMIF(SAÍDAS!$C$7:$C$75,'CONT. ESTOQUE'!$B58,SAÍDAS!$G$7:$G$75),"")</f>
        <v/>
      </c>
      <c r="E58" s="98" t="str">
        <f>IFERROR('CONT. ESTOQUE'!$C58-'CONT. ESTOQUE'!$D58,"")</f>
        <v/>
      </c>
      <c r="F58" s="98" t="str">
        <f>IFERROR(VLOOKUP('CONT. ESTOQUE'!$B58,PROD!$B$6:$G$21,4,0),"")</f>
        <v/>
      </c>
      <c r="G58" s="98" t="str">
        <f>IF('CONT. ESTOQUE'!$B58&lt;&gt;"",IF('CONT. ESTOQUE'!$E58=0,"Sem Estoque",IF('CONT. ESTOQUE'!$E58&lt;'CONT. ESTOQUE'!$F58,"Estoque Perigoso","Estoque Confortável")),"")</f>
        <v/>
      </c>
      <c r="H58" s="99">
        <f>SUMIF(SAÍDAS!$C$7:$C$75,'CONT. ESTOQUE'!$B58,SAÍDAS!$J$7:$J$75)</f>
        <v>0</v>
      </c>
      <c r="I58" s="99">
        <f>SUMIF(ENTRADAS!$C$8:$C$58,'CONT. ESTOQUE'!$B58,ENTRADAS!$G$7:$G$58)</f>
        <v>0</v>
      </c>
      <c r="J58" s="100">
        <f>'CONT. ESTOQUE'!$H58-'CONT. ESTOQUE'!$I58</f>
        <v>0</v>
      </c>
    </row>
    <row r="59" spans="2:10" ht="15.75" customHeight="1" x14ac:dyDescent="0.2">
      <c r="B59" s="104"/>
      <c r="C59" s="98" t="str">
        <f>IF('CONT. ESTOQUE'!$B59&lt;&gt;"",SUMIF(ENTRADAS!$C$8:$C$58,'CONT. ESTOQUE'!$B59,ENTRADAS!$E$7:$E$58),"")</f>
        <v/>
      </c>
      <c r="D59" s="98" t="str">
        <f>IF('CONT. ESTOQUE'!$B59&lt;&gt;"",SUMIF(SAÍDAS!$C$7:$C$75,'CONT. ESTOQUE'!$B59,SAÍDAS!$G$7:$G$75),"")</f>
        <v/>
      </c>
      <c r="E59" s="98" t="str">
        <f>IFERROR('CONT. ESTOQUE'!$C59-'CONT. ESTOQUE'!$D59,"")</f>
        <v/>
      </c>
      <c r="F59" s="98" t="str">
        <f>IFERROR(VLOOKUP('CONT. ESTOQUE'!$B59,PROD!$B$6:$G$21,4,0),"")</f>
        <v/>
      </c>
      <c r="G59" s="98" t="str">
        <f>IF('CONT. ESTOQUE'!$B59&lt;&gt;"",IF('CONT. ESTOQUE'!$E59=0,"Sem Estoque",IF('CONT. ESTOQUE'!$E59&lt;'CONT. ESTOQUE'!$F59,"Estoque Perigoso","Estoque Confortável")),"")</f>
        <v/>
      </c>
      <c r="H59" s="99">
        <f>SUMIF(SAÍDAS!$C$7:$C$75,'CONT. ESTOQUE'!$B59,SAÍDAS!$J$7:$J$75)</f>
        <v>0</v>
      </c>
      <c r="I59" s="99">
        <f>SUMIF(ENTRADAS!$C$8:$C$58,'CONT. ESTOQUE'!$B59,ENTRADAS!$G$7:$G$58)</f>
        <v>0</v>
      </c>
      <c r="J59" s="100">
        <f>'CONT. ESTOQUE'!$H59-'CONT. ESTOQUE'!$I59</f>
        <v>0</v>
      </c>
    </row>
    <row r="60" spans="2:10" ht="15.75" customHeight="1" x14ac:dyDescent="0.2">
      <c r="B60" s="104"/>
      <c r="C60" s="98" t="str">
        <f>IF('CONT. ESTOQUE'!$B60&lt;&gt;"",SUMIF(ENTRADAS!$C$8:$C$58,'CONT. ESTOQUE'!$B60,ENTRADAS!$E$7:$E$58),"")</f>
        <v/>
      </c>
      <c r="D60" s="98" t="str">
        <f>IF('CONT. ESTOQUE'!$B60&lt;&gt;"",SUMIF(SAÍDAS!$C$7:$C$75,'CONT. ESTOQUE'!$B60,SAÍDAS!$G$7:$G$75),"")</f>
        <v/>
      </c>
      <c r="E60" s="98" t="str">
        <f>IFERROR('CONT. ESTOQUE'!$C60-'CONT. ESTOQUE'!$D60,"")</f>
        <v/>
      </c>
      <c r="F60" s="98" t="str">
        <f>IFERROR(VLOOKUP('CONT. ESTOQUE'!$B60,PROD!$B$6:$G$21,4,0),"")</f>
        <v/>
      </c>
      <c r="G60" s="98" t="str">
        <f>IF('CONT. ESTOQUE'!$B60&lt;&gt;"",IF('CONT. ESTOQUE'!$E60=0,"Sem Estoque",IF('CONT. ESTOQUE'!$E60&lt;'CONT. ESTOQUE'!$F60,"Estoque Perigoso","Estoque Confortável")),"")</f>
        <v/>
      </c>
      <c r="H60" s="99">
        <f>SUMIF(SAÍDAS!$C$7:$C$75,'CONT. ESTOQUE'!$B60,SAÍDAS!$J$7:$J$75)</f>
        <v>0</v>
      </c>
      <c r="I60" s="99">
        <f>SUMIF(ENTRADAS!$C$8:$C$58,'CONT. ESTOQUE'!$B60,ENTRADAS!$G$7:$G$58)</f>
        <v>0</v>
      </c>
      <c r="J60" s="100">
        <f>'CONT. ESTOQUE'!$H60-'CONT. ESTOQUE'!$I60</f>
        <v>0</v>
      </c>
    </row>
    <row r="61" spans="2:10" ht="15.75" customHeight="1" x14ac:dyDescent="0.2">
      <c r="B61" s="104"/>
      <c r="C61" s="98" t="str">
        <f>IF('CONT. ESTOQUE'!$B61&lt;&gt;"",SUMIF(ENTRADAS!$C$8:$C$58,'CONT. ESTOQUE'!$B61,ENTRADAS!$E$7:$E$58),"")</f>
        <v/>
      </c>
      <c r="D61" s="98" t="str">
        <f>IF('CONT. ESTOQUE'!$B61&lt;&gt;"",SUMIF(SAÍDAS!$C$7:$C$75,'CONT. ESTOQUE'!$B61,SAÍDAS!$G$7:$G$75),"")</f>
        <v/>
      </c>
      <c r="E61" s="98" t="str">
        <f>IFERROR('CONT. ESTOQUE'!$C61-'CONT. ESTOQUE'!$D61,"")</f>
        <v/>
      </c>
      <c r="F61" s="98" t="str">
        <f>IFERROR(VLOOKUP('CONT. ESTOQUE'!$B61,PROD!$B$6:$G$21,4,0),"")</f>
        <v/>
      </c>
      <c r="G61" s="98" t="str">
        <f>IF('CONT. ESTOQUE'!$B61&lt;&gt;"",IF('CONT. ESTOQUE'!$E61=0,"Sem Estoque",IF('CONT. ESTOQUE'!$E61&lt;'CONT. ESTOQUE'!$F61,"Estoque Perigoso","Estoque Confortável")),"")</f>
        <v/>
      </c>
      <c r="H61" s="99">
        <f>SUMIF(SAÍDAS!$C$7:$C$75,'CONT. ESTOQUE'!$B61,SAÍDAS!$J$7:$J$75)</f>
        <v>0</v>
      </c>
      <c r="I61" s="99">
        <f>SUMIF(ENTRADAS!$C$8:$C$58,'CONT. ESTOQUE'!$B61,ENTRADAS!$G$7:$G$58)</f>
        <v>0</v>
      </c>
      <c r="J61" s="100">
        <f>'CONT. ESTOQUE'!$H61-'CONT. ESTOQUE'!$I61</f>
        <v>0</v>
      </c>
    </row>
    <row r="62" spans="2:10" ht="15.75" customHeight="1" x14ac:dyDescent="0.2">
      <c r="B62" s="104"/>
      <c r="C62" s="98" t="str">
        <f>IF('CONT. ESTOQUE'!$B62&lt;&gt;"",SUMIF(ENTRADAS!$C$8:$C$58,'CONT. ESTOQUE'!$B62,ENTRADAS!$E$7:$E$58),"")</f>
        <v/>
      </c>
      <c r="D62" s="98" t="str">
        <f>IF('CONT. ESTOQUE'!$B62&lt;&gt;"",SUMIF(SAÍDAS!$C$7:$C$75,'CONT. ESTOQUE'!$B62,SAÍDAS!$G$7:$G$75),"")</f>
        <v/>
      </c>
      <c r="E62" s="98" t="str">
        <f>IFERROR('CONT. ESTOQUE'!$C62-'CONT. ESTOQUE'!$D62,"")</f>
        <v/>
      </c>
      <c r="F62" s="98" t="str">
        <f>IFERROR(VLOOKUP('CONT. ESTOQUE'!$B62,PROD!$B$6:$G$21,4,0),"")</f>
        <v/>
      </c>
      <c r="G62" s="98" t="str">
        <f>IF('CONT. ESTOQUE'!$B62&lt;&gt;"",IF('CONT. ESTOQUE'!$E62=0,"Sem Estoque",IF('CONT. ESTOQUE'!$E62&lt;'CONT. ESTOQUE'!$F62,"Estoque Perigoso","Estoque Confortável")),"")</f>
        <v/>
      </c>
      <c r="H62" s="99">
        <f>SUMIF(SAÍDAS!$C$7:$C$75,'CONT. ESTOQUE'!$B62,SAÍDAS!$J$7:$J$75)</f>
        <v>0</v>
      </c>
      <c r="I62" s="99">
        <f>SUMIF(ENTRADAS!$C$8:$C$58,'CONT. ESTOQUE'!$B62,ENTRADAS!$G$7:$G$58)</f>
        <v>0</v>
      </c>
      <c r="J62" s="100">
        <f>'CONT. ESTOQUE'!$H62-'CONT. ESTOQUE'!$I62</f>
        <v>0</v>
      </c>
    </row>
    <row r="63" spans="2:10" ht="15.75" customHeight="1" x14ac:dyDescent="0.2">
      <c r="B63" s="104"/>
      <c r="C63" s="98" t="str">
        <f>IF('CONT. ESTOQUE'!$B63&lt;&gt;"",SUMIF(ENTRADAS!$C$8:$C$58,'CONT. ESTOQUE'!$B63,ENTRADAS!$E$7:$E$58),"")</f>
        <v/>
      </c>
      <c r="D63" s="98" t="str">
        <f>IF('CONT. ESTOQUE'!$B63&lt;&gt;"",SUMIF(SAÍDAS!$C$7:$C$75,'CONT. ESTOQUE'!$B63,SAÍDAS!$G$7:$G$75),"")</f>
        <v/>
      </c>
      <c r="E63" s="98" t="str">
        <f>IFERROR('CONT. ESTOQUE'!$C63-'CONT. ESTOQUE'!$D63,"")</f>
        <v/>
      </c>
      <c r="F63" s="98" t="str">
        <f>IFERROR(VLOOKUP('CONT. ESTOQUE'!$B63,PROD!$B$6:$G$21,4,0),"")</f>
        <v/>
      </c>
      <c r="G63" s="98" t="str">
        <f>IF('CONT. ESTOQUE'!$B63&lt;&gt;"",IF('CONT. ESTOQUE'!$E63=0,"Sem Estoque",IF('CONT. ESTOQUE'!$E63&lt;'CONT. ESTOQUE'!$F63,"Estoque Perigoso","Estoque Confortável")),"")</f>
        <v/>
      </c>
      <c r="H63" s="99">
        <f>SUMIF(SAÍDAS!$C$7:$C$75,'CONT. ESTOQUE'!$B63,SAÍDAS!$J$7:$J$75)</f>
        <v>0</v>
      </c>
      <c r="I63" s="99">
        <f>SUMIF(ENTRADAS!$C$8:$C$58,'CONT. ESTOQUE'!$B63,ENTRADAS!$G$7:$G$58)</f>
        <v>0</v>
      </c>
      <c r="J63" s="100">
        <f>'CONT. ESTOQUE'!$H63-'CONT. ESTOQUE'!$I63</f>
        <v>0</v>
      </c>
    </row>
    <row r="64" spans="2:10" ht="15.75" customHeight="1" x14ac:dyDescent="0.2">
      <c r="B64" s="104"/>
      <c r="C64" s="98" t="str">
        <f>IF('CONT. ESTOQUE'!$B64&lt;&gt;"",SUMIF(ENTRADAS!$C$8:$C$58,'CONT. ESTOQUE'!$B64,ENTRADAS!$E$7:$E$58),"")</f>
        <v/>
      </c>
      <c r="D64" s="98" t="str">
        <f>IF('CONT. ESTOQUE'!$B64&lt;&gt;"",SUMIF(SAÍDAS!$C$7:$C$75,'CONT. ESTOQUE'!$B64,SAÍDAS!$G$7:$G$75),"")</f>
        <v/>
      </c>
      <c r="E64" s="98" t="str">
        <f>IFERROR('CONT. ESTOQUE'!$C64-'CONT. ESTOQUE'!$D64,"")</f>
        <v/>
      </c>
      <c r="F64" s="98" t="str">
        <f>IFERROR(VLOOKUP('CONT. ESTOQUE'!$B64,PROD!$B$6:$G$21,4,0),"")</f>
        <v/>
      </c>
      <c r="G64" s="98" t="str">
        <f>IF('CONT. ESTOQUE'!$B64&lt;&gt;"",IF('CONT. ESTOQUE'!$E64=0,"Sem Estoque",IF('CONT. ESTOQUE'!$E64&lt;'CONT. ESTOQUE'!$F64,"Estoque Perigoso","Estoque Confortável")),"")</f>
        <v/>
      </c>
      <c r="H64" s="99">
        <f>SUMIF(SAÍDAS!$C$7:$C$75,'CONT. ESTOQUE'!$B64,SAÍDAS!$J$7:$J$75)</f>
        <v>0</v>
      </c>
      <c r="I64" s="99">
        <f>SUMIF(ENTRADAS!$C$8:$C$58,'CONT. ESTOQUE'!$B64,ENTRADAS!$G$7:$G$58)</f>
        <v>0</v>
      </c>
      <c r="J64" s="100">
        <f>'CONT. ESTOQUE'!$H64-'CONT. ESTOQUE'!$I64</f>
        <v>0</v>
      </c>
    </row>
    <row r="65" spans="2:10" ht="15.75" customHeight="1" x14ac:dyDescent="0.2">
      <c r="B65" s="104"/>
      <c r="C65" s="98" t="str">
        <f>IF('CONT. ESTOQUE'!$B65&lt;&gt;"",SUMIF(ENTRADAS!$C$8:$C$58,'CONT. ESTOQUE'!$B65,ENTRADAS!$E$7:$E$58),"")</f>
        <v/>
      </c>
      <c r="D65" s="98" t="str">
        <f>IF('CONT. ESTOQUE'!$B65&lt;&gt;"",SUMIF(SAÍDAS!$C$7:$C$75,'CONT. ESTOQUE'!$B65,SAÍDAS!$G$7:$G$75),"")</f>
        <v/>
      </c>
      <c r="E65" s="98" t="str">
        <f>IFERROR('CONT. ESTOQUE'!$C65-'CONT. ESTOQUE'!$D65,"")</f>
        <v/>
      </c>
      <c r="F65" s="98" t="str">
        <f>IFERROR(VLOOKUP('CONT. ESTOQUE'!$B65,PROD!$B$6:$G$21,4,0),"")</f>
        <v/>
      </c>
      <c r="G65" s="98" t="str">
        <f>IF('CONT. ESTOQUE'!$B65&lt;&gt;"",IF('CONT. ESTOQUE'!$E65=0,"Sem Estoque",IF('CONT. ESTOQUE'!$E65&lt;'CONT. ESTOQUE'!$F65,"Estoque Perigoso","Estoque Confortável")),"")</f>
        <v/>
      </c>
      <c r="H65" s="99">
        <f>SUMIF(SAÍDAS!$C$7:$C$75,'CONT. ESTOQUE'!$B65,SAÍDAS!$J$7:$J$75)</f>
        <v>0</v>
      </c>
      <c r="I65" s="99">
        <f>SUMIF(ENTRADAS!$C$8:$C$58,'CONT. ESTOQUE'!$B65,ENTRADAS!$G$7:$G$58)</f>
        <v>0</v>
      </c>
      <c r="J65" s="100">
        <f>'CONT. ESTOQUE'!$H65-'CONT. ESTOQUE'!$I65</f>
        <v>0</v>
      </c>
    </row>
    <row r="66" spans="2:10" ht="15.75" customHeight="1" x14ac:dyDescent="0.2">
      <c r="B66" s="104"/>
      <c r="C66" s="98" t="str">
        <f>IF('CONT. ESTOQUE'!$B66&lt;&gt;"",SUMIF(ENTRADAS!$C$8:$C$58,'CONT. ESTOQUE'!$B66,ENTRADAS!$E$7:$E$58),"")</f>
        <v/>
      </c>
      <c r="D66" s="98" t="str">
        <f>IF('CONT. ESTOQUE'!$B66&lt;&gt;"",SUMIF(SAÍDAS!$C$7:$C$75,'CONT. ESTOQUE'!$B66,SAÍDAS!$G$7:$G$75),"")</f>
        <v/>
      </c>
      <c r="E66" s="98" t="str">
        <f>IFERROR('CONT. ESTOQUE'!$C66-'CONT. ESTOQUE'!$D66,"")</f>
        <v/>
      </c>
      <c r="F66" s="98" t="str">
        <f>IFERROR(VLOOKUP('CONT. ESTOQUE'!$B66,PROD!$B$6:$G$21,4,0),"")</f>
        <v/>
      </c>
      <c r="G66" s="98" t="str">
        <f>IF('CONT. ESTOQUE'!$B66&lt;&gt;"",IF('CONT. ESTOQUE'!$E66=0,"Sem Estoque",IF('CONT. ESTOQUE'!$E66&lt;'CONT. ESTOQUE'!$F66,"Estoque Perigoso","Estoque Confortável")),"")</f>
        <v/>
      </c>
      <c r="H66" s="99">
        <f>SUMIF(SAÍDAS!$C$7:$C$75,'CONT. ESTOQUE'!$B66,SAÍDAS!$J$7:$J$75)</f>
        <v>0</v>
      </c>
      <c r="I66" s="99">
        <f>SUMIF(ENTRADAS!$C$8:$C$58,'CONT. ESTOQUE'!$B66,ENTRADAS!$G$7:$G$58)</f>
        <v>0</v>
      </c>
      <c r="J66" s="100">
        <f>'CONT. ESTOQUE'!$H66-'CONT. ESTOQUE'!$I66</f>
        <v>0</v>
      </c>
    </row>
    <row r="67" spans="2:10" ht="15.75" customHeight="1" x14ac:dyDescent="0.2">
      <c r="B67" s="104"/>
      <c r="C67" s="98" t="str">
        <f>IF('CONT. ESTOQUE'!$B67&lt;&gt;"",SUMIF(ENTRADAS!$C$8:$C$58,'CONT. ESTOQUE'!$B67,ENTRADAS!$E$7:$E$58),"")</f>
        <v/>
      </c>
      <c r="D67" s="98" t="str">
        <f>IF('CONT. ESTOQUE'!$B67&lt;&gt;"",SUMIF(SAÍDAS!$C$7:$C$75,'CONT. ESTOQUE'!$B67,SAÍDAS!$G$7:$G$75),"")</f>
        <v/>
      </c>
      <c r="E67" s="98" t="str">
        <f>IFERROR('CONT. ESTOQUE'!$C67-'CONT. ESTOQUE'!$D67,"")</f>
        <v/>
      </c>
      <c r="F67" s="98" t="str">
        <f>IFERROR(VLOOKUP('CONT. ESTOQUE'!$B67,PROD!$B$6:$G$21,4,0),"")</f>
        <v/>
      </c>
      <c r="G67" s="98" t="str">
        <f>IF('CONT. ESTOQUE'!$B67&lt;&gt;"",IF('CONT. ESTOQUE'!$E67=0,"Sem Estoque",IF('CONT. ESTOQUE'!$E67&lt;'CONT. ESTOQUE'!$F67,"Estoque Perigoso","Estoque Confortável")),"")</f>
        <v/>
      </c>
      <c r="H67" s="99">
        <f>SUMIF(SAÍDAS!$C$7:$C$75,'CONT. ESTOQUE'!$B67,SAÍDAS!$J$7:$J$75)</f>
        <v>0</v>
      </c>
      <c r="I67" s="99">
        <f>SUMIF(ENTRADAS!$C$8:$C$58,'CONT. ESTOQUE'!$B67,ENTRADAS!$G$7:$G$58)</f>
        <v>0</v>
      </c>
      <c r="J67" s="100">
        <f>'CONT. ESTOQUE'!$H67-'CONT. ESTOQUE'!$I67</f>
        <v>0</v>
      </c>
    </row>
    <row r="68" spans="2:10" ht="15.75" customHeight="1" x14ac:dyDescent="0.2">
      <c r="B68" s="104"/>
      <c r="C68" s="98" t="str">
        <f>IF('CONT. ESTOQUE'!$B68&lt;&gt;"",SUMIF(ENTRADAS!$C$8:$C$58,'CONT. ESTOQUE'!$B68,ENTRADAS!$E$7:$E$58),"")</f>
        <v/>
      </c>
      <c r="D68" s="98" t="str">
        <f>IF('CONT. ESTOQUE'!$B68&lt;&gt;"",SUMIF(SAÍDAS!$C$7:$C$75,'CONT. ESTOQUE'!$B68,SAÍDAS!$G$7:$G$75),"")</f>
        <v/>
      </c>
      <c r="E68" s="98" t="str">
        <f>IFERROR('CONT. ESTOQUE'!$C68-'CONT. ESTOQUE'!$D68,"")</f>
        <v/>
      </c>
      <c r="F68" s="98" t="str">
        <f>IFERROR(VLOOKUP('CONT. ESTOQUE'!$B68,PROD!$B$6:$G$21,4,0),"")</f>
        <v/>
      </c>
      <c r="G68" s="98" t="str">
        <f>IF('CONT. ESTOQUE'!$B68&lt;&gt;"",IF('CONT. ESTOQUE'!$E68=0,"Sem Estoque",IF('CONT. ESTOQUE'!$E68&lt;'CONT. ESTOQUE'!$F68,"Estoque Perigoso","Estoque Confortável")),"")</f>
        <v/>
      </c>
      <c r="H68" s="99">
        <f>SUMIF(SAÍDAS!$C$7:$C$75,'CONT. ESTOQUE'!$B68,SAÍDAS!$J$7:$J$75)</f>
        <v>0</v>
      </c>
      <c r="I68" s="99">
        <f>SUMIF(ENTRADAS!$C$8:$C$58,'CONT. ESTOQUE'!$B68,ENTRADAS!$G$7:$G$58)</f>
        <v>0</v>
      </c>
      <c r="J68" s="100">
        <f>'CONT. ESTOQUE'!$H68-'CONT. ESTOQUE'!$I68</f>
        <v>0</v>
      </c>
    </row>
    <row r="69" spans="2:10" ht="15.75" customHeight="1" x14ac:dyDescent="0.2">
      <c r="B69" s="104"/>
      <c r="C69" s="98" t="str">
        <f>IF('CONT. ESTOQUE'!$B69&lt;&gt;"",SUMIF(ENTRADAS!$C$8:$C$58,'CONT. ESTOQUE'!$B69,ENTRADAS!$E$7:$E$58),"")</f>
        <v/>
      </c>
      <c r="D69" s="98" t="str">
        <f>IF('CONT. ESTOQUE'!$B69&lt;&gt;"",SUMIF(SAÍDAS!$C$7:$C$75,'CONT. ESTOQUE'!$B69,SAÍDAS!$G$7:$G$75),"")</f>
        <v/>
      </c>
      <c r="E69" s="98" t="str">
        <f>IFERROR('CONT. ESTOQUE'!$C69-'CONT. ESTOQUE'!$D69,"")</f>
        <v/>
      </c>
      <c r="F69" s="98" t="str">
        <f>IFERROR(VLOOKUP('CONT. ESTOQUE'!$B69,PROD!$B$6:$G$21,4,0),"")</f>
        <v/>
      </c>
      <c r="G69" s="98" t="str">
        <f>IF('CONT. ESTOQUE'!$B69&lt;&gt;"",IF('CONT. ESTOQUE'!$E69=0,"Sem Estoque",IF('CONT. ESTOQUE'!$E69&lt;'CONT. ESTOQUE'!$F69,"Estoque Perigoso","Estoque Confortável")),"")</f>
        <v/>
      </c>
      <c r="H69" s="99">
        <f>SUMIF(SAÍDAS!$C$7:$C$75,'CONT. ESTOQUE'!$B69,SAÍDAS!$J$7:$J$75)</f>
        <v>0</v>
      </c>
      <c r="I69" s="99">
        <f>SUMIF(ENTRADAS!$C$8:$C$58,'CONT. ESTOQUE'!$B69,ENTRADAS!$G$7:$G$58)</f>
        <v>0</v>
      </c>
      <c r="J69" s="100">
        <f>'CONT. ESTOQUE'!$H69-'CONT. ESTOQUE'!$I69</f>
        <v>0</v>
      </c>
    </row>
    <row r="70" spans="2:10" ht="15.75" customHeight="1" x14ac:dyDescent="0.2">
      <c r="B70" s="104"/>
      <c r="C70" s="98" t="str">
        <f>IF('CONT. ESTOQUE'!$B70&lt;&gt;"",SUMIF(ENTRADAS!$C$8:$C$58,'CONT. ESTOQUE'!$B70,ENTRADAS!$E$7:$E$58),"")</f>
        <v/>
      </c>
      <c r="D70" s="98" t="str">
        <f>IF('CONT. ESTOQUE'!$B70&lt;&gt;"",SUMIF(SAÍDAS!$C$7:$C$75,'CONT. ESTOQUE'!$B70,SAÍDAS!$G$7:$G$75),"")</f>
        <v/>
      </c>
      <c r="E70" s="98" t="str">
        <f>IFERROR('CONT. ESTOQUE'!$C70-'CONT. ESTOQUE'!$D70,"")</f>
        <v/>
      </c>
      <c r="F70" s="98" t="str">
        <f>IFERROR(VLOOKUP('CONT. ESTOQUE'!$B70,PROD!$B$6:$G$21,4,0),"")</f>
        <v/>
      </c>
      <c r="G70" s="98" t="str">
        <f>IF('CONT. ESTOQUE'!$B70&lt;&gt;"",IF('CONT. ESTOQUE'!$E70=0,"Sem Estoque",IF('CONT. ESTOQUE'!$E70&lt;'CONT. ESTOQUE'!$F70,"Estoque Perigoso","Estoque Confortável")),"")</f>
        <v/>
      </c>
      <c r="H70" s="99">
        <f>SUMIF(SAÍDAS!$C$7:$C$75,'CONT. ESTOQUE'!$B70,SAÍDAS!$J$7:$J$75)</f>
        <v>0</v>
      </c>
      <c r="I70" s="99">
        <f>SUMIF(ENTRADAS!$C$8:$C$58,'CONT. ESTOQUE'!$B70,ENTRADAS!$G$7:$G$58)</f>
        <v>0</v>
      </c>
      <c r="J70" s="100">
        <f>'CONT. ESTOQUE'!$H70-'CONT. ESTOQUE'!$I70</f>
        <v>0</v>
      </c>
    </row>
    <row r="71" spans="2:10" ht="15.75" customHeight="1" x14ac:dyDescent="0.2">
      <c r="B71" s="104"/>
      <c r="C71" s="98" t="str">
        <f>IF('CONT. ESTOQUE'!$B71&lt;&gt;"",SUMIF(ENTRADAS!$C$8:$C$58,'CONT. ESTOQUE'!$B71,ENTRADAS!$E$7:$E$58),"")</f>
        <v/>
      </c>
      <c r="D71" s="98" t="str">
        <f>IF('CONT. ESTOQUE'!$B71&lt;&gt;"",SUMIF(SAÍDAS!$C$7:$C$75,'CONT. ESTOQUE'!$B71,SAÍDAS!$G$7:$G$75),"")</f>
        <v/>
      </c>
      <c r="E71" s="98" t="str">
        <f>IFERROR('CONT. ESTOQUE'!$C71-'CONT. ESTOQUE'!$D71,"")</f>
        <v/>
      </c>
      <c r="F71" s="98" t="str">
        <f>IFERROR(VLOOKUP('CONT. ESTOQUE'!$B71,PROD!$B$6:$G$21,4,0),"")</f>
        <v/>
      </c>
      <c r="G71" s="98" t="str">
        <f>IF('CONT. ESTOQUE'!$B71&lt;&gt;"",IF('CONT. ESTOQUE'!$E71=0,"Sem Estoque",IF('CONT. ESTOQUE'!$E71&lt;'CONT. ESTOQUE'!$F71,"Estoque Perigoso","Estoque Confortável")),"")</f>
        <v/>
      </c>
      <c r="H71" s="99">
        <f>SUMIF(SAÍDAS!$C$7:$C$75,'CONT. ESTOQUE'!$B71,SAÍDAS!$J$7:$J$75)</f>
        <v>0</v>
      </c>
      <c r="I71" s="99">
        <f>SUMIF(ENTRADAS!$C$8:$C$58,'CONT. ESTOQUE'!$B71,ENTRADAS!$G$7:$G$58)</f>
        <v>0</v>
      </c>
      <c r="J71" s="100">
        <f>'CONT. ESTOQUE'!$H71-'CONT. ESTOQUE'!$I71</f>
        <v>0</v>
      </c>
    </row>
    <row r="72" spans="2:10" ht="15.75" customHeight="1" x14ac:dyDescent="0.2">
      <c r="B72" s="104"/>
      <c r="C72" s="98" t="str">
        <f>IF('CONT. ESTOQUE'!$B72&lt;&gt;"",SUMIF(ENTRADAS!$C$8:$C$58,'CONT. ESTOQUE'!$B72,ENTRADAS!$E$7:$E$58),"")</f>
        <v/>
      </c>
      <c r="D72" s="98" t="str">
        <f>IF('CONT. ESTOQUE'!$B72&lt;&gt;"",SUMIF(SAÍDAS!$C$7:$C$75,'CONT. ESTOQUE'!$B72,SAÍDAS!$G$7:$G$75),"")</f>
        <v/>
      </c>
      <c r="E72" s="98" t="str">
        <f>IFERROR('CONT. ESTOQUE'!$C72-'CONT. ESTOQUE'!$D72,"")</f>
        <v/>
      </c>
      <c r="F72" s="98" t="str">
        <f>IFERROR(VLOOKUP('CONT. ESTOQUE'!$B72,PROD!$B$6:$G$21,4,0),"")</f>
        <v/>
      </c>
      <c r="G72" s="98" t="str">
        <f>IF('CONT. ESTOQUE'!$B72&lt;&gt;"",IF('CONT. ESTOQUE'!$E72=0,"Sem Estoque",IF('CONT. ESTOQUE'!$E72&lt;'CONT. ESTOQUE'!$F72,"Estoque Perigoso","Estoque Confortável")),"")</f>
        <v/>
      </c>
      <c r="H72" s="99">
        <f>SUMIF(SAÍDAS!$C$7:$C$75,'CONT. ESTOQUE'!$B72,SAÍDAS!$J$7:$J$75)</f>
        <v>0</v>
      </c>
      <c r="I72" s="99">
        <f>SUMIF(ENTRADAS!$C$8:$C$58,'CONT. ESTOQUE'!$B72,ENTRADAS!$G$7:$G$58)</f>
        <v>0</v>
      </c>
      <c r="J72" s="100">
        <f>'CONT. ESTOQUE'!$H72-'CONT. ESTOQUE'!$I72</f>
        <v>0</v>
      </c>
    </row>
    <row r="73" spans="2:10" ht="15.75" customHeight="1" x14ac:dyDescent="0.2">
      <c r="B73" s="104"/>
      <c r="C73" s="98" t="str">
        <f>IF('CONT. ESTOQUE'!$B73&lt;&gt;"",SUMIF(ENTRADAS!$C$8:$C$58,'CONT. ESTOQUE'!$B73,ENTRADAS!$E$7:$E$58),"")</f>
        <v/>
      </c>
      <c r="D73" s="98" t="str">
        <f>IF('CONT. ESTOQUE'!$B73&lt;&gt;"",SUMIF(SAÍDAS!$C$7:$C$75,'CONT. ESTOQUE'!$B73,SAÍDAS!$G$7:$G$75),"")</f>
        <v/>
      </c>
      <c r="E73" s="98" t="str">
        <f>IFERROR('CONT. ESTOQUE'!$C73-'CONT. ESTOQUE'!$D73,"")</f>
        <v/>
      </c>
      <c r="F73" s="98" t="str">
        <f>IFERROR(VLOOKUP('CONT. ESTOQUE'!$B73,PROD!$B$6:$G$21,4,0),"")</f>
        <v/>
      </c>
      <c r="G73" s="98" t="str">
        <f>IF('CONT. ESTOQUE'!$B73&lt;&gt;"",IF('CONT. ESTOQUE'!$E73=0,"Sem Estoque",IF('CONT. ESTOQUE'!$E73&lt;'CONT. ESTOQUE'!$F73,"Estoque Perigoso","Estoque Confortável")),"")</f>
        <v/>
      </c>
      <c r="H73" s="99">
        <f>SUMIF(SAÍDAS!$C$7:$C$75,'CONT. ESTOQUE'!$B73,SAÍDAS!$J$7:$J$75)</f>
        <v>0</v>
      </c>
      <c r="I73" s="99">
        <f>SUMIF(ENTRADAS!$C$8:$C$58,'CONT. ESTOQUE'!$B73,ENTRADAS!$G$7:$G$58)</f>
        <v>0</v>
      </c>
      <c r="J73" s="100">
        <f>'CONT. ESTOQUE'!$H73-'CONT. ESTOQUE'!$I73</f>
        <v>0</v>
      </c>
    </row>
    <row r="74" spans="2:10" ht="15.75" customHeight="1" x14ac:dyDescent="0.2">
      <c r="B74" s="104"/>
      <c r="C74" s="98" t="str">
        <f>IF('CONT. ESTOQUE'!$B74&lt;&gt;"",SUMIF(ENTRADAS!$C$8:$C$58,'CONT. ESTOQUE'!$B74,ENTRADAS!$E$7:$E$58),"")</f>
        <v/>
      </c>
      <c r="D74" s="98" t="str">
        <f>IF('CONT. ESTOQUE'!$B74&lt;&gt;"",SUMIF(SAÍDAS!$C$7:$C$75,'CONT. ESTOQUE'!$B74,SAÍDAS!$G$7:$G$75),"")</f>
        <v/>
      </c>
      <c r="E74" s="98" t="str">
        <f>IFERROR('CONT. ESTOQUE'!$C74-'CONT. ESTOQUE'!$D74,"")</f>
        <v/>
      </c>
      <c r="F74" s="98" t="str">
        <f>IFERROR(VLOOKUP('CONT. ESTOQUE'!$B74,PROD!$B$6:$G$21,4,0),"")</f>
        <v/>
      </c>
      <c r="G74" s="98" t="str">
        <f>IF('CONT. ESTOQUE'!$B74&lt;&gt;"",IF('CONT. ESTOQUE'!$E74=0,"Sem Estoque",IF('CONT. ESTOQUE'!$E74&lt;'CONT. ESTOQUE'!$F74,"Estoque Perigoso","Estoque Confortável")),"")</f>
        <v/>
      </c>
      <c r="H74" s="99">
        <f>SUMIF(SAÍDAS!$C$7:$C$75,'CONT. ESTOQUE'!$B74,SAÍDAS!$J$7:$J$75)</f>
        <v>0</v>
      </c>
      <c r="I74" s="99">
        <f>SUMIF(ENTRADAS!$C$8:$C$58,'CONT. ESTOQUE'!$B74,ENTRADAS!$G$7:$G$58)</f>
        <v>0</v>
      </c>
      <c r="J74" s="100">
        <f>'CONT. ESTOQUE'!$H74-'CONT. ESTOQUE'!$I74</f>
        <v>0</v>
      </c>
    </row>
    <row r="75" spans="2:10" ht="15.75" customHeight="1" x14ac:dyDescent="0.2">
      <c r="B75" s="104"/>
      <c r="C75" s="98" t="str">
        <f>IF('CONT. ESTOQUE'!$B75&lt;&gt;"",SUMIF(ENTRADAS!$C$8:$C$58,'CONT. ESTOQUE'!$B75,ENTRADAS!$E$7:$E$58),"")</f>
        <v/>
      </c>
      <c r="D75" s="98" t="str">
        <f>IF('CONT. ESTOQUE'!$B75&lt;&gt;"",SUMIF(SAÍDAS!$C$7:$C$75,'CONT. ESTOQUE'!$B75,SAÍDAS!$G$7:$G$75),"")</f>
        <v/>
      </c>
      <c r="E75" s="98" t="str">
        <f>IFERROR('CONT. ESTOQUE'!$C75-'CONT. ESTOQUE'!$D75,"")</f>
        <v/>
      </c>
      <c r="F75" s="98" t="str">
        <f>IFERROR(VLOOKUP('CONT. ESTOQUE'!$B75,PROD!$B$6:$G$21,4,0),"")</f>
        <v/>
      </c>
      <c r="G75" s="98" t="str">
        <f>IF('CONT. ESTOQUE'!$B75&lt;&gt;"",IF('CONT. ESTOQUE'!$E75=0,"Sem Estoque",IF('CONT. ESTOQUE'!$E75&lt;'CONT. ESTOQUE'!$F75,"Estoque Perigoso","Estoque Confortável")),"")</f>
        <v/>
      </c>
      <c r="H75" s="99">
        <f>SUMIF(SAÍDAS!$C$7:$C$75,'CONT. ESTOQUE'!$B75,SAÍDAS!$J$7:$J$75)</f>
        <v>0</v>
      </c>
      <c r="I75" s="99">
        <f>SUMIF(ENTRADAS!$C$8:$C$58,'CONT. ESTOQUE'!$B75,ENTRADAS!$G$7:$G$58)</f>
        <v>0</v>
      </c>
      <c r="J75" s="100">
        <f>'CONT. ESTOQUE'!$H75-'CONT. ESTOQUE'!$I75</f>
        <v>0</v>
      </c>
    </row>
    <row r="76" spans="2:10" ht="15.75" customHeight="1" x14ac:dyDescent="0.2">
      <c r="B76" s="104"/>
      <c r="C76" s="98" t="str">
        <f>IF('CONT. ESTOQUE'!$B76&lt;&gt;"",SUMIF(ENTRADAS!$C$8:$C$58,'CONT. ESTOQUE'!$B76,ENTRADAS!$E$7:$E$58),"")</f>
        <v/>
      </c>
      <c r="D76" s="98" t="str">
        <f>IF('CONT. ESTOQUE'!$B76&lt;&gt;"",SUMIF(SAÍDAS!$C$7:$C$75,'CONT. ESTOQUE'!$B76,SAÍDAS!$G$7:$G$75),"")</f>
        <v/>
      </c>
      <c r="E76" s="98" t="str">
        <f>IFERROR('CONT. ESTOQUE'!$C76-'CONT. ESTOQUE'!$D76,"")</f>
        <v/>
      </c>
      <c r="F76" s="98" t="str">
        <f>IFERROR(VLOOKUP('CONT. ESTOQUE'!$B76,PROD!$B$6:$G$21,4,0),"")</f>
        <v/>
      </c>
      <c r="G76" s="98" t="str">
        <f>IF('CONT. ESTOQUE'!$B76&lt;&gt;"",IF('CONT. ESTOQUE'!$E76=0,"Sem Estoque",IF('CONT. ESTOQUE'!$E76&lt;'CONT. ESTOQUE'!$F76,"Estoque Perigoso","Estoque Confortável")),"")</f>
        <v/>
      </c>
      <c r="H76" s="99">
        <f>SUMIF(SAÍDAS!$C$7:$C$75,'CONT. ESTOQUE'!$B76,SAÍDAS!$J$7:$J$75)</f>
        <v>0</v>
      </c>
      <c r="I76" s="99">
        <f>SUMIF(ENTRADAS!$C$8:$C$58,'CONT. ESTOQUE'!$B76,ENTRADAS!$G$7:$G$58)</f>
        <v>0</v>
      </c>
      <c r="J76" s="100">
        <f>'CONT. ESTOQUE'!$H76-'CONT. ESTOQUE'!$I76</f>
        <v>0</v>
      </c>
    </row>
    <row r="77" spans="2:10" ht="15.75" customHeight="1" x14ac:dyDescent="0.2">
      <c r="B77" s="104"/>
      <c r="C77" s="98" t="str">
        <f>IF('CONT. ESTOQUE'!$B77&lt;&gt;"",SUMIF(ENTRADAS!$C$8:$C$58,'CONT. ESTOQUE'!$B77,ENTRADAS!$E$7:$E$58),"")</f>
        <v/>
      </c>
      <c r="D77" s="98" t="str">
        <f>IF('CONT. ESTOQUE'!$B77&lt;&gt;"",SUMIF(SAÍDAS!$C$7:$C$75,'CONT. ESTOQUE'!$B77,SAÍDAS!$G$7:$G$75),"")</f>
        <v/>
      </c>
      <c r="E77" s="98" t="str">
        <f>IFERROR('CONT. ESTOQUE'!$C77-'CONT. ESTOQUE'!$D77,"")</f>
        <v/>
      </c>
      <c r="F77" s="98" t="str">
        <f>IFERROR(VLOOKUP('CONT. ESTOQUE'!$B77,PROD!$B$6:$G$21,4,0),"")</f>
        <v/>
      </c>
      <c r="G77" s="98" t="str">
        <f>IF('CONT. ESTOQUE'!$B77&lt;&gt;"",IF('CONT. ESTOQUE'!$E77=0,"Sem Estoque",IF('CONT. ESTOQUE'!$E77&lt;'CONT. ESTOQUE'!$F77,"Estoque Perigoso","Estoque Confortável")),"")</f>
        <v/>
      </c>
      <c r="H77" s="99">
        <f>SUMIF(SAÍDAS!$C$7:$C$75,'CONT. ESTOQUE'!$B77,SAÍDAS!$J$7:$J$75)</f>
        <v>0</v>
      </c>
      <c r="I77" s="99">
        <f>SUMIF(ENTRADAS!$C$8:$C$58,'CONT. ESTOQUE'!$B77,ENTRADAS!$G$7:$G$58)</f>
        <v>0</v>
      </c>
      <c r="J77" s="100">
        <f>'CONT. ESTOQUE'!$H77-'CONT. ESTOQUE'!$I77</f>
        <v>0</v>
      </c>
    </row>
    <row r="78" spans="2:10" ht="15.75" customHeight="1" x14ac:dyDescent="0.2">
      <c r="B78" s="104"/>
      <c r="C78" s="98" t="str">
        <f>IF('CONT. ESTOQUE'!$B78&lt;&gt;"",SUMIF(ENTRADAS!$C$8:$C$58,'CONT. ESTOQUE'!$B78,ENTRADAS!$E$7:$E$58),"")</f>
        <v/>
      </c>
      <c r="D78" s="98" t="str">
        <f>IF('CONT. ESTOQUE'!$B78&lt;&gt;"",SUMIF(SAÍDAS!$C$7:$C$75,'CONT. ESTOQUE'!$B78,SAÍDAS!$G$7:$G$75),"")</f>
        <v/>
      </c>
      <c r="E78" s="98" t="str">
        <f>IFERROR('CONT. ESTOQUE'!$C78-'CONT. ESTOQUE'!$D78,"")</f>
        <v/>
      </c>
      <c r="F78" s="98" t="str">
        <f>IFERROR(VLOOKUP('CONT. ESTOQUE'!$B78,PROD!$B$6:$G$21,4,0),"")</f>
        <v/>
      </c>
      <c r="G78" s="98" t="str">
        <f>IF('CONT. ESTOQUE'!$B78&lt;&gt;"",IF('CONT. ESTOQUE'!$E78=0,"Sem Estoque",IF('CONT. ESTOQUE'!$E78&lt;'CONT. ESTOQUE'!$F78,"Estoque Perigoso","Estoque Confortável")),"")</f>
        <v/>
      </c>
      <c r="H78" s="99">
        <f>SUMIF(SAÍDAS!$C$7:$C$75,'CONT. ESTOQUE'!$B78,SAÍDAS!$J$7:$J$75)</f>
        <v>0</v>
      </c>
      <c r="I78" s="99">
        <f>SUMIF(ENTRADAS!$C$8:$C$58,'CONT. ESTOQUE'!$B78,ENTRADAS!$G$7:$G$58)</f>
        <v>0</v>
      </c>
      <c r="J78" s="100">
        <f>'CONT. ESTOQUE'!$H78-'CONT. ESTOQUE'!$I78</f>
        <v>0</v>
      </c>
    </row>
    <row r="79" spans="2:10" ht="15.75" customHeight="1" x14ac:dyDescent="0.2">
      <c r="B79" s="104"/>
      <c r="C79" s="98" t="str">
        <f>IF('CONT. ESTOQUE'!$B79&lt;&gt;"",SUMIF(ENTRADAS!$C$8:$C$58,'CONT. ESTOQUE'!$B79,ENTRADAS!$E$7:$E$58),"")</f>
        <v/>
      </c>
      <c r="D79" s="98" t="str">
        <f>IF('CONT. ESTOQUE'!$B79&lt;&gt;"",SUMIF(SAÍDAS!$C$7:$C$75,'CONT. ESTOQUE'!$B79,SAÍDAS!$G$7:$G$75),"")</f>
        <v/>
      </c>
      <c r="E79" s="98" t="str">
        <f>IFERROR('CONT. ESTOQUE'!$C79-'CONT. ESTOQUE'!$D79,"")</f>
        <v/>
      </c>
      <c r="F79" s="98" t="str">
        <f>IFERROR(VLOOKUP('CONT. ESTOQUE'!$B79,PROD!$B$6:$G$21,4,0),"")</f>
        <v/>
      </c>
      <c r="G79" s="98" t="str">
        <f>IF('CONT. ESTOQUE'!$B79&lt;&gt;"",IF('CONT. ESTOQUE'!$E79=0,"Sem Estoque",IF('CONT. ESTOQUE'!$E79&lt;'CONT. ESTOQUE'!$F79,"Estoque Perigoso","Estoque Confortável")),"")</f>
        <v/>
      </c>
      <c r="H79" s="99">
        <f>SUMIF(SAÍDAS!$C$7:$C$75,'CONT. ESTOQUE'!$B79,SAÍDAS!$J$7:$J$75)</f>
        <v>0</v>
      </c>
      <c r="I79" s="99">
        <f>SUMIF(ENTRADAS!$C$8:$C$58,'CONT. ESTOQUE'!$B79,ENTRADAS!$G$7:$G$58)</f>
        <v>0</v>
      </c>
      <c r="J79" s="100">
        <f>'CONT. ESTOQUE'!$H79-'CONT. ESTOQUE'!$I79</f>
        <v>0</v>
      </c>
    </row>
    <row r="80" spans="2:10" ht="15.75" customHeight="1" x14ac:dyDescent="0.2">
      <c r="B80" s="104"/>
      <c r="C80" s="98" t="str">
        <f>IF('CONT. ESTOQUE'!$B80&lt;&gt;"",SUMIF(ENTRADAS!$C$8:$C$58,'CONT. ESTOQUE'!$B80,ENTRADAS!$E$7:$E$58),"")</f>
        <v/>
      </c>
      <c r="D80" s="98" t="str">
        <f>IF('CONT. ESTOQUE'!$B80&lt;&gt;"",SUMIF(SAÍDAS!$C$7:$C$75,'CONT. ESTOQUE'!$B80,SAÍDAS!$G$7:$G$75),"")</f>
        <v/>
      </c>
      <c r="E80" s="98" t="str">
        <f>IFERROR('CONT. ESTOQUE'!$C80-'CONT. ESTOQUE'!$D80,"")</f>
        <v/>
      </c>
      <c r="F80" s="98" t="str">
        <f>IFERROR(VLOOKUP('CONT. ESTOQUE'!$B80,PROD!$B$6:$G$21,4,0),"")</f>
        <v/>
      </c>
      <c r="G80" s="98" t="str">
        <f>IF('CONT. ESTOQUE'!$B80&lt;&gt;"",IF('CONT. ESTOQUE'!$E80=0,"Sem Estoque",IF('CONT. ESTOQUE'!$E80&lt;'CONT. ESTOQUE'!$F80,"Estoque Perigoso","Estoque Confortável")),"")</f>
        <v/>
      </c>
      <c r="H80" s="99">
        <f>SUMIF(SAÍDAS!$C$7:$C$75,'CONT. ESTOQUE'!$B80,SAÍDAS!$J$7:$J$75)</f>
        <v>0</v>
      </c>
      <c r="I80" s="99">
        <f>SUMIF(ENTRADAS!$C$8:$C$58,'CONT. ESTOQUE'!$B80,ENTRADAS!$G$7:$G$58)</f>
        <v>0</v>
      </c>
      <c r="J80" s="100">
        <f>'CONT. ESTOQUE'!$H80-'CONT. ESTOQUE'!$I80</f>
        <v>0</v>
      </c>
    </row>
    <row r="81" spans="2:10" ht="15.75" customHeight="1" x14ac:dyDescent="0.2">
      <c r="B81" s="104"/>
      <c r="C81" s="98" t="str">
        <f>IF('CONT. ESTOQUE'!$B81&lt;&gt;"",SUMIF(ENTRADAS!$C$8:$C$58,'CONT. ESTOQUE'!$B81,ENTRADAS!$E$7:$E$58),"")</f>
        <v/>
      </c>
      <c r="D81" s="98" t="str">
        <f>IF('CONT. ESTOQUE'!$B81&lt;&gt;"",SUMIF(SAÍDAS!$C$7:$C$75,'CONT. ESTOQUE'!$B81,SAÍDAS!$G$7:$G$75),"")</f>
        <v/>
      </c>
      <c r="E81" s="98" t="str">
        <f>IFERROR('CONT. ESTOQUE'!$C81-'CONT. ESTOQUE'!$D81,"")</f>
        <v/>
      </c>
      <c r="F81" s="98" t="str">
        <f>IFERROR(VLOOKUP('CONT. ESTOQUE'!$B81,PROD!$B$6:$G$21,4,0),"")</f>
        <v/>
      </c>
      <c r="G81" s="98" t="str">
        <f>IF('CONT. ESTOQUE'!$B81&lt;&gt;"",IF('CONT. ESTOQUE'!$E81=0,"Sem Estoque",IF('CONT. ESTOQUE'!$E81&lt;'CONT. ESTOQUE'!$F81,"Estoque Perigoso","Estoque Confortável")),"")</f>
        <v/>
      </c>
      <c r="H81" s="99">
        <f>SUMIF(SAÍDAS!$C$7:$C$75,'CONT. ESTOQUE'!$B81,SAÍDAS!$J$7:$J$75)</f>
        <v>0</v>
      </c>
      <c r="I81" s="99">
        <f>SUMIF(ENTRADAS!$C$8:$C$58,'CONT. ESTOQUE'!$B81,ENTRADAS!$G$7:$G$58)</f>
        <v>0</v>
      </c>
      <c r="J81" s="100">
        <f>'CONT. ESTOQUE'!$H81-'CONT. ESTOQUE'!$I81</f>
        <v>0</v>
      </c>
    </row>
    <row r="82" spans="2:10" ht="15.75" customHeight="1" x14ac:dyDescent="0.2">
      <c r="B82" s="104"/>
      <c r="C82" s="98" t="str">
        <f>IF('CONT. ESTOQUE'!$B82&lt;&gt;"",SUMIF(ENTRADAS!$C$8:$C$58,'CONT. ESTOQUE'!$B82,ENTRADAS!$E$7:$E$58),"")</f>
        <v/>
      </c>
      <c r="D82" s="98" t="str">
        <f>IF('CONT. ESTOQUE'!$B82&lt;&gt;"",SUMIF(SAÍDAS!$C$7:$C$75,'CONT. ESTOQUE'!$B82,SAÍDAS!$G$7:$G$75),"")</f>
        <v/>
      </c>
      <c r="E82" s="98" t="str">
        <f>IFERROR('CONT. ESTOQUE'!$C82-'CONT. ESTOQUE'!$D82,"")</f>
        <v/>
      </c>
      <c r="F82" s="98" t="str">
        <f>IFERROR(VLOOKUP('CONT. ESTOQUE'!$B82,PROD!$B$6:$G$21,4,0),"")</f>
        <v/>
      </c>
      <c r="G82" s="98" t="str">
        <f>IF('CONT. ESTOQUE'!$B82&lt;&gt;"",IF('CONT. ESTOQUE'!$E82=0,"Sem Estoque",IF('CONT. ESTOQUE'!$E82&lt;'CONT. ESTOQUE'!$F82,"Estoque Perigoso","Estoque Confortável")),"")</f>
        <v/>
      </c>
      <c r="H82" s="99">
        <f>SUMIF(SAÍDAS!$C$7:$C$75,'CONT. ESTOQUE'!$B82,SAÍDAS!$J$7:$J$75)</f>
        <v>0</v>
      </c>
      <c r="I82" s="99">
        <f>SUMIF(ENTRADAS!$C$8:$C$58,'CONT. ESTOQUE'!$B82,ENTRADAS!$G$7:$G$58)</f>
        <v>0</v>
      </c>
      <c r="J82" s="100">
        <f>'CONT. ESTOQUE'!$H82-'CONT. ESTOQUE'!$I82</f>
        <v>0</v>
      </c>
    </row>
    <row r="83" spans="2:10" ht="15.75" customHeight="1" x14ac:dyDescent="0.2">
      <c r="B83" s="104"/>
      <c r="C83" s="98" t="str">
        <f>IF('CONT. ESTOQUE'!$B83&lt;&gt;"",SUMIF(ENTRADAS!$C$8:$C$58,'CONT. ESTOQUE'!$B83,ENTRADAS!$E$7:$E$58),"")</f>
        <v/>
      </c>
      <c r="D83" s="98" t="str">
        <f>IF('CONT. ESTOQUE'!$B83&lt;&gt;"",SUMIF(SAÍDAS!$C$7:$C$75,'CONT. ESTOQUE'!$B83,SAÍDAS!$G$7:$G$75),"")</f>
        <v/>
      </c>
      <c r="E83" s="98" t="str">
        <f>IFERROR('CONT. ESTOQUE'!$C83-'CONT. ESTOQUE'!$D83,"")</f>
        <v/>
      </c>
      <c r="F83" s="98" t="str">
        <f>IFERROR(VLOOKUP('CONT. ESTOQUE'!$B83,PROD!$B$6:$G$21,4,0),"")</f>
        <v/>
      </c>
      <c r="G83" s="98" t="str">
        <f>IF('CONT. ESTOQUE'!$B83&lt;&gt;"",IF('CONT. ESTOQUE'!$E83=0,"Sem Estoque",IF('CONT. ESTOQUE'!$E83&lt;'CONT. ESTOQUE'!$F83,"Estoque Perigoso","Estoque Confortável")),"")</f>
        <v/>
      </c>
      <c r="H83" s="99">
        <f>SUMIF(SAÍDAS!$C$7:$C$75,'CONT. ESTOQUE'!$B83,SAÍDAS!$J$7:$J$75)</f>
        <v>0</v>
      </c>
      <c r="I83" s="99">
        <f>SUMIF(ENTRADAS!$C$8:$C$58,'CONT. ESTOQUE'!$B83,ENTRADAS!$G$7:$G$58)</f>
        <v>0</v>
      </c>
      <c r="J83" s="100">
        <f>'CONT. ESTOQUE'!$H83-'CONT. ESTOQUE'!$I83</f>
        <v>0</v>
      </c>
    </row>
    <row r="84" spans="2:10" ht="15.75" customHeight="1" x14ac:dyDescent="0.2">
      <c r="B84" s="104"/>
      <c r="C84" s="98" t="str">
        <f>IF('CONT. ESTOQUE'!$B84&lt;&gt;"",SUMIF(ENTRADAS!$C$8:$C$58,'CONT. ESTOQUE'!$B84,ENTRADAS!$E$7:$E$58),"")</f>
        <v/>
      </c>
      <c r="D84" s="98" t="str">
        <f>IF('CONT. ESTOQUE'!$B84&lt;&gt;"",SUMIF(SAÍDAS!$C$7:$C$75,'CONT. ESTOQUE'!$B84,SAÍDAS!$G$7:$G$75),"")</f>
        <v/>
      </c>
      <c r="E84" s="98" t="str">
        <f>IFERROR('CONT. ESTOQUE'!$C84-'CONT. ESTOQUE'!$D84,"")</f>
        <v/>
      </c>
      <c r="F84" s="98" t="str">
        <f>IFERROR(VLOOKUP('CONT. ESTOQUE'!$B84,PROD!$B$6:$G$21,4,0),"")</f>
        <v/>
      </c>
      <c r="G84" s="98" t="str">
        <f>IF('CONT. ESTOQUE'!$B84&lt;&gt;"",IF('CONT. ESTOQUE'!$E84=0,"Sem Estoque",IF('CONT. ESTOQUE'!$E84&lt;'CONT. ESTOQUE'!$F84,"Estoque Perigoso","Estoque Confortável")),"")</f>
        <v/>
      </c>
      <c r="H84" s="99">
        <f>SUMIF(SAÍDAS!$C$7:$C$75,'CONT. ESTOQUE'!$B84,SAÍDAS!$J$7:$J$75)</f>
        <v>0</v>
      </c>
      <c r="I84" s="99">
        <f>SUMIF(ENTRADAS!$C$8:$C$58,'CONT. ESTOQUE'!$B84,ENTRADAS!$G$7:$G$58)</f>
        <v>0</v>
      </c>
      <c r="J84" s="100">
        <f>'CONT. ESTOQUE'!$H84-'CONT. ESTOQUE'!$I84</f>
        <v>0</v>
      </c>
    </row>
    <row r="85" spans="2:10" ht="15.75" customHeight="1" x14ac:dyDescent="0.2">
      <c r="B85" s="104"/>
      <c r="C85" s="98" t="str">
        <f>IF('CONT. ESTOQUE'!$B85&lt;&gt;"",SUMIF(ENTRADAS!$C$8:$C$58,'CONT. ESTOQUE'!$B85,ENTRADAS!$E$7:$E$58),"")</f>
        <v/>
      </c>
      <c r="D85" s="98" t="str">
        <f>IF('CONT. ESTOQUE'!$B85&lt;&gt;"",SUMIF(SAÍDAS!$C$7:$C$75,'CONT. ESTOQUE'!$B85,SAÍDAS!$G$7:$G$75),"")</f>
        <v/>
      </c>
      <c r="E85" s="98" t="str">
        <f>IFERROR('CONT. ESTOQUE'!$C85-'CONT. ESTOQUE'!$D85,"")</f>
        <v/>
      </c>
      <c r="F85" s="98" t="str">
        <f>IFERROR(VLOOKUP('CONT. ESTOQUE'!$B85,PROD!$B$6:$G$21,4,0),"")</f>
        <v/>
      </c>
      <c r="G85" s="98" t="str">
        <f>IF('CONT. ESTOQUE'!$B85&lt;&gt;"",IF('CONT. ESTOQUE'!$E85=0,"Sem Estoque",IF('CONT. ESTOQUE'!$E85&lt;'CONT. ESTOQUE'!$F85,"Estoque Perigoso","Estoque Confortável")),"")</f>
        <v/>
      </c>
      <c r="H85" s="99">
        <f>SUMIF(SAÍDAS!$C$7:$C$75,'CONT. ESTOQUE'!$B85,SAÍDAS!$J$7:$J$75)</f>
        <v>0</v>
      </c>
      <c r="I85" s="99">
        <f>SUMIF(ENTRADAS!$C$8:$C$58,'CONT. ESTOQUE'!$B85,ENTRADAS!$G$7:$G$58)</f>
        <v>0</v>
      </c>
      <c r="J85" s="100">
        <f>'CONT. ESTOQUE'!$H85-'CONT. ESTOQUE'!$I85</f>
        <v>0</v>
      </c>
    </row>
    <row r="86" spans="2:10" ht="15.75" customHeight="1" x14ac:dyDescent="0.2">
      <c r="B86" s="104"/>
      <c r="C86" s="98" t="str">
        <f>IF('CONT. ESTOQUE'!$B86&lt;&gt;"",SUMIF(ENTRADAS!$C$8:$C$58,'CONT. ESTOQUE'!$B86,ENTRADAS!$E$7:$E$58),"")</f>
        <v/>
      </c>
      <c r="D86" s="98" t="str">
        <f>IF('CONT. ESTOQUE'!$B86&lt;&gt;"",SUMIF(SAÍDAS!$C$7:$C$75,'CONT. ESTOQUE'!$B86,SAÍDAS!$G$7:$G$75),"")</f>
        <v/>
      </c>
      <c r="E86" s="98" t="str">
        <f>IFERROR('CONT. ESTOQUE'!$C86-'CONT. ESTOQUE'!$D86,"")</f>
        <v/>
      </c>
      <c r="F86" s="98" t="str">
        <f>IFERROR(VLOOKUP('CONT. ESTOQUE'!$B86,PROD!$B$6:$G$21,4,0),"")</f>
        <v/>
      </c>
      <c r="G86" s="98" t="str">
        <f>IF('CONT. ESTOQUE'!$B86&lt;&gt;"",IF('CONT. ESTOQUE'!$E86=0,"Sem Estoque",IF('CONT. ESTOQUE'!$E86&lt;'CONT. ESTOQUE'!$F86,"Estoque Perigoso","Estoque Confortável")),"")</f>
        <v/>
      </c>
      <c r="H86" s="99">
        <f>SUMIF(SAÍDAS!$C$7:$C$75,'CONT. ESTOQUE'!$B86,SAÍDAS!$J$7:$J$75)</f>
        <v>0</v>
      </c>
      <c r="I86" s="99">
        <f>SUMIF(ENTRADAS!$C$8:$C$58,'CONT. ESTOQUE'!$B86,ENTRADAS!$G$7:$G$58)</f>
        <v>0</v>
      </c>
      <c r="J86" s="100">
        <f>'CONT. ESTOQUE'!$H86-'CONT. ESTOQUE'!$I86</f>
        <v>0</v>
      </c>
    </row>
    <row r="87" spans="2:10" ht="15.75" customHeight="1" x14ac:dyDescent="0.2">
      <c r="B87" s="104"/>
      <c r="C87" s="98" t="str">
        <f>IF('CONT. ESTOQUE'!$B87&lt;&gt;"",SUMIF(ENTRADAS!$C$8:$C$58,'CONT. ESTOQUE'!$B87,ENTRADAS!$E$7:$E$58),"")</f>
        <v/>
      </c>
      <c r="D87" s="98" t="str">
        <f>IF('CONT. ESTOQUE'!$B87&lt;&gt;"",SUMIF(SAÍDAS!$C$7:$C$75,'CONT. ESTOQUE'!$B87,SAÍDAS!$G$7:$G$75),"")</f>
        <v/>
      </c>
      <c r="E87" s="98" t="str">
        <f>IFERROR('CONT. ESTOQUE'!$C87-'CONT. ESTOQUE'!$D87,"")</f>
        <v/>
      </c>
      <c r="F87" s="98" t="str">
        <f>IFERROR(VLOOKUP('CONT. ESTOQUE'!$B87,PROD!$B$6:$G$21,4,0),"")</f>
        <v/>
      </c>
      <c r="G87" s="98" t="str">
        <f>IF('CONT. ESTOQUE'!$B87&lt;&gt;"",IF('CONT. ESTOQUE'!$E87=0,"Sem Estoque",IF('CONT. ESTOQUE'!$E87&lt;'CONT. ESTOQUE'!$F87,"Estoque Perigoso","Estoque Confortável")),"")</f>
        <v/>
      </c>
      <c r="H87" s="99">
        <f>SUMIF(SAÍDAS!$C$7:$C$75,'CONT. ESTOQUE'!$B87,SAÍDAS!$J$7:$J$75)</f>
        <v>0</v>
      </c>
      <c r="I87" s="99">
        <f>SUMIF(ENTRADAS!$C$8:$C$58,'CONT. ESTOQUE'!$B87,ENTRADAS!$G$7:$G$58)</f>
        <v>0</v>
      </c>
      <c r="J87" s="100">
        <f>'CONT. ESTOQUE'!$H87-'CONT. ESTOQUE'!$I87</f>
        <v>0</v>
      </c>
    </row>
    <row r="88" spans="2:10" ht="15.75" customHeight="1" x14ac:dyDescent="0.2">
      <c r="B88" s="104"/>
      <c r="C88" s="98" t="str">
        <f>IF('CONT. ESTOQUE'!$B88&lt;&gt;"",SUMIF(ENTRADAS!$C$8:$C$58,'CONT. ESTOQUE'!$B88,ENTRADAS!$E$7:$E$58),"")</f>
        <v/>
      </c>
      <c r="D88" s="98" t="str">
        <f>IF('CONT. ESTOQUE'!$B88&lt;&gt;"",SUMIF(SAÍDAS!$C$7:$C$75,'CONT. ESTOQUE'!$B88,SAÍDAS!$G$7:$G$75),"")</f>
        <v/>
      </c>
      <c r="E88" s="98" t="str">
        <f>IFERROR('CONT. ESTOQUE'!$C88-'CONT. ESTOQUE'!$D88,"")</f>
        <v/>
      </c>
      <c r="F88" s="98" t="str">
        <f>IFERROR(VLOOKUP('CONT. ESTOQUE'!$B88,PROD!$B$6:$G$21,4,0),"")</f>
        <v/>
      </c>
      <c r="G88" s="98" t="str">
        <f>IF('CONT. ESTOQUE'!$B88&lt;&gt;"",IF('CONT. ESTOQUE'!$E88=0,"Sem Estoque",IF('CONT. ESTOQUE'!$E88&lt;'CONT. ESTOQUE'!$F88,"Estoque Perigoso","Estoque Confortável")),"")</f>
        <v/>
      </c>
      <c r="H88" s="99">
        <f>SUMIF(SAÍDAS!$C$7:$C$75,'CONT. ESTOQUE'!$B88,SAÍDAS!$J$7:$J$75)</f>
        <v>0</v>
      </c>
      <c r="I88" s="99">
        <f>SUMIF(ENTRADAS!$C$8:$C$58,'CONT. ESTOQUE'!$B88,ENTRADAS!$G$7:$G$58)</f>
        <v>0</v>
      </c>
      <c r="J88" s="100">
        <f>'CONT. ESTOQUE'!$H88-'CONT. ESTOQUE'!$I88</f>
        <v>0</v>
      </c>
    </row>
    <row r="89" spans="2:10" ht="15.75" customHeight="1" x14ac:dyDescent="0.2">
      <c r="B89" s="104"/>
      <c r="C89" s="98" t="str">
        <f>IF('CONT. ESTOQUE'!$B89&lt;&gt;"",SUMIF(ENTRADAS!$C$8:$C$58,'CONT. ESTOQUE'!$B89,ENTRADAS!$E$7:$E$58),"")</f>
        <v/>
      </c>
      <c r="D89" s="98" t="str">
        <f>IF('CONT. ESTOQUE'!$B89&lt;&gt;"",SUMIF(SAÍDAS!$C$7:$C$75,'CONT. ESTOQUE'!$B89,SAÍDAS!$G$7:$G$75),"")</f>
        <v/>
      </c>
      <c r="E89" s="98" t="str">
        <f>IFERROR('CONT. ESTOQUE'!$C89-'CONT. ESTOQUE'!$D89,"")</f>
        <v/>
      </c>
      <c r="F89" s="98" t="str">
        <f>IFERROR(VLOOKUP('CONT. ESTOQUE'!$B89,PROD!$B$6:$G$21,4,0),"")</f>
        <v/>
      </c>
      <c r="G89" s="98" t="str">
        <f>IF('CONT. ESTOQUE'!$B89&lt;&gt;"",IF('CONT. ESTOQUE'!$E89=0,"Sem Estoque",IF('CONT. ESTOQUE'!$E89&lt;'CONT. ESTOQUE'!$F89,"Estoque Perigoso","Estoque Confortável")),"")</f>
        <v/>
      </c>
      <c r="H89" s="99">
        <f>SUMIF(SAÍDAS!$C$7:$C$75,'CONT. ESTOQUE'!$B89,SAÍDAS!$J$7:$J$75)</f>
        <v>0</v>
      </c>
      <c r="I89" s="99">
        <f>SUMIF(ENTRADAS!$C$8:$C$58,'CONT. ESTOQUE'!$B89,ENTRADAS!$G$7:$G$58)</f>
        <v>0</v>
      </c>
      <c r="J89" s="100">
        <f>'CONT. ESTOQUE'!$H89-'CONT. ESTOQUE'!$I89</f>
        <v>0</v>
      </c>
    </row>
    <row r="90" spans="2:10" ht="15.75" customHeight="1" x14ac:dyDescent="0.2">
      <c r="B90" s="104"/>
      <c r="C90" s="98" t="str">
        <f>IF('CONT. ESTOQUE'!$B90&lt;&gt;"",SUMIF(ENTRADAS!$C$8:$C$58,'CONT. ESTOQUE'!$B90,ENTRADAS!$E$7:$E$58),"")</f>
        <v/>
      </c>
      <c r="D90" s="98" t="str">
        <f>IF('CONT. ESTOQUE'!$B90&lt;&gt;"",SUMIF(SAÍDAS!$C$7:$C$75,'CONT. ESTOQUE'!$B90,SAÍDAS!$G$7:$G$75),"")</f>
        <v/>
      </c>
      <c r="E90" s="98" t="str">
        <f>IFERROR('CONT. ESTOQUE'!$C90-'CONT. ESTOQUE'!$D90,"")</f>
        <v/>
      </c>
      <c r="F90" s="98" t="str">
        <f>IFERROR(VLOOKUP('CONT. ESTOQUE'!$B90,PROD!$B$6:$G$21,4,0),"")</f>
        <v/>
      </c>
      <c r="G90" s="98" t="str">
        <f>IF('CONT. ESTOQUE'!$B90&lt;&gt;"",IF('CONT. ESTOQUE'!$E90=0,"Sem Estoque",IF('CONT. ESTOQUE'!$E90&lt;'CONT. ESTOQUE'!$F90,"Estoque Perigoso","Estoque Confortável")),"")</f>
        <v/>
      </c>
      <c r="H90" s="99">
        <f>SUMIF(SAÍDAS!$C$7:$C$75,'CONT. ESTOQUE'!$B90,SAÍDAS!$J$7:$J$75)</f>
        <v>0</v>
      </c>
      <c r="I90" s="99">
        <f>SUMIF(ENTRADAS!$C$8:$C$58,'CONT. ESTOQUE'!$B90,ENTRADAS!$G$7:$G$58)</f>
        <v>0</v>
      </c>
      <c r="J90" s="100">
        <f>'CONT. ESTOQUE'!$H90-'CONT. ESTOQUE'!$I90</f>
        <v>0</v>
      </c>
    </row>
    <row r="91" spans="2:10" ht="15.75" customHeight="1" x14ac:dyDescent="0.2">
      <c r="B91" s="104"/>
      <c r="C91" s="98" t="str">
        <f>IF('CONT. ESTOQUE'!$B91&lt;&gt;"",SUMIF(ENTRADAS!$C$8:$C$58,'CONT. ESTOQUE'!$B91,ENTRADAS!$E$7:$E$58),"")</f>
        <v/>
      </c>
      <c r="D91" s="98" t="str">
        <f>IF('CONT. ESTOQUE'!$B91&lt;&gt;"",SUMIF(SAÍDAS!$C$7:$C$75,'CONT. ESTOQUE'!$B91,SAÍDAS!$G$7:$G$75),"")</f>
        <v/>
      </c>
      <c r="E91" s="98" t="str">
        <f>IFERROR('CONT. ESTOQUE'!$C91-'CONT. ESTOQUE'!$D91,"")</f>
        <v/>
      </c>
      <c r="F91" s="98" t="str">
        <f>IFERROR(VLOOKUP('CONT. ESTOQUE'!$B91,PROD!$B$6:$G$21,4,0),"")</f>
        <v/>
      </c>
      <c r="G91" s="98" t="str">
        <f>IF('CONT. ESTOQUE'!$B91&lt;&gt;"",IF('CONT. ESTOQUE'!$E91=0,"Sem Estoque",IF('CONT. ESTOQUE'!$E91&lt;'CONT. ESTOQUE'!$F91,"Estoque Perigoso","Estoque Confortável")),"")</f>
        <v/>
      </c>
      <c r="H91" s="99">
        <f>SUMIF(SAÍDAS!$C$7:$C$75,'CONT. ESTOQUE'!$B91,SAÍDAS!$J$7:$J$75)</f>
        <v>0</v>
      </c>
      <c r="I91" s="99">
        <f>SUMIF(ENTRADAS!$C$8:$C$58,'CONT. ESTOQUE'!$B91,ENTRADAS!$G$7:$G$58)</f>
        <v>0</v>
      </c>
      <c r="J91" s="100">
        <f>'CONT. ESTOQUE'!$H91-'CONT. ESTOQUE'!$I91</f>
        <v>0</v>
      </c>
    </row>
    <row r="92" spans="2:10" ht="15.75" customHeight="1" x14ac:dyDescent="0.2">
      <c r="B92" s="104"/>
      <c r="C92" s="98" t="str">
        <f>IF('CONT. ESTOQUE'!$B92&lt;&gt;"",SUMIF(ENTRADAS!$C$8:$C$58,'CONT. ESTOQUE'!$B92,ENTRADAS!$E$7:$E$58),"")</f>
        <v/>
      </c>
      <c r="D92" s="98" t="str">
        <f>IF('CONT. ESTOQUE'!$B92&lt;&gt;"",SUMIF(SAÍDAS!$C$7:$C$75,'CONT. ESTOQUE'!$B92,SAÍDAS!$G$7:$G$75),"")</f>
        <v/>
      </c>
      <c r="E92" s="98" t="str">
        <f>IFERROR('CONT. ESTOQUE'!$C92-'CONT. ESTOQUE'!$D92,"")</f>
        <v/>
      </c>
      <c r="F92" s="98" t="str">
        <f>IFERROR(VLOOKUP('CONT. ESTOQUE'!$B92,PROD!$B$6:$G$21,4,0),"")</f>
        <v/>
      </c>
      <c r="G92" s="98" t="str">
        <f>IF('CONT. ESTOQUE'!$B92&lt;&gt;"",IF('CONT. ESTOQUE'!$E92=0,"Sem Estoque",IF('CONT. ESTOQUE'!$E92&lt;'CONT. ESTOQUE'!$F92,"Estoque Perigoso","Estoque Confortável")),"")</f>
        <v/>
      </c>
      <c r="H92" s="99">
        <f>SUMIF(SAÍDAS!$C$7:$C$75,'CONT. ESTOQUE'!$B92,SAÍDAS!$J$7:$J$75)</f>
        <v>0</v>
      </c>
      <c r="I92" s="99">
        <f>SUMIF(ENTRADAS!$C$8:$C$58,'CONT. ESTOQUE'!$B92,ENTRADAS!$G$7:$G$58)</f>
        <v>0</v>
      </c>
      <c r="J92" s="100">
        <f>'CONT. ESTOQUE'!$H92-'CONT. ESTOQUE'!$I92</f>
        <v>0</v>
      </c>
    </row>
    <row r="93" spans="2:10" ht="15.75" customHeight="1" x14ac:dyDescent="0.2">
      <c r="B93" s="104"/>
      <c r="C93" s="98" t="str">
        <f>IF('CONT. ESTOQUE'!$B93&lt;&gt;"",SUMIF(ENTRADAS!$C$8:$C$58,'CONT. ESTOQUE'!$B93,ENTRADAS!$E$7:$E$58),"")</f>
        <v/>
      </c>
      <c r="D93" s="98" t="str">
        <f>IF('CONT. ESTOQUE'!$B93&lt;&gt;"",SUMIF(SAÍDAS!$C$7:$C$75,'CONT. ESTOQUE'!$B93,SAÍDAS!$G$7:$G$75),"")</f>
        <v/>
      </c>
      <c r="E93" s="98" t="str">
        <f>IFERROR('CONT. ESTOQUE'!$C93-'CONT. ESTOQUE'!$D93,"")</f>
        <v/>
      </c>
      <c r="F93" s="98" t="str">
        <f>IFERROR(VLOOKUP('CONT. ESTOQUE'!$B93,PROD!$B$6:$G$21,4,0),"")</f>
        <v/>
      </c>
      <c r="G93" s="98" t="str">
        <f>IF('CONT. ESTOQUE'!$B93&lt;&gt;"",IF('CONT. ESTOQUE'!$E93=0,"Sem Estoque",IF('CONT. ESTOQUE'!$E93&lt;'CONT. ESTOQUE'!$F93,"Estoque Perigoso","Estoque Confortável")),"")</f>
        <v/>
      </c>
      <c r="H93" s="99">
        <f>SUMIF(SAÍDAS!$C$7:$C$75,'CONT. ESTOQUE'!$B93,SAÍDAS!$J$7:$J$75)</f>
        <v>0</v>
      </c>
      <c r="I93" s="99">
        <f>SUMIF(ENTRADAS!$C$8:$C$58,'CONT. ESTOQUE'!$B93,ENTRADAS!$G$7:$G$58)</f>
        <v>0</v>
      </c>
      <c r="J93" s="100">
        <f>'CONT. ESTOQUE'!$H93-'CONT. ESTOQUE'!$I93</f>
        <v>0</v>
      </c>
    </row>
    <row r="94" spans="2:10" ht="15.75" customHeight="1" x14ac:dyDescent="0.2">
      <c r="B94" s="104"/>
      <c r="C94" s="98" t="str">
        <f>IF('CONT. ESTOQUE'!$B94&lt;&gt;"",SUMIF(ENTRADAS!$C$8:$C$58,'CONT. ESTOQUE'!$B94,ENTRADAS!$E$7:$E$58),"")</f>
        <v/>
      </c>
      <c r="D94" s="98" t="str">
        <f>IF('CONT. ESTOQUE'!$B94&lt;&gt;"",SUMIF(SAÍDAS!$C$7:$C$75,'CONT. ESTOQUE'!$B94,SAÍDAS!$G$7:$G$75),"")</f>
        <v/>
      </c>
      <c r="E94" s="98" t="str">
        <f>IFERROR('CONT. ESTOQUE'!$C94-'CONT. ESTOQUE'!$D94,"")</f>
        <v/>
      </c>
      <c r="F94" s="98" t="str">
        <f>IFERROR(VLOOKUP('CONT. ESTOQUE'!$B94,PROD!$B$6:$G$21,4,0),"")</f>
        <v/>
      </c>
      <c r="G94" s="98" t="str">
        <f>IF('CONT. ESTOQUE'!$B94&lt;&gt;"",IF('CONT. ESTOQUE'!$E94=0,"Sem Estoque",IF('CONT. ESTOQUE'!$E94&lt;'CONT. ESTOQUE'!$F94,"Estoque Perigoso","Estoque Confortável")),"")</f>
        <v/>
      </c>
      <c r="H94" s="99">
        <f>SUMIF(SAÍDAS!$C$7:$C$75,'CONT. ESTOQUE'!$B94,SAÍDAS!$J$7:$J$75)</f>
        <v>0</v>
      </c>
      <c r="I94" s="99">
        <f>SUMIF(ENTRADAS!$C$8:$C$58,'CONT. ESTOQUE'!$B94,ENTRADAS!$G$7:$G$58)</f>
        <v>0</v>
      </c>
      <c r="J94" s="100">
        <f>'CONT. ESTOQUE'!$H94-'CONT. ESTOQUE'!$I94</f>
        <v>0</v>
      </c>
    </row>
    <row r="95" spans="2:10" ht="15.75" customHeight="1" x14ac:dyDescent="0.2">
      <c r="B95" s="104"/>
      <c r="C95" s="98" t="str">
        <f>IF('CONT. ESTOQUE'!$B95&lt;&gt;"",SUMIF(ENTRADAS!$C$8:$C$58,'CONT. ESTOQUE'!$B95,ENTRADAS!$E$7:$E$58),"")</f>
        <v/>
      </c>
      <c r="D95" s="98" t="str">
        <f>IF('CONT. ESTOQUE'!$B95&lt;&gt;"",SUMIF(SAÍDAS!$C$7:$C$75,'CONT. ESTOQUE'!$B95,SAÍDAS!$G$7:$G$75),"")</f>
        <v/>
      </c>
      <c r="E95" s="98" t="str">
        <f>IFERROR('CONT. ESTOQUE'!$C95-'CONT. ESTOQUE'!$D95,"")</f>
        <v/>
      </c>
      <c r="F95" s="98" t="str">
        <f>IFERROR(VLOOKUP('CONT. ESTOQUE'!$B95,PROD!$B$6:$G$21,4,0),"")</f>
        <v/>
      </c>
      <c r="G95" s="98" t="str">
        <f>IF('CONT. ESTOQUE'!$B95&lt;&gt;"",IF('CONT. ESTOQUE'!$E95=0,"Sem Estoque",IF('CONT. ESTOQUE'!$E95&lt;'CONT. ESTOQUE'!$F95,"Estoque Perigoso","Estoque Confortável")),"")</f>
        <v/>
      </c>
      <c r="H95" s="99">
        <f>SUMIF(SAÍDAS!$C$7:$C$75,'CONT. ESTOQUE'!$B95,SAÍDAS!$J$7:$J$75)</f>
        <v>0</v>
      </c>
      <c r="I95" s="99">
        <f>SUMIF(ENTRADAS!$C$8:$C$58,'CONT. ESTOQUE'!$B95,ENTRADAS!$G$7:$G$58)</f>
        <v>0</v>
      </c>
      <c r="J95" s="100">
        <f>'CONT. ESTOQUE'!$H95-'CONT. ESTOQUE'!$I95</f>
        <v>0</v>
      </c>
    </row>
    <row r="96" spans="2:10" ht="15.75" customHeight="1" x14ac:dyDescent="0.2">
      <c r="B96" s="104"/>
      <c r="C96" s="98" t="str">
        <f>IF('CONT. ESTOQUE'!$B96&lt;&gt;"",SUMIF(ENTRADAS!$C$8:$C$58,'CONT. ESTOQUE'!$B96,ENTRADAS!$E$7:$E$58),"")</f>
        <v/>
      </c>
      <c r="D96" s="98" t="str">
        <f>IF('CONT. ESTOQUE'!$B96&lt;&gt;"",SUMIF(SAÍDAS!$C$7:$C$75,'CONT. ESTOQUE'!$B96,SAÍDAS!$G$7:$G$75),"")</f>
        <v/>
      </c>
      <c r="E96" s="98" t="str">
        <f>IFERROR('CONT. ESTOQUE'!$C96-'CONT. ESTOQUE'!$D96,"")</f>
        <v/>
      </c>
      <c r="F96" s="98" t="str">
        <f>IFERROR(VLOOKUP('CONT. ESTOQUE'!$B96,PROD!$B$6:$G$21,4,0),"")</f>
        <v/>
      </c>
      <c r="G96" s="98" t="str">
        <f>IF('CONT. ESTOQUE'!$B96&lt;&gt;"",IF('CONT. ESTOQUE'!$E96=0,"Sem Estoque",IF('CONT. ESTOQUE'!$E96&lt;'CONT. ESTOQUE'!$F96,"Estoque Perigoso","Estoque Confortável")),"")</f>
        <v/>
      </c>
      <c r="H96" s="99">
        <f>SUMIF(SAÍDAS!$C$7:$C$75,'CONT. ESTOQUE'!$B96,SAÍDAS!$J$7:$J$75)</f>
        <v>0</v>
      </c>
      <c r="I96" s="99">
        <f>SUMIF(ENTRADAS!$C$8:$C$58,'CONT. ESTOQUE'!$B96,ENTRADAS!$G$7:$G$58)</f>
        <v>0</v>
      </c>
      <c r="J96" s="100">
        <f>'CONT. ESTOQUE'!$H96-'CONT. ESTOQUE'!$I96</f>
        <v>0</v>
      </c>
    </row>
    <row r="97" spans="2:10" ht="15.75" customHeight="1" x14ac:dyDescent="0.2">
      <c r="B97" s="104"/>
      <c r="C97" s="98" t="str">
        <f>IF('CONT. ESTOQUE'!$B97&lt;&gt;"",SUMIF(ENTRADAS!$C$8:$C$58,'CONT. ESTOQUE'!$B97,ENTRADAS!$E$7:$E$58),"")</f>
        <v/>
      </c>
      <c r="D97" s="98" t="str">
        <f>IF('CONT. ESTOQUE'!$B97&lt;&gt;"",SUMIF(SAÍDAS!$C$7:$C$75,'CONT. ESTOQUE'!$B97,SAÍDAS!$G$7:$G$75),"")</f>
        <v/>
      </c>
      <c r="E97" s="98" t="str">
        <f>IFERROR('CONT. ESTOQUE'!$C97-'CONT. ESTOQUE'!$D97,"")</f>
        <v/>
      </c>
      <c r="F97" s="98" t="str">
        <f>IFERROR(VLOOKUP('CONT. ESTOQUE'!$B97,PROD!$B$6:$G$21,4,0),"")</f>
        <v/>
      </c>
      <c r="G97" s="98" t="str">
        <f>IF('CONT. ESTOQUE'!$B97&lt;&gt;"",IF('CONT. ESTOQUE'!$E97=0,"Sem Estoque",IF('CONT. ESTOQUE'!$E97&lt;'CONT. ESTOQUE'!$F97,"Estoque Perigoso","Estoque Confortável")),"")</f>
        <v/>
      </c>
      <c r="H97" s="99">
        <f>SUMIF(SAÍDAS!$C$7:$C$75,'CONT. ESTOQUE'!$B97,SAÍDAS!$J$7:$J$75)</f>
        <v>0</v>
      </c>
      <c r="I97" s="99">
        <f>SUMIF(ENTRADAS!$C$8:$C$58,'CONT. ESTOQUE'!$B97,ENTRADAS!$G$7:$G$58)</f>
        <v>0</v>
      </c>
      <c r="J97" s="100">
        <f>'CONT. ESTOQUE'!$H97-'CONT. ESTOQUE'!$I97</f>
        <v>0</v>
      </c>
    </row>
    <row r="98" spans="2:10" ht="15.75" customHeight="1" x14ac:dyDescent="0.2">
      <c r="B98" s="104"/>
      <c r="C98" s="98" t="str">
        <f>IF('CONT. ESTOQUE'!$B98&lt;&gt;"",SUMIF(ENTRADAS!$C$8:$C$58,'CONT. ESTOQUE'!$B98,ENTRADAS!$E$7:$E$58),"")</f>
        <v/>
      </c>
      <c r="D98" s="98" t="str">
        <f>IF('CONT. ESTOQUE'!$B98&lt;&gt;"",SUMIF(SAÍDAS!$C$7:$C$75,'CONT. ESTOQUE'!$B98,SAÍDAS!$G$7:$G$75),"")</f>
        <v/>
      </c>
      <c r="E98" s="98" t="str">
        <f>IFERROR('CONT. ESTOQUE'!$C98-'CONT. ESTOQUE'!$D98,"")</f>
        <v/>
      </c>
      <c r="F98" s="98" t="str">
        <f>IFERROR(VLOOKUP('CONT. ESTOQUE'!$B98,PROD!$B$6:$G$21,4,0),"")</f>
        <v/>
      </c>
      <c r="G98" s="98" t="str">
        <f>IF('CONT. ESTOQUE'!$B98&lt;&gt;"",IF('CONT. ESTOQUE'!$E98=0,"Sem Estoque",IF('CONT. ESTOQUE'!$E98&lt;'CONT. ESTOQUE'!$F98,"Estoque Perigoso","Estoque Confortável")),"")</f>
        <v/>
      </c>
      <c r="H98" s="99">
        <f>SUMIF(SAÍDAS!$C$7:$C$75,'CONT. ESTOQUE'!$B98,SAÍDAS!$J$7:$J$75)</f>
        <v>0</v>
      </c>
      <c r="I98" s="99">
        <f>SUMIF(ENTRADAS!$C$8:$C$58,'CONT. ESTOQUE'!$B98,ENTRADAS!$G$7:$G$58)</f>
        <v>0</v>
      </c>
      <c r="J98" s="100">
        <f>'CONT. ESTOQUE'!$H98-'CONT. ESTOQUE'!$I98</f>
        <v>0</v>
      </c>
    </row>
    <row r="99" spans="2:10" ht="15.75" customHeight="1" x14ac:dyDescent="0.2">
      <c r="B99" s="104"/>
      <c r="C99" s="98" t="str">
        <f>IF('CONT. ESTOQUE'!$B99&lt;&gt;"",SUMIF(ENTRADAS!$C$8:$C$58,'CONT. ESTOQUE'!$B99,ENTRADAS!$E$7:$E$58),"")</f>
        <v/>
      </c>
      <c r="D99" s="98" t="str">
        <f>IF('CONT. ESTOQUE'!$B99&lt;&gt;"",SUMIF(SAÍDAS!$C$7:$C$75,'CONT. ESTOQUE'!$B99,SAÍDAS!$G$7:$G$75),"")</f>
        <v/>
      </c>
      <c r="E99" s="98" t="str">
        <f>IFERROR('CONT. ESTOQUE'!$C99-'CONT. ESTOQUE'!$D99,"")</f>
        <v/>
      </c>
      <c r="F99" s="98" t="str">
        <f>IFERROR(VLOOKUP('CONT. ESTOQUE'!$B99,PROD!$B$6:$G$21,4,0),"")</f>
        <v/>
      </c>
      <c r="G99" s="98" t="str">
        <f>IF('CONT. ESTOQUE'!$B99&lt;&gt;"",IF('CONT. ESTOQUE'!$E99=0,"Sem Estoque",IF('CONT. ESTOQUE'!$E99&lt;'CONT. ESTOQUE'!$F99,"Estoque Perigoso","Estoque Confortável")),"")</f>
        <v/>
      </c>
      <c r="H99" s="99">
        <f>SUMIF(SAÍDAS!$C$7:$C$75,'CONT. ESTOQUE'!$B99,SAÍDAS!$J$7:$J$75)</f>
        <v>0</v>
      </c>
      <c r="I99" s="99">
        <f>SUMIF(ENTRADAS!$C$8:$C$58,'CONT. ESTOQUE'!$B99,ENTRADAS!$G$7:$G$58)</f>
        <v>0</v>
      </c>
      <c r="J99" s="100">
        <f>'CONT. ESTOQUE'!$H99-'CONT. ESTOQUE'!$I99</f>
        <v>0</v>
      </c>
    </row>
    <row r="100" spans="2:10" ht="15.75" customHeight="1" x14ac:dyDescent="0.2">
      <c r="B100" s="104"/>
      <c r="C100" s="98" t="str">
        <f>IF('CONT. ESTOQUE'!$B100&lt;&gt;"",SUMIF(ENTRADAS!$C$8:$C$58,'CONT. ESTOQUE'!$B100,ENTRADAS!$E$7:$E$58),"")</f>
        <v/>
      </c>
      <c r="D100" s="98" t="str">
        <f>IF('CONT. ESTOQUE'!$B100&lt;&gt;"",SUMIF(SAÍDAS!$C$7:$C$75,'CONT. ESTOQUE'!$B100,SAÍDAS!$G$7:$G$75),"")</f>
        <v/>
      </c>
      <c r="E100" s="98" t="str">
        <f>IFERROR('CONT. ESTOQUE'!$C100-'CONT. ESTOQUE'!$D100,"")</f>
        <v/>
      </c>
      <c r="F100" s="98" t="str">
        <f>IFERROR(VLOOKUP('CONT. ESTOQUE'!$B100,PROD!$B$6:$G$21,4,0),"")</f>
        <v/>
      </c>
      <c r="G100" s="98" t="str">
        <f>IF('CONT. ESTOQUE'!$B100&lt;&gt;"",IF('CONT. ESTOQUE'!$E100=0,"Sem Estoque",IF('CONT. ESTOQUE'!$E100&lt;'CONT. ESTOQUE'!$F100,"Estoque Perigoso","Estoque Confortável")),"")</f>
        <v/>
      </c>
      <c r="H100" s="99">
        <f>SUMIF(SAÍDAS!$C$7:$C$75,'CONT. ESTOQUE'!$B100,SAÍDAS!$J$7:$J$75)</f>
        <v>0</v>
      </c>
      <c r="I100" s="99">
        <f>SUMIF(ENTRADAS!$C$8:$C$58,'CONT. ESTOQUE'!$B100,ENTRADAS!$G$7:$G$58)</f>
        <v>0</v>
      </c>
      <c r="J100" s="100">
        <f>'CONT. ESTOQUE'!$H100-'CONT. ESTOQUE'!$I100</f>
        <v>0</v>
      </c>
    </row>
    <row r="101" spans="2:10" ht="15.75" customHeight="1" x14ac:dyDescent="0.2">
      <c r="B101" s="104"/>
      <c r="C101" s="98" t="str">
        <f>IF('CONT. ESTOQUE'!$B101&lt;&gt;"",SUMIF(ENTRADAS!$C$8:$C$58,'CONT. ESTOQUE'!$B101,ENTRADAS!$E$7:$E$58),"")</f>
        <v/>
      </c>
      <c r="D101" s="98" t="str">
        <f>IF('CONT. ESTOQUE'!$B101&lt;&gt;"",SUMIF(SAÍDAS!$C$7:$C$75,'CONT. ESTOQUE'!$B101,SAÍDAS!$G$7:$G$75),"")</f>
        <v/>
      </c>
      <c r="E101" s="98" t="str">
        <f>IFERROR('CONT. ESTOQUE'!$C101-'CONT. ESTOQUE'!$D101,"")</f>
        <v/>
      </c>
      <c r="F101" s="98" t="str">
        <f>IFERROR(VLOOKUP('CONT. ESTOQUE'!$B101,PROD!$B$6:$G$21,4,0),"")</f>
        <v/>
      </c>
      <c r="G101" s="98" t="str">
        <f>IF('CONT. ESTOQUE'!$B101&lt;&gt;"",IF('CONT. ESTOQUE'!$E101=0,"Sem Estoque",IF('CONT. ESTOQUE'!$E101&lt;'CONT. ESTOQUE'!$F101,"Estoque Perigoso","Estoque Confortável")),"")</f>
        <v/>
      </c>
      <c r="H101" s="99">
        <f>SUMIF(SAÍDAS!$C$7:$C$75,'CONT. ESTOQUE'!$B101,SAÍDAS!$J$7:$J$75)</f>
        <v>0</v>
      </c>
      <c r="I101" s="99">
        <f>SUMIF(ENTRADAS!$C$8:$C$58,'CONT. ESTOQUE'!$B101,ENTRADAS!$G$7:$G$58)</f>
        <v>0</v>
      </c>
      <c r="J101" s="100">
        <f>'CONT. ESTOQUE'!$H101-'CONT. ESTOQUE'!$I101</f>
        <v>0</v>
      </c>
    </row>
    <row r="102" spans="2:10" ht="15.75" customHeight="1" x14ac:dyDescent="0.2">
      <c r="B102" s="104"/>
      <c r="C102" s="98" t="str">
        <f>IF('CONT. ESTOQUE'!$B102&lt;&gt;"",SUMIF(ENTRADAS!$C$8:$C$58,'CONT. ESTOQUE'!$B102,ENTRADAS!$E$7:$E$58),"")</f>
        <v/>
      </c>
      <c r="D102" s="98" t="str">
        <f>IF('CONT. ESTOQUE'!$B102&lt;&gt;"",SUMIF(SAÍDAS!$C$7:$C$75,'CONT. ESTOQUE'!$B102,SAÍDAS!$G$7:$G$75),"")</f>
        <v/>
      </c>
      <c r="E102" s="98" t="str">
        <f>IFERROR('CONT. ESTOQUE'!$C102-'CONT. ESTOQUE'!$D102,"")</f>
        <v/>
      </c>
      <c r="F102" s="98" t="str">
        <f>IFERROR(VLOOKUP('CONT. ESTOQUE'!$B102,PROD!$B$6:$G$21,4,0),"")</f>
        <v/>
      </c>
      <c r="G102" s="98" t="str">
        <f>IF('CONT. ESTOQUE'!$B102&lt;&gt;"",IF('CONT. ESTOQUE'!$E102=0,"Sem Estoque",IF('CONT. ESTOQUE'!$E102&lt;'CONT. ESTOQUE'!$F102,"Estoque Perigoso","Estoque Confortável")),"")</f>
        <v/>
      </c>
      <c r="H102" s="99">
        <f>SUMIF(SAÍDAS!$C$7:$C$75,'CONT. ESTOQUE'!$B102,SAÍDAS!$J$7:$J$75)</f>
        <v>0</v>
      </c>
      <c r="I102" s="99">
        <f>SUMIF(ENTRADAS!$C$8:$C$58,'CONT. ESTOQUE'!$B102,ENTRADAS!$G$7:$G$58)</f>
        <v>0</v>
      </c>
      <c r="J102" s="100">
        <f>'CONT. ESTOQUE'!$H102-'CONT. ESTOQUE'!$I102</f>
        <v>0</v>
      </c>
    </row>
    <row r="103" spans="2:10" ht="15.75" customHeight="1" x14ac:dyDescent="0.2">
      <c r="B103" s="104"/>
      <c r="C103" s="98" t="str">
        <f>IF('CONT. ESTOQUE'!$B103&lt;&gt;"",SUMIF(ENTRADAS!$C$8:$C$58,'CONT. ESTOQUE'!$B103,ENTRADAS!$E$7:$E$58),"")</f>
        <v/>
      </c>
      <c r="D103" s="98" t="str">
        <f>IF('CONT. ESTOQUE'!$B103&lt;&gt;"",SUMIF(SAÍDAS!$C$7:$C$75,'CONT. ESTOQUE'!$B103,SAÍDAS!$G$7:$G$75),"")</f>
        <v/>
      </c>
      <c r="E103" s="98" t="str">
        <f>IFERROR('CONT. ESTOQUE'!$C103-'CONT. ESTOQUE'!$D103,"")</f>
        <v/>
      </c>
      <c r="F103" s="98" t="str">
        <f>IFERROR(VLOOKUP('CONT. ESTOQUE'!$B103,PROD!$B$6:$G$21,4,0),"")</f>
        <v/>
      </c>
      <c r="G103" s="98" t="str">
        <f>IF('CONT. ESTOQUE'!$B103&lt;&gt;"",IF('CONT. ESTOQUE'!$E103=0,"Sem Estoque",IF('CONT. ESTOQUE'!$E103&lt;'CONT. ESTOQUE'!$F103,"Estoque Perigoso","Estoque Confortável")),"")</f>
        <v/>
      </c>
      <c r="H103" s="99">
        <f>SUMIF(SAÍDAS!$C$7:$C$75,'CONT. ESTOQUE'!$B103,SAÍDAS!$J$7:$J$75)</f>
        <v>0</v>
      </c>
      <c r="I103" s="99">
        <f>SUMIF(ENTRADAS!$C$8:$C$58,'CONT. ESTOQUE'!$B103,ENTRADAS!$G$7:$G$58)</f>
        <v>0</v>
      </c>
      <c r="J103" s="100">
        <f>'CONT. ESTOQUE'!$H103-'CONT. ESTOQUE'!$I103</f>
        <v>0</v>
      </c>
    </row>
    <row r="104" spans="2:10" ht="15.75" customHeight="1" x14ac:dyDescent="0.2">
      <c r="B104" s="104"/>
      <c r="C104" s="98" t="str">
        <f>IF('CONT. ESTOQUE'!$B104&lt;&gt;"",SUMIF(ENTRADAS!$C$8:$C$58,'CONT. ESTOQUE'!$B104,ENTRADAS!$E$7:$E$58),"")</f>
        <v/>
      </c>
      <c r="D104" s="98" t="str">
        <f>IF('CONT. ESTOQUE'!$B104&lt;&gt;"",SUMIF(SAÍDAS!$C$7:$C$75,'CONT. ESTOQUE'!$B104,SAÍDAS!$G$7:$G$75),"")</f>
        <v/>
      </c>
      <c r="E104" s="98" t="str">
        <f>IFERROR('CONT. ESTOQUE'!$C104-'CONT. ESTOQUE'!$D104,"")</f>
        <v/>
      </c>
      <c r="F104" s="98" t="str">
        <f>IFERROR(VLOOKUP('CONT. ESTOQUE'!$B104,PROD!$B$6:$G$21,4,0),"")</f>
        <v/>
      </c>
      <c r="G104" s="98" t="str">
        <f>IF('CONT. ESTOQUE'!$B104&lt;&gt;"",IF('CONT. ESTOQUE'!$E104=0,"Sem Estoque",IF('CONT. ESTOQUE'!$E104&lt;'CONT. ESTOQUE'!$F104,"Estoque Perigoso","Estoque Confortável")),"")</f>
        <v/>
      </c>
      <c r="H104" s="99">
        <f>SUMIF(SAÍDAS!$C$7:$C$75,'CONT. ESTOQUE'!$B104,SAÍDAS!$J$7:$J$75)</f>
        <v>0</v>
      </c>
      <c r="I104" s="99">
        <f>SUMIF(ENTRADAS!$C$8:$C$58,'CONT. ESTOQUE'!$B104,ENTRADAS!$G$7:$G$58)</f>
        <v>0</v>
      </c>
      <c r="J104" s="100">
        <f>'CONT. ESTOQUE'!$H104-'CONT. ESTOQUE'!$I104</f>
        <v>0</v>
      </c>
    </row>
    <row r="105" spans="2:10" ht="15.75" customHeight="1" x14ac:dyDescent="0.2">
      <c r="B105" s="104"/>
      <c r="C105" s="98" t="str">
        <f>IF('CONT. ESTOQUE'!$B105&lt;&gt;"",SUMIF(ENTRADAS!$C$8:$C$58,'CONT. ESTOQUE'!$B105,ENTRADAS!$E$7:$E$58),"")</f>
        <v/>
      </c>
      <c r="D105" s="98" t="str">
        <f>IF('CONT. ESTOQUE'!$B105&lt;&gt;"",SUMIF(SAÍDAS!$C$7:$C$75,'CONT. ESTOQUE'!$B105,SAÍDAS!$G$7:$G$75),"")</f>
        <v/>
      </c>
      <c r="E105" s="98" t="str">
        <f>IFERROR('CONT. ESTOQUE'!$C105-'CONT. ESTOQUE'!$D105,"")</f>
        <v/>
      </c>
      <c r="F105" s="98" t="str">
        <f>IFERROR(VLOOKUP('CONT. ESTOQUE'!$B105,PROD!$B$6:$G$21,4,0),"")</f>
        <v/>
      </c>
      <c r="G105" s="98" t="str">
        <f>IF('CONT. ESTOQUE'!$B105&lt;&gt;"",IF('CONT. ESTOQUE'!$E105=0,"Sem Estoque",IF('CONT. ESTOQUE'!$E105&lt;'CONT. ESTOQUE'!$F105,"Estoque Perigoso","Estoque Confortável")),"")</f>
        <v/>
      </c>
      <c r="H105" s="99">
        <f>SUMIF(SAÍDAS!$C$7:$C$75,'CONT. ESTOQUE'!$B105,SAÍDAS!$J$7:$J$75)</f>
        <v>0</v>
      </c>
      <c r="I105" s="99">
        <f>SUMIF(ENTRADAS!$C$8:$C$58,'CONT. ESTOQUE'!$B105,ENTRADAS!$G$7:$G$58)</f>
        <v>0</v>
      </c>
      <c r="J105" s="100">
        <f>'CONT. ESTOQUE'!$H105-'CONT. ESTOQUE'!$I105</f>
        <v>0</v>
      </c>
    </row>
    <row r="106" spans="2:10" ht="15.75" customHeight="1" x14ac:dyDescent="0.2">
      <c r="B106" s="104"/>
      <c r="C106" s="98" t="str">
        <f>IF('CONT. ESTOQUE'!$B106&lt;&gt;"",SUMIF(ENTRADAS!$C$8:$C$58,'CONT. ESTOQUE'!$B106,ENTRADAS!$E$7:$E$58),"")</f>
        <v/>
      </c>
      <c r="D106" s="98" t="str">
        <f>IF('CONT. ESTOQUE'!$B106&lt;&gt;"",SUMIF(SAÍDAS!$C$7:$C$75,'CONT. ESTOQUE'!$B106,SAÍDAS!$G$7:$G$75),"")</f>
        <v/>
      </c>
      <c r="E106" s="98" t="str">
        <f>IFERROR('CONT. ESTOQUE'!$C106-'CONT. ESTOQUE'!$D106,"")</f>
        <v/>
      </c>
      <c r="F106" s="98" t="str">
        <f>IFERROR(VLOOKUP('CONT. ESTOQUE'!$B106,PROD!$B$6:$G$21,4,0),"")</f>
        <v/>
      </c>
      <c r="G106" s="98" t="str">
        <f>IF('CONT. ESTOQUE'!$B106&lt;&gt;"",IF('CONT. ESTOQUE'!$E106=0,"Sem Estoque",IF('CONT. ESTOQUE'!$E106&lt;'CONT. ESTOQUE'!$F106,"Estoque Perigoso","Estoque Confortável")),"")</f>
        <v/>
      </c>
      <c r="H106" s="99">
        <f>SUMIF(SAÍDAS!$C$7:$C$75,'CONT. ESTOQUE'!$B106,SAÍDAS!$J$7:$J$75)</f>
        <v>0</v>
      </c>
      <c r="I106" s="99">
        <f>SUMIF(ENTRADAS!$C$8:$C$58,'CONT. ESTOQUE'!$B106,ENTRADAS!$G$7:$G$58)</f>
        <v>0</v>
      </c>
      <c r="J106" s="100">
        <f>'CONT. ESTOQUE'!$H106-'CONT. ESTOQUE'!$I106</f>
        <v>0</v>
      </c>
    </row>
    <row r="107" spans="2:10" ht="15.75" customHeight="1" x14ac:dyDescent="0.2">
      <c r="B107" s="104"/>
      <c r="C107" s="98" t="str">
        <f>IF('CONT. ESTOQUE'!$B107&lt;&gt;"",SUMIF(ENTRADAS!$C$8:$C$58,'CONT. ESTOQUE'!$B107,ENTRADAS!$E$7:$E$58),"")</f>
        <v/>
      </c>
      <c r="D107" s="98" t="str">
        <f>IF('CONT. ESTOQUE'!$B107&lt;&gt;"",SUMIF(SAÍDAS!$C$7:$C$75,'CONT. ESTOQUE'!$B107,SAÍDAS!$G$7:$G$75),"")</f>
        <v/>
      </c>
      <c r="E107" s="98" t="str">
        <f>IFERROR('CONT. ESTOQUE'!$C107-'CONT. ESTOQUE'!$D107,"")</f>
        <v/>
      </c>
      <c r="F107" s="98" t="str">
        <f>IFERROR(VLOOKUP('CONT. ESTOQUE'!$B107,PROD!$B$6:$G$21,4,0),"")</f>
        <v/>
      </c>
      <c r="G107" s="98" t="str">
        <f>IF('CONT. ESTOQUE'!$B107&lt;&gt;"",IF('CONT. ESTOQUE'!$E107=0,"Sem Estoque",IF('CONT. ESTOQUE'!$E107&lt;'CONT. ESTOQUE'!$F107,"Estoque Perigoso","Estoque Confortável")),"")</f>
        <v/>
      </c>
      <c r="H107" s="99">
        <f>SUMIF(SAÍDAS!$C$7:$C$75,'CONT. ESTOQUE'!$B107,SAÍDAS!$J$7:$J$75)</f>
        <v>0</v>
      </c>
      <c r="I107" s="99">
        <f>SUMIF(ENTRADAS!$C$8:$C$58,'CONT. ESTOQUE'!$B107,ENTRADAS!$G$7:$G$58)</f>
        <v>0</v>
      </c>
      <c r="J107" s="100">
        <f>'CONT. ESTOQUE'!$H107-'CONT. ESTOQUE'!$I107</f>
        <v>0</v>
      </c>
    </row>
    <row r="108" spans="2:10" ht="15.75" customHeight="1" x14ac:dyDescent="0.2">
      <c r="B108" s="104"/>
      <c r="C108" s="98" t="str">
        <f>IF('CONT. ESTOQUE'!$B108&lt;&gt;"",SUMIF(ENTRADAS!$C$8:$C$58,'CONT. ESTOQUE'!$B108,ENTRADAS!$E$7:$E$58),"")</f>
        <v/>
      </c>
      <c r="D108" s="98" t="str">
        <f>IF('CONT. ESTOQUE'!$B108&lt;&gt;"",SUMIF(SAÍDAS!$C$7:$C$75,'CONT. ESTOQUE'!$B108,SAÍDAS!$G$7:$G$75),"")</f>
        <v/>
      </c>
      <c r="E108" s="98" t="str">
        <f>IFERROR('CONT. ESTOQUE'!$C108-'CONT. ESTOQUE'!$D108,"")</f>
        <v/>
      </c>
      <c r="F108" s="98" t="str">
        <f>IFERROR(VLOOKUP('CONT. ESTOQUE'!$B108,PROD!$B$6:$G$21,4,0),"")</f>
        <v/>
      </c>
      <c r="G108" s="98" t="str">
        <f>IF('CONT. ESTOQUE'!$B108&lt;&gt;"",IF('CONT. ESTOQUE'!$E108=0,"Sem Estoque",IF('CONT. ESTOQUE'!$E108&lt;'CONT. ESTOQUE'!$F108,"Estoque Perigoso","Estoque Confortável")),"")</f>
        <v/>
      </c>
      <c r="H108" s="99">
        <f>SUMIF(SAÍDAS!$C$7:$C$75,'CONT. ESTOQUE'!$B108,SAÍDAS!$J$7:$J$75)</f>
        <v>0</v>
      </c>
      <c r="I108" s="99">
        <f>SUMIF(ENTRADAS!$C$8:$C$58,'CONT. ESTOQUE'!$B108,ENTRADAS!$G$7:$G$58)</f>
        <v>0</v>
      </c>
      <c r="J108" s="100">
        <f>'CONT. ESTOQUE'!$H108-'CONT. ESTOQUE'!$I108</f>
        <v>0</v>
      </c>
    </row>
    <row r="109" spans="2:10" ht="15.75" customHeight="1" x14ac:dyDescent="0.2">
      <c r="B109" s="104"/>
      <c r="C109" s="98" t="str">
        <f>IF('CONT. ESTOQUE'!$B109&lt;&gt;"",SUMIF(ENTRADAS!$C$8:$C$58,'CONT. ESTOQUE'!$B109,ENTRADAS!$E$7:$E$58),"")</f>
        <v/>
      </c>
      <c r="D109" s="98" t="str">
        <f>IF('CONT. ESTOQUE'!$B109&lt;&gt;"",SUMIF(SAÍDAS!$C$7:$C$75,'CONT. ESTOQUE'!$B109,SAÍDAS!$G$7:$G$75),"")</f>
        <v/>
      </c>
      <c r="E109" s="98" t="str">
        <f>IFERROR('CONT. ESTOQUE'!$C109-'CONT. ESTOQUE'!$D109,"")</f>
        <v/>
      </c>
      <c r="F109" s="98" t="str">
        <f>IFERROR(VLOOKUP('CONT. ESTOQUE'!$B109,PROD!$B$6:$G$21,4,0),"")</f>
        <v/>
      </c>
      <c r="G109" s="98" t="str">
        <f>IF('CONT. ESTOQUE'!$B109&lt;&gt;"",IF('CONT. ESTOQUE'!$E109=0,"Sem Estoque",IF('CONT. ESTOQUE'!$E109&lt;'CONT. ESTOQUE'!$F109,"Estoque Perigoso","Estoque Confortável")),"")</f>
        <v/>
      </c>
      <c r="H109" s="99">
        <f>SUMIF(SAÍDAS!$C$7:$C$75,'CONT. ESTOQUE'!$B109,SAÍDAS!$J$7:$J$75)</f>
        <v>0</v>
      </c>
      <c r="I109" s="99">
        <f>SUMIF(ENTRADAS!$C$8:$C$58,'CONT. ESTOQUE'!$B109,ENTRADAS!$G$7:$G$58)</f>
        <v>0</v>
      </c>
      <c r="J109" s="100">
        <f>'CONT. ESTOQUE'!$H109-'CONT. ESTOQUE'!$I109</f>
        <v>0</v>
      </c>
    </row>
    <row r="110" spans="2:10" ht="15.75" customHeight="1" x14ac:dyDescent="0.2">
      <c r="B110" s="104"/>
      <c r="C110" s="98" t="str">
        <f>IF('CONT. ESTOQUE'!$B110&lt;&gt;"",SUMIF(ENTRADAS!$C$8:$C$58,'CONT. ESTOQUE'!$B110,ENTRADAS!$E$7:$E$58),"")</f>
        <v/>
      </c>
      <c r="D110" s="98" t="str">
        <f>IF('CONT. ESTOQUE'!$B110&lt;&gt;"",SUMIF(SAÍDAS!$C$7:$C$75,'CONT. ESTOQUE'!$B110,SAÍDAS!$G$7:$G$75),"")</f>
        <v/>
      </c>
      <c r="E110" s="98" t="str">
        <f>IFERROR('CONT. ESTOQUE'!$C110-'CONT. ESTOQUE'!$D110,"")</f>
        <v/>
      </c>
      <c r="F110" s="98" t="str">
        <f>IFERROR(VLOOKUP('CONT. ESTOQUE'!$B110,PROD!$B$6:$G$21,4,0),"")</f>
        <v/>
      </c>
      <c r="G110" s="98" t="str">
        <f>IF('CONT. ESTOQUE'!$B110&lt;&gt;"",IF('CONT. ESTOQUE'!$E110=0,"Sem Estoque",IF('CONT. ESTOQUE'!$E110&lt;'CONT. ESTOQUE'!$F110,"Estoque Perigoso","Estoque Confortável")),"")</f>
        <v/>
      </c>
      <c r="H110" s="99">
        <f>SUMIF(SAÍDAS!$C$7:$C$75,'CONT. ESTOQUE'!$B110,SAÍDAS!$J$7:$J$75)</f>
        <v>0</v>
      </c>
      <c r="I110" s="99">
        <f>SUMIF(ENTRADAS!$C$8:$C$58,'CONT. ESTOQUE'!$B110,ENTRADAS!$G$7:$G$58)</f>
        <v>0</v>
      </c>
      <c r="J110" s="100">
        <f>'CONT. ESTOQUE'!$H110-'CONT. ESTOQUE'!$I110</f>
        <v>0</v>
      </c>
    </row>
    <row r="111" spans="2:10" ht="15.75" customHeight="1" x14ac:dyDescent="0.2">
      <c r="B111" s="104"/>
      <c r="C111" s="98" t="str">
        <f>IF('CONT. ESTOQUE'!$B111&lt;&gt;"",SUMIF(ENTRADAS!$C$8:$C$58,'CONT. ESTOQUE'!$B111,ENTRADAS!$E$7:$E$58),"")</f>
        <v/>
      </c>
      <c r="D111" s="98" t="str">
        <f>IF('CONT. ESTOQUE'!$B111&lt;&gt;"",SUMIF(SAÍDAS!$C$7:$C$75,'CONT. ESTOQUE'!$B111,SAÍDAS!$G$7:$G$75),"")</f>
        <v/>
      </c>
      <c r="E111" s="98" t="str">
        <f>IFERROR('CONT. ESTOQUE'!$C111-'CONT. ESTOQUE'!$D111,"")</f>
        <v/>
      </c>
      <c r="F111" s="98" t="str">
        <f>IFERROR(VLOOKUP('CONT. ESTOQUE'!$B111,PROD!$B$6:$G$21,4,0),"")</f>
        <v/>
      </c>
      <c r="G111" s="98" t="str">
        <f>IF('CONT. ESTOQUE'!$B111&lt;&gt;"",IF('CONT. ESTOQUE'!$E111=0,"Sem Estoque",IF('CONT. ESTOQUE'!$E111&lt;'CONT. ESTOQUE'!$F111,"Estoque Perigoso","Estoque Confortável")),"")</f>
        <v/>
      </c>
      <c r="H111" s="99">
        <f>SUMIF(SAÍDAS!$C$7:$C$75,'CONT. ESTOQUE'!$B111,SAÍDAS!$J$7:$J$75)</f>
        <v>0</v>
      </c>
      <c r="I111" s="99">
        <f>SUMIF(ENTRADAS!$C$8:$C$58,'CONT. ESTOQUE'!$B111,ENTRADAS!$G$7:$G$58)</f>
        <v>0</v>
      </c>
      <c r="J111" s="100">
        <f>'CONT. ESTOQUE'!$H111-'CONT. ESTOQUE'!$I111</f>
        <v>0</v>
      </c>
    </row>
    <row r="112" spans="2:10" ht="15.75" customHeight="1" x14ac:dyDescent="0.2">
      <c r="B112" s="104"/>
      <c r="C112" s="98" t="str">
        <f>IF('CONT. ESTOQUE'!$B112&lt;&gt;"",SUMIF(ENTRADAS!$C$8:$C$58,'CONT. ESTOQUE'!$B112,ENTRADAS!$E$7:$E$58),"")</f>
        <v/>
      </c>
      <c r="D112" s="98" t="str">
        <f>IF('CONT. ESTOQUE'!$B112&lt;&gt;"",SUMIF(SAÍDAS!$C$7:$C$75,'CONT. ESTOQUE'!$B112,SAÍDAS!$G$7:$G$75),"")</f>
        <v/>
      </c>
      <c r="E112" s="98" t="str">
        <f>IFERROR('CONT. ESTOQUE'!$C112-'CONT. ESTOQUE'!$D112,"")</f>
        <v/>
      </c>
      <c r="F112" s="98" t="str">
        <f>IFERROR(VLOOKUP('CONT. ESTOQUE'!$B112,PROD!$B$6:$G$21,4,0),"")</f>
        <v/>
      </c>
      <c r="G112" s="98" t="str">
        <f>IF('CONT. ESTOQUE'!$B112&lt;&gt;"",IF('CONT. ESTOQUE'!$E112=0,"Sem Estoque",IF('CONT. ESTOQUE'!$E112&lt;'CONT. ESTOQUE'!$F112,"Estoque Perigoso","Estoque Confortável")),"")</f>
        <v/>
      </c>
      <c r="H112" s="99">
        <f>SUMIF(SAÍDAS!$C$7:$C$75,'CONT. ESTOQUE'!$B112,SAÍDAS!$J$7:$J$75)</f>
        <v>0</v>
      </c>
      <c r="I112" s="99">
        <f>SUMIF(ENTRADAS!$C$8:$C$58,'CONT. ESTOQUE'!$B112,ENTRADAS!$G$7:$G$58)</f>
        <v>0</v>
      </c>
      <c r="J112" s="100">
        <f>'CONT. ESTOQUE'!$H112-'CONT. ESTOQUE'!$I112</f>
        <v>0</v>
      </c>
    </row>
    <row r="113" spans="2:10" ht="15.75" customHeight="1" x14ac:dyDescent="0.2">
      <c r="B113" s="104"/>
      <c r="C113" s="98" t="str">
        <f>IF('CONT. ESTOQUE'!$B113&lt;&gt;"",SUMIF(ENTRADAS!$C$8:$C$58,'CONT. ESTOQUE'!$B113,ENTRADAS!$E$7:$E$58),"")</f>
        <v/>
      </c>
      <c r="D113" s="98" t="str">
        <f>IF('CONT. ESTOQUE'!$B113&lt;&gt;"",SUMIF(SAÍDAS!$C$7:$C$75,'CONT. ESTOQUE'!$B113,SAÍDAS!$G$7:$G$75),"")</f>
        <v/>
      </c>
      <c r="E113" s="98" t="str">
        <f>IFERROR('CONT. ESTOQUE'!$C113-'CONT. ESTOQUE'!$D113,"")</f>
        <v/>
      </c>
      <c r="F113" s="98" t="str">
        <f>IFERROR(VLOOKUP('CONT. ESTOQUE'!$B113,PROD!$B$6:$G$21,4,0),"")</f>
        <v/>
      </c>
      <c r="G113" s="98" t="str">
        <f>IF('CONT. ESTOQUE'!$B113&lt;&gt;"",IF('CONT. ESTOQUE'!$E113=0,"Sem Estoque",IF('CONT. ESTOQUE'!$E113&lt;'CONT. ESTOQUE'!$F113,"Estoque Perigoso","Estoque Confortável")),"")</f>
        <v/>
      </c>
      <c r="H113" s="99">
        <f>SUMIF(SAÍDAS!$C$7:$C$75,'CONT. ESTOQUE'!$B113,SAÍDAS!$J$7:$J$75)</f>
        <v>0</v>
      </c>
      <c r="I113" s="99">
        <f>SUMIF(ENTRADAS!$C$8:$C$58,'CONT. ESTOQUE'!$B113,ENTRADAS!$G$7:$G$58)</f>
        <v>0</v>
      </c>
      <c r="J113" s="100">
        <f>'CONT. ESTOQUE'!$H113-'CONT. ESTOQUE'!$I113</f>
        <v>0</v>
      </c>
    </row>
    <row r="114" spans="2:10" ht="15.75" customHeight="1" x14ac:dyDescent="0.2">
      <c r="B114" s="104"/>
      <c r="C114" s="98" t="str">
        <f>IF('CONT. ESTOQUE'!$B114&lt;&gt;"",SUMIF(ENTRADAS!$C$8:$C$58,'CONT. ESTOQUE'!$B114,ENTRADAS!$E$7:$E$58),"")</f>
        <v/>
      </c>
      <c r="D114" s="98" t="str">
        <f>IF('CONT. ESTOQUE'!$B114&lt;&gt;"",SUMIF(SAÍDAS!$C$7:$C$75,'CONT. ESTOQUE'!$B114,SAÍDAS!$G$7:$G$75),"")</f>
        <v/>
      </c>
      <c r="E114" s="98" t="str">
        <f>IFERROR('CONT. ESTOQUE'!$C114-'CONT. ESTOQUE'!$D114,"")</f>
        <v/>
      </c>
      <c r="F114" s="98" t="str">
        <f>IFERROR(VLOOKUP('CONT. ESTOQUE'!$B114,PROD!$B$6:$G$21,4,0),"")</f>
        <v/>
      </c>
      <c r="G114" s="98" t="str">
        <f>IF('CONT. ESTOQUE'!$B114&lt;&gt;"",IF('CONT. ESTOQUE'!$E114=0,"Sem Estoque",IF('CONT. ESTOQUE'!$E114&lt;'CONT. ESTOQUE'!$F114,"Estoque Perigoso","Estoque Confortável")),"")</f>
        <v/>
      </c>
      <c r="H114" s="99">
        <f>SUMIF(SAÍDAS!$C$7:$C$75,'CONT. ESTOQUE'!$B114,SAÍDAS!$J$7:$J$75)</f>
        <v>0</v>
      </c>
      <c r="I114" s="99">
        <f>SUMIF(ENTRADAS!$C$8:$C$58,'CONT. ESTOQUE'!$B114,ENTRADAS!$G$7:$G$58)</f>
        <v>0</v>
      </c>
      <c r="J114" s="100">
        <f>'CONT. ESTOQUE'!$H114-'CONT. ESTOQUE'!$I114</f>
        <v>0</v>
      </c>
    </row>
    <row r="115" spans="2:10" ht="15.75" customHeight="1" x14ac:dyDescent="0.2">
      <c r="B115" s="104"/>
      <c r="C115" s="98" t="str">
        <f>IF('CONT. ESTOQUE'!$B115&lt;&gt;"",SUMIF(ENTRADAS!$C$8:$C$58,'CONT. ESTOQUE'!$B115,ENTRADAS!$E$7:$E$58),"")</f>
        <v/>
      </c>
      <c r="D115" s="98" t="str">
        <f>IF('CONT. ESTOQUE'!$B115&lt;&gt;"",SUMIF(SAÍDAS!$C$7:$C$75,'CONT. ESTOQUE'!$B115,SAÍDAS!$G$7:$G$75),"")</f>
        <v/>
      </c>
      <c r="E115" s="98" t="str">
        <f>IFERROR('CONT. ESTOQUE'!$C115-'CONT. ESTOQUE'!$D115,"")</f>
        <v/>
      </c>
      <c r="F115" s="98" t="str">
        <f>IFERROR(VLOOKUP('CONT. ESTOQUE'!$B115,PROD!$B$6:$G$21,4,0),"")</f>
        <v/>
      </c>
      <c r="G115" s="98" t="str">
        <f>IF('CONT. ESTOQUE'!$B115&lt;&gt;"",IF('CONT. ESTOQUE'!$E115=0,"Sem Estoque",IF('CONT. ESTOQUE'!$E115&lt;'CONT. ESTOQUE'!$F115,"Estoque Perigoso","Estoque Confortável")),"")</f>
        <v/>
      </c>
      <c r="H115" s="99">
        <f>SUMIF(SAÍDAS!$C$7:$C$75,'CONT. ESTOQUE'!$B115,SAÍDAS!$J$7:$J$75)</f>
        <v>0</v>
      </c>
      <c r="I115" s="99">
        <f>SUMIF(ENTRADAS!$C$8:$C$58,'CONT. ESTOQUE'!$B115,ENTRADAS!$G$7:$G$58)</f>
        <v>0</v>
      </c>
      <c r="J115" s="100">
        <f>'CONT. ESTOQUE'!$H115-'CONT. ESTOQUE'!$I115</f>
        <v>0</v>
      </c>
    </row>
    <row r="116" spans="2:10" ht="15.75" customHeight="1" x14ac:dyDescent="0.2">
      <c r="B116" s="104"/>
      <c r="C116" s="98" t="str">
        <f>IF('CONT. ESTOQUE'!$B116&lt;&gt;"",SUMIF(ENTRADAS!$C$8:$C$58,'CONT. ESTOQUE'!$B116,ENTRADAS!$E$7:$E$58),"")</f>
        <v/>
      </c>
      <c r="D116" s="98" t="str">
        <f>IF('CONT. ESTOQUE'!$B116&lt;&gt;"",SUMIF(SAÍDAS!$C$7:$C$75,'CONT. ESTOQUE'!$B116,SAÍDAS!$G$7:$G$75),"")</f>
        <v/>
      </c>
      <c r="E116" s="98" t="str">
        <f>IFERROR('CONT. ESTOQUE'!$C116-'CONT. ESTOQUE'!$D116,"")</f>
        <v/>
      </c>
      <c r="F116" s="98" t="str">
        <f>IFERROR(VLOOKUP('CONT. ESTOQUE'!$B116,PROD!$B$6:$G$21,4,0),"")</f>
        <v/>
      </c>
      <c r="G116" s="98" t="str">
        <f>IF('CONT. ESTOQUE'!$B116&lt;&gt;"",IF('CONT. ESTOQUE'!$E116=0,"Sem Estoque",IF('CONT. ESTOQUE'!$E116&lt;'CONT. ESTOQUE'!$F116,"Estoque Perigoso","Estoque Confortável")),"")</f>
        <v/>
      </c>
      <c r="H116" s="99">
        <f>SUMIF(SAÍDAS!$C$7:$C$75,'CONT. ESTOQUE'!$B116,SAÍDAS!$J$7:$J$75)</f>
        <v>0</v>
      </c>
      <c r="I116" s="99">
        <f>SUMIF(ENTRADAS!$C$8:$C$58,'CONT. ESTOQUE'!$B116,ENTRADAS!$G$7:$G$58)</f>
        <v>0</v>
      </c>
      <c r="J116" s="100">
        <f>'CONT. ESTOQUE'!$H116-'CONT. ESTOQUE'!$I116</f>
        <v>0</v>
      </c>
    </row>
    <row r="117" spans="2:10" ht="15.75" customHeight="1" x14ac:dyDescent="0.2">
      <c r="B117" s="104"/>
      <c r="C117" s="98" t="str">
        <f>IF('CONT. ESTOQUE'!$B117&lt;&gt;"",SUMIF(ENTRADAS!$C$8:$C$58,'CONT. ESTOQUE'!$B117,ENTRADAS!$E$7:$E$58),"")</f>
        <v/>
      </c>
      <c r="D117" s="98" t="str">
        <f>IF('CONT. ESTOQUE'!$B117&lt;&gt;"",SUMIF(SAÍDAS!$C$7:$C$75,'CONT. ESTOQUE'!$B117,SAÍDAS!$G$7:$G$75),"")</f>
        <v/>
      </c>
      <c r="E117" s="98" t="str">
        <f>IFERROR('CONT. ESTOQUE'!$C117-'CONT. ESTOQUE'!$D117,"")</f>
        <v/>
      </c>
      <c r="F117" s="98" t="str">
        <f>IFERROR(VLOOKUP('CONT. ESTOQUE'!$B117,PROD!$B$6:$G$21,4,0),"")</f>
        <v/>
      </c>
      <c r="G117" s="98" t="str">
        <f>IF('CONT. ESTOQUE'!$B117&lt;&gt;"",IF('CONT. ESTOQUE'!$E117=0,"Sem Estoque",IF('CONT. ESTOQUE'!$E117&lt;'CONT. ESTOQUE'!$F117,"Estoque Perigoso","Estoque Confortável")),"")</f>
        <v/>
      </c>
      <c r="H117" s="99">
        <f>SUMIF(SAÍDAS!$C$7:$C$75,'CONT. ESTOQUE'!$B117,SAÍDAS!$J$7:$J$75)</f>
        <v>0</v>
      </c>
      <c r="I117" s="99">
        <f>SUMIF(ENTRADAS!$C$8:$C$58,'CONT. ESTOQUE'!$B117,ENTRADAS!$G$7:$G$58)</f>
        <v>0</v>
      </c>
      <c r="J117" s="100">
        <f>'CONT. ESTOQUE'!$H117-'CONT. ESTOQUE'!$I117</f>
        <v>0</v>
      </c>
    </row>
    <row r="118" spans="2:10" ht="15.75" customHeight="1" x14ac:dyDescent="0.2">
      <c r="B118" s="104"/>
      <c r="C118" s="98" t="str">
        <f>IF('CONT. ESTOQUE'!$B118&lt;&gt;"",SUMIF(ENTRADAS!$C$8:$C$58,'CONT. ESTOQUE'!$B118,ENTRADAS!$E$7:$E$58),"")</f>
        <v/>
      </c>
      <c r="D118" s="98" t="str">
        <f>IF('CONT. ESTOQUE'!$B118&lt;&gt;"",SUMIF(SAÍDAS!$C$7:$C$75,'CONT. ESTOQUE'!$B118,SAÍDAS!$G$7:$G$75),"")</f>
        <v/>
      </c>
      <c r="E118" s="98" t="str">
        <f>IFERROR('CONT. ESTOQUE'!$C118-'CONT. ESTOQUE'!$D118,"")</f>
        <v/>
      </c>
      <c r="F118" s="98" t="str">
        <f>IFERROR(VLOOKUP('CONT. ESTOQUE'!$B118,PROD!$B$6:$G$21,4,0),"")</f>
        <v/>
      </c>
      <c r="G118" s="98" t="str">
        <f>IF('CONT. ESTOQUE'!$B118&lt;&gt;"",IF('CONT. ESTOQUE'!$E118=0,"Sem Estoque",IF('CONT. ESTOQUE'!$E118&lt;'CONT. ESTOQUE'!$F118,"Estoque Perigoso","Estoque Confortável")),"")</f>
        <v/>
      </c>
      <c r="H118" s="99">
        <f>SUMIF(SAÍDAS!$C$7:$C$75,'CONT. ESTOQUE'!$B118,SAÍDAS!$J$7:$J$75)</f>
        <v>0</v>
      </c>
      <c r="I118" s="99">
        <f>SUMIF(ENTRADAS!$C$8:$C$58,'CONT. ESTOQUE'!$B118,ENTRADAS!$G$7:$G$58)</f>
        <v>0</v>
      </c>
      <c r="J118" s="100">
        <f>'CONT. ESTOQUE'!$H118-'CONT. ESTOQUE'!$I118</f>
        <v>0</v>
      </c>
    </row>
    <row r="119" spans="2:10" ht="15.75" customHeight="1" x14ac:dyDescent="0.2">
      <c r="B119" s="104"/>
      <c r="C119" s="98" t="str">
        <f>IF('CONT. ESTOQUE'!$B119&lt;&gt;"",SUMIF(ENTRADAS!$C$8:$C$58,'CONT. ESTOQUE'!$B119,ENTRADAS!$E$7:$E$58),"")</f>
        <v/>
      </c>
      <c r="D119" s="98" t="str">
        <f>IF('CONT. ESTOQUE'!$B119&lt;&gt;"",SUMIF(SAÍDAS!$C$7:$C$75,'CONT. ESTOQUE'!$B119,SAÍDAS!$G$7:$G$75),"")</f>
        <v/>
      </c>
      <c r="E119" s="98" t="str">
        <f>IFERROR('CONT. ESTOQUE'!$C119-'CONT. ESTOQUE'!$D119,"")</f>
        <v/>
      </c>
      <c r="F119" s="98" t="str">
        <f>IFERROR(VLOOKUP('CONT. ESTOQUE'!$B119,PROD!$B$6:$G$21,4,0),"")</f>
        <v/>
      </c>
      <c r="G119" s="98" t="str">
        <f>IF('CONT. ESTOQUE'!$B119&lt;&gt;"",IF('CONT. ESTOQUE'!$E119=0,"Sem Estoque",IF('CONT. ESTOQUE'!$E119&lt;'CONT. ESTOQUE'!$F119,"Estoque Perigoso","Estoque Confortável")),"")</f>
        <v/>
      </c>
      <c r="H119" s="99">
        <f>SUMIF(SAÍDAS!$C$7:$C$75,'CONT. ESTOQUE'!$B119,SAÍDAS!$J$7:$J$75)</f>
        <v>0</v>
      </c>
      <c r="I119" s="99">
        <f>SUMIF(ENTRADAS!$C$8:$C$58,'CONT. ESTOQUE'!$B119,ENTRADAS!$G$7:$G$58)</f>
        <v>0</v>
      </c>
      <c r="J119" s="100">
        <f>'CONT. ESTOQUE'!$H119-'CONT. ESTOQUE'!$I119</f>
        <v>0</v>
      </c>
    </row>
    <row r="120" spans="2:10" ht="15.75" customHeight="1" x14ac:dyDescent="0.2">
      <c r="B120" s="104"/>
      <c r="C120" s="98" t="str">
        <f>IF('CONT. ESTOQUE'!$B120&lt;&gt;"",SUMIF(ENTRADAS!$C$8:$C$58,'CONT. ESTOQUE'!$B120,ENTRADAS!$E$7:$E$58),"")</f>
        <v/>
      </c>
      <c r="D120" s="98" t="str">
        <f>IF('CONT. ESTOQUE'!$B120&lt;&gt;"",SUMIF(SAÍDAS!$C$7:$C$75,'CONT. ESTOQUE'!$B120,SAÍDAS!$G$7:$G$75),"")</f>
        <v/>
      </c>
      <c r="E120" s="98" t="str">
        <f>IFERROR('CONT. ESTOQUE'!$C120-'CONT. ESTOQUE'!$D120,"")</f>
        <v/>
      </c>
      <c r="F120" s="98" t="str">
        <f>IFERROR(VLOOKUP('CONT. ESTOQUE'!$B120,PROD!$B$6:$G$21,4,0),"")</f>
        <v/>
      </c>
      <c r="G120" s="98" t="str">
        <f>IF('CONT. ESTOQUE'!$B120&lt;&gt;"",IF('CONT. ESTOQUE'!$E120=0,"Sem Estoque",IF('CONT. ESTOQUE'!$E120&lt;'CONT. ESTOQUE'!$F120,"Estoque Perigoso","Estoque Confortável")),"")</f>
        <v/>
      </c>
      <c r="H120" s="99">
        <f>SUMIF(SAÍDAS!$C$7:$C$75,'CONT. ESTOQUE'!$B120,SAÍDAS!$J$7:$J$75)</f>
        <v>0</v>
      </c>
      <c r="I120" s="99">
        <f>SUMIF(ENTRADAS!$C$8:$C$58,'CONT. ESTOQUE'!$B120,ENTRADAS!$G$7:$G$58)</f>
        <v>0</v>
      </c>
      <c r="J120" s="100">
        <f>'CONT. ESTOQUE'!$H120-'CONT. ESTOQUE'!$I120</f>
        <v>0</v>
      </c>
    </row>
    <row r="121" spans="2:10" ht="15.75" customHeight="1" x14ac:dyDescent="0.2">
      <c r="B121" s="104"/>
      <c r="C121" s="98" t="str">
        <f>IF('CONT. ESTOQUE'!$B121&lt;&gt;"",SUMIF(ENTRADAS!$C$8:$C$58,'CONT. ESTOQUE'!$B121,ENTRADAS!$E$7:$E$58),"")</f>
        <v/>
      </c>
      <c r="D121" s="98" t="str">
        <f>IF('CONT. ESTOQUE'!$B121&lt;&gt;"",SUMIF(SAÍDAS!$C$7:$C$75,'CONT. ESTOQUE'!$B121,SAÍDAS!$G$7:$G$75),"")</f>
        <v/>
      </c>
      <c r="E121" s="98" t="str">
        <f>IFERROR('CONT. ESTOQUE'!$C121-'CONT. ESTOQUE'!$D121,"")</f>
        <v/>
      </c>
      <c r="F121" s="98" t="str">
        <f>IFERROR(VLOOKUP('CONT. ESTOQUE'!$B121,PROD!$B$6:$G$21,4,0),"")</f>
        <v/>
      </c>
      <c r="G121" s="98" t="str">
        <f>IF('CONT. ESTOQUE'!$B121&lt;&gt;"",IF('CONT. ESTOQUE'!$E121=0,"Sem Estoque",IF('CONT. ESTOQUE'!$E121&lt;'CONT. ESTOQUE'!$F121,"Estoque Perigoso","Estoque Confortável")),"")</f>
        <v/>
      </c>
      <c r="H121" s="99">
        <f>SUMIF(SAÍDAS!$C$7:$C$75,'CONT. ESTOQUE'!$B121,SAÍDAS!$J$7:$J$75)</f>
        <v>0</v>
      </c>
      <c r="I121" s="99">
        <f>SUMIF(ENTRADAS!$C$8:$C$58,'CONT. ESTOQUE'!$B121,ENTRADAS!$G$7:$G$58)</f>
        <v>0</v>
      </c>
      <c r="J121" s="100">
        <f>'CONT. ESTOQUE'!$H121-'CONT. ESTOQUE'!$I121</f>
        <v>0</v>
      </c>
    </row>
    <row r="122" spans="2:10" ht="15.75" customHeight="1" x14ac:dyDescent="0.2">
      <c r="B122" s="104"/>
      <c r="C122" s="98" t="str">
        <f>IF('CONT. ESTOQUE'!$B122&lt;&gt;"",SUMIF(ENTRADAS!$C$8:$C$58,'CONT. ESTOQUE'!$B122,ENTRADAS!$E$7:$E$58),"")</f>
        <v/>
      </c>
      <c r="D122" s="98" t="str">
        <f>IF('CONT. ESTOQUE'!$B122&lt;&gt;"",SUMIF(SAÍDAS!$C$7:$C$75,'CONT. ESTOQUE'!$B122,SAÍDAS!$G$7:$G$75),"")</f>
        <v/>
      </c>
      <c r="E122" s="98" t="str">
        <f>IFERROR('CONT. ESTOQUE'!$C122-'CONT. ESTOQUE'!$D122,"")</f>
        <v/>
      </c>
      <c r="F122" s="98" t="str">
        <f>IFERROR(VLOOKUP('CONT. ESTOQUE'!$B122,PROD!$B$6:$G$21,4,0),"")</f>
        <v/>
      </c>
      <c r="G122" s="98" t="str">
        <f>IF('CONT. ESTOQUE'!$B122&lt;&gt;"",IF('CONT. ESTOQUE'!$E122=0,"Sem Estoque",IF('CONT. ESTOQUE'!$E122&lt;'CONT. ESTOQUE'!$F122,"Estoque Perigoso","Estoque Confortável")),"")</f>
        <v/>
      </c>
      <c r="H122" s="99">
        <f>SUMIF(SAÍDAS!$C$7:$C$75,'CONT. ESTOQUE'!$B122,SAÍDAS!$J$7:$J$75)</f>
        <v>0</v>
      </c>
      <c r="I122" s="99">
        <f>SUMIF(ENTRADAS!$C$8:$C$58,'CONT. ESTOQUE'!$B122,ENTRADAS!$G$7:$G$58)</f>
        <v>0</v>
      </c>
      <c r="J122" s="100">
        <f>'CONT. ESTOQUE'!$H122-'CONT. ESTOQUE'!$I122</f>
        <v>0</v>
      </c>
    </row>
    <row r="123" spans="2:10" ht="15.75" customHeight="1" x14ac:dyDescent="0.2">
      <c r="B123" s="104"/>
      <c r="C123" s="98" t="str">
        <f>IF('CONT. ESTOQUE'!$B123&lt;&gt;"",SUMIF(ENTRADAS!$C$8:$C$58,'CONT. ESTOQUE'!$B123,ENTRADAS!$E$7:$E$58),"")</f>
        <v/>
      </c>
      <c r="D123" s="98" t="str">
        <f>IF('CONT. ESTOQUE'!$B123&lt;&gt;"",SUMIF(SAÍDAS!$C$7:$C$75,'CONT. ESTOQUE'!$B123,SAÍDAS!$G$7:$G$75),"")</f>
        <v/>
      </c>
      <c r="E123" s="98" t="str">
        <f>IFERROR('CONT. ESTOQUE'!$C123-'CONT. ESTOQUE'!$D123,"")</f>
        <v/>
      </c>
      <c r="F123" s="98" t="str">
        <f>IFERROR(VLOOKUP('CONT. ESTOQUE'!$B123,PROD!$B$6:$G$21,4,0),"")</f>
        <v/>
      </c>
      <c r="G123" s="98" t="str">
        <f>IF('CONT. ESTOQUE'!$B123&lt;&gt;"",IF('CONT. ESTOQUE'!$E123=0,"Sem Estoque",IF('CONT. ESTOQUE'!$E123&lt;'CONT. ESTOQUE'!$F123,"Estoque Perigoso","Estoque Confortável")),"")</f>
        <v/>
      </c>
      <c r="H123" s="99">
        <f>SUMIF(SAÍDAS!$C$7:$C$75,'CONT. ESTOQUE'!$B123,SAÍDAS!$J$7:$J$75)</f>
        <v>0</v>
      </c>
      <c r="I123" s="99">
        <f>SUMIF(ENTRADAS!$C$8:$C$58,'CONT. ESTOQUE'!$B123,ENTRADAS!$G$7:$G$58)</f>
        <v>0</v>
      </c>
      <c r="J123" s="100">
        <f>'CONT. ESTOQUE'!$H123-'CONT. ESTOQUE'!$I123</f>
        <v>0</v>
      </c>
    </row>
    <row r="124" spans="2:10" ht="15.75" customHeight="1" x14ac:dyDescent="0.2">
      <c r="B124" s="104"/>
      <c r="C124" s="98" t="str">
        <f>IF('CONT. ESTOQUE'!$B124&lt;&gt;"",SUMIF(ENTRADAS!$C$8:$C$58,'CONT. ESTOQUE'!$B124,ENTRADAS!$E$7:$E$58),"")</f>
        <v/>
      </c>
      <c r="D124" s="98" t="str">
        <f>IF('CONT. ESTOQUE'!$B124&lt;&gt;"",SUMIF(SAÍDAS!$C$7:$C$75,'CONT. ESTOQUE'!$B124,SAÍDAS!$G$7:$G$75),"")</f>
        <v/>
      </c>
      <c r="E124" s="98" t="str">
        <f>IFERROR('CONT. ESTOQUE'!$C124-'CONT. ESTOQUE'!$D124,"")</f>
        <v/>
      </c>
      <c r="F124" s="98" t="str">
        <f>IFERROR(VLOOKUP('CONT. ESTOQUE'!$B124,PROD!$B$6:$G$21,4,0),"")</f>
        <v/>
      </c>
      <c r="G124" s="98" t="str">
        <f>IF('CONT. ESTOQUE'!$B124&lt;&gt;"",IF('CONT. ESTOQUE'!$E124=0,"Sem Estoque",IF('CONT. ESTOQUE'!$E124&lt;'CONT. ESTOQUE'!$F124,"Estoque Perigoso","Estoque Confortável")),"")</f>
        <v/>
      </c>
      <c r="H124" s="99">
        <f>SUMIF(SAÍDAS!$C$7:$C$75,'CONT. ESTOQUE'!$B124,SAÍDAS!$J$7:$J$75)</f>
        <v>0</v>
      </c>
      <c r="I124" s="99">
        <f>SUMIF(ENTRADAS!$C$8:$C$58,'CONT. ESTOQUE'!$B124,ENTRADAS!$G$7:$G$58)</f>
        <v>0</v>
      </c>
      <c r="J124" s="100">
        <f>'CONT. ESTOQUE'!$H124-'CONT. ESTOQUE'!$I124</f>
        <v>0</v>
      </c>
    </row>
    <row r="125" spans="2:10" ht="15.75" customHeight="1" x14ac:dyDescent="0.2">
      <c r="B125" s="104"/>
      <c r="C125" s="98" t="str">
        <f>IF('CONT. ESTOQUE'!$B125&lt;&gt;"",SUMIF(ENTRADAS!$C$8:$C$58,'CONT. ESTOQUE'!$B125,ENTRADAS!$E$7:$E$58),"")</f>
        <v/>
      </c>
      <c r="D125" s="98" t="str">
        <f>IF('CONT. ESTOQUE'!$B125&lt;&gt;"",SUMIF(SAÍDAS!$C$7:$C$75,'CONT. ESTOQUE'!$B125,SAÍDAS!$G$7:$G$75),"")</f>
        <v/>
      </c>
      <c r="E125" s="98" t="str">
        <f>IFERROR('CONT. ESTOQUE'!$C125-'CONT. ESTOQUE'!$D125,"")</f>
        <v/>
      </c>
      <c r="F125" s="98" t="str">
        <f>IFERROR(VLOOKUP('CONT. ESTOQUE'!$B125,PROD!$B$6:$G$21,4,0),"")</f>
        <v/>
      </c>
      <c r="G125" s="98" t="str">
        <f>IF('CONT. ESTOQUE'!$B125&lt;&gt;"",IF('CONT. ESTOQUE'!$E125=0,"Sem Estoque",IF('CONT. ESTOQUE'!$E125&lt;'CONT. ESTOQUE'!$F125,"Estoque Perigoso","Estoque Confortável")),"")</f>
        <v/>
      </c>
      <c r="H125" s="99">
        <f>SUMIF(SAÍDAS!$C$7:$C$75,'CONT. ESTOQUE'!$B125,SAÍDAS!$J$7:$J$75)</f>
        <v>0</v>
      </c>
      <c r="I125" s="99">
        <f>SUMIF(ENTRADAS!$C$8:$C$58,'CONT. ESTOQUE'!$B125,ENTRADAS!$G$7:$G$58)</f>
        <v>0</v>
      </c>
      <c r="J125" s="100">
        <f>'CONT. ESTOQUE'!$H125-'CONT. ESTOQUE'!$I125</f>
        <v>0</v>
      </c>
    </row>
    <row r="126" spans="2:10" ht="15.75" customHeight="1" x14ac:dyDescent="0.2">
      <c r="B126" s="104"/>
      <c r="C126" s="98" t="str">
        <f>IF('CONT. ESTOQUE'!$B126&lt;&gt;"",SUMIF(ENTRADAS!$C$8:$C$58,'CONT. ESTOQUE'!$B126,ENTRADAS!$E$7:$E$58),"")</f>
        <v/>
      </c>
      <c r="D126" s="98" t="str">
        <f>IF('CONT. ESTOQUE'!$B126&lt;&gt;"",SUMIF(SAÍDAS!$C$7:$C$75,'CONT. ESTOQUE'!$B126,SAÍDAS!$G$7:$G$75),"")</f>
        <v/>
      </c>
      <c r="E126" s="98" t="str">
        <f>IFERROR('CONT. ESTOQUE'!$C126-'CONT. ESTOQUE'!$D126,"")</f>
        <v/>
      </c>
      <c r="F126" s="98" t="str">
        <f>IFERROR(VLOOKUP('CONT. ESTOQUE'!$B126,PROD!$B$6:$G$21,4,0),"")</f>
        <v/>
      </c>
      <c r="G126" s="98" t="str">
        <f>IF('CONT. ESTOQUE'!$B126&lt;&gt;"",IF('CONT. ESTOQUE'!$E126=0,"Sem Estoque",IF('CONT. ESTOQUE'!$E126&lt;'CONT. ESTOQUE'!$F126,"Estoque Perigoso","Estoque Confortável")),"")</f>
        <v/>
      </c>
      <c r="H126" s="99">
        <f>SUMIF(SAÍDAS!$C$7:$C$75,'CONT. ESTOQUE'!$B126,SAÍDAS!$J$7:$J$75)</f>
        <v>0</v>
      </c>
      <c r="I126" s="99">
        <f>SUMIF(ENTRADAS!$C$8:$C$58,'CONT. ESTOQUE'!$B126,ENTRADAS!$G$7:$G$58)</f>
        <v>0</v>
      </c>
      <c r="J126" s="100">
        <f>'CONT. ESTOQUE'!$H126-'CONT. ESTOQUE'!$I126</f>
        <v>0</v>
      </c>
    </row>
    <row r="127" spans="2:10" ht="15.75" customHeight="1" x14ac:dyDescent="0.2">
      <c r="B127" s="104"/>
      <c r="C127" s="98" t="str">
        <f>IF('CONT. ESTOQUE'!$B127&lt;&gt;"",SUMIF(ENTRADAS!$C$8:$C$58,'CONT. ESTOQUE'!$B127,ENTRADAS!$E$7:$E$58),"")</f>
        <v/>
      </c>
      <c r="D127" s="98" t="str">
        <f>IF('CONT. ESTOQUE'!$B127&lt;&gt;"",SUMIF(SAÍDAS!$C$7:$C$75,'CONT. ESTOQUE'!$B127,SAÍDAS!$G$7:$G$75),"")</f>
        <v/>
      </c>
      <c r="E127" s="98" t="str">
        <f>IFERROR('CONT. ESTOQUE'!$C127-'CONT. ESTOQUE'!$D127,"")</f>
        <v/>
      </c>
      <c r="F127" s="98" t="str">
        <f>IFERROR(VLOOKUP('CONT. ESTOQUE'!$B127,PROD!$B$6:$G$21,4,0),"")</f>
        <v/>
      </c>
      <c r="G127" s="98" t="str">
        <f>IF('CONT. ESTOQUE'!$B127&lt;&gt;"",IF('CONT. ESTOQUE'!$E127=0,"Sem Estoque",IF('CONT. ESTOQUE'!$E127&lt;'CONT. ESTOQUE'!$F127,"Estoque Perigoso","Estoque Confortável")),"")</f>
        <v/>
      </c>
      <c r="H127" s="99">
        <f>SUMIF(SAÍDAS!$C$7:$C$75,'CONT. ESTOQUE'!$B127,SAÍDAS!$J$7:$J$75)</f>
        <v>0</v>
      </c>
      <c r="I127" s="99">
        <f>SUMIF(ENTRADAS!$C$8:$C$58,'CONT. ESTOQUE'!$B127,ENTRADAS!$G$7:$G$58)</f>
        <v>0</v>
      </c>
      <c r="J127" s="100">
        <f>'CONT. ESTOQUE'!$H127-'CONT. ESTOQUE'!$I127</f>
        <v>0</v>
      </c>
    </row>
    <row r="128" spans="2:10" ht="15.75" customHeight="1" x14ac:dyDescent="0.2">
      <c r="B128" s="104"/>
      <c r="C128" s="98" t="str">
        <f>IF('CONT. ESTOQUE'!$B128&lt;&gt;"",SUMIF(ENTRADAS!$C$8:$C$58,'CONT. ESTOQUE'!$B128,ENTRADAS!$E$7:$E$58),"")</f>
        <v/>
      </c>
      <c r="D128" s="98" t="str">
        <f>IF('CONT. ESTOQUE'!$B128&lt;&gt;"",SUMIF(SAÍDAS!$C$7:$C$75,'CONT. ESTOQUE'!$B128,SAÍDAS!$G$7:$G$75),"")</f>
        <v/>
      </c>
      <c r="E128" s="98" t="str">
        <f>IFERROR('CONT. ESTOQUE'!$C128-'CONT. ESTOQUE'!$D128,"")</f>
        <v/>
      </c>
      <c r="F128" s="98" t="str">
        <f>IFERROR(VLOOKUP('CONT. ESTOQUE'!$B128,PROD!$B$6:$G$21,4,0),"")</f>
        <v/>
      </c>
      <c r="G128" s="98" t="str">
        <f>IF('CONT. ESTOQUE'!$B128&lt;&gt;"",IF('CONT. ESTOQUE'!$E128=0,"Sem Estoque",IF('CONT. ESTOQUE'!$E128&lt;'CONT. ESTOQUE'!$F128,"Estoque Perigoso","Estoque Confortável")),"")</f>
        <v/>
      </c>
      <c r="H128" s="99">
        <f>SUMIF(SAÍDAS!$C$7:$C$75,'CONT. ESTOQUE'!$B128,SAÍDAS!$J$7:$J$75)</f>
        <v>0</v>
      </c>
      <c r="I128" s="99">
        <f>SUMIF(ENTRADAS!$C$8:$C$58,'CONT. ESTOQUE'!$B128,ENTRADAS!$G$7:$G$58)</f>
        <v>0</v>
      </c>
      <c r="J128" s="100">
        <f>'CONT. ESTOQUE'!$H128-'CONT. ESTOQUE'!$I128</f>
        <v>0</v>
      </c>
    </row>
    <row r="129" spans="2:10" ht="15.75" customHeight="1" x14ac:dyDescent="0.2">
      <c r="B129" s="104"/>
      <c r="C129" s="98" t="str">
        <f>IF('CONT. ESTOQUE'!$B129&lt;&gt;"",SUMIF(ENTRADAS!$C$8:$C$58,'CONT. ESTOQUE'!$B129,ENTRADAS!$E$7:$E$58),"")</f>
        <v/>
      </c>
      <c r="D129" s="98" t="str">
        <f>IF('CONT. ESTOQUE'!$B129&lt;&gt;"",SUMIF(SAÍDAS!$C$7:$C$75,'CONT. ESTOQUE'!$B129,SAÍDAS!$G$7:$G$75),"")</f>
        <v/>
      </c>
      <c r="E129" s="98" t="str">
        <f>IFERROR('CONT. ESTOQUE'!$C129-'CONT. ESTOQUE'!$D129,"")</f>
        <v/>
      </c>
      <c r="F129" s="98" t="str">
        <f>IFERROR(VLOOKUP('CONT. ESTOQUE'!$B129,PROD!$B$6:$G$21,4,0),"")</f>
        <v/>
      </c>
      <c r="G129" s="98" t="str">
        <f>IF('CONT. ESTOQUE'!$B129&lt;&gt;"",IF('CONT. ESTOQUE'!$E129=0,"Sem Estoque",IF('CONT. ESTOQUE'!$E129&lt;'CONT. ESTOQUE'!$F129,"Estoque Perigoso","Estoque Confortável")),"")</f>
        <v/>
      </c>
      <c r="H129" s="99">
        <f>SUMIF(SAÍDAS!$C$7:$C$75,'CONT. ESTOQUE'!$B129,SAÍDAS!$J$7:$J$75)</f>
        <v>0</v>
      </c>
      <c r="I129" s="99">
        <f>SUMIF(ENTRADAS!$C$8:$C$58,'CONT. ESTOQUE'!$B129,ENTRADAS!$G$7:$G$58)</f>
        <v>0</v>
      </c>
      <c r="J129" s="100">
        <f>'CONT. ESTOQUE'!$H129-'CONT. ESTOQUE'!$I129</f>
        <v>0</v>
      </c>
    </row>
    <row r="130" spans="2:10" ht="15.75" customHeight="1" x14ac:dyDescent="0.2">
      <c r="B130" s="104"/>
      <c r="C130" s="98" t="str">
        <f>IF('CONT. ESTOQUE'!$B130&lt;&gt;"",SUMIF(ENTRADAS!$C$8:$C$58,'CONT. ESTOQUE'!$B130,ENTRADAS!$E$7:$E$58),"")</f>
        <v/>
      </c>
      <c r="D130" s="98" t="str">
        <f>IF('CONT. ESTOQUE'!$B130&lt;&gt;"",SUMIF(SAÍDAS!$C$7:$C$75,'CONT. ESTOQUE'!$B130,SAÍDAS!$G$7:$G$75),"")</f>
        <v/>
      </c>
      <c r="E130" s="98" t="str">
        <f>IFERROR('CONT. ESTOQUE'!$C130-'CONT. ESTOQUE'!$D130,"")</f>
        <v/>
      </c>
      <c r="F130" s="98" t="str">
        <f>IFERROR(VLOOKUP('CONT. ESTOQUE'!$B130,PROD!$B$6:$G$21,4,0),"")</f>
        <v/>
      </c>
      <c r="G130" s="98" t="str">
        <f>IF('CONT. ESTOQUE'!$B130&lt;&gt;"",IF('CONT. ESTOQUE'!$E130=0,"Sem Estoque",IF('CONT. ESTOQUE'!$E130&lt;'CONT. ESTOQUE'!$F130,"Estoque Perigoso","Estoque Confortável")),"")</f>
        <v/>
      </c>
      <c r="H130" s="99">
        <f>SUMIF(SAÍDAS!$C$7:$C$75,'CONT. ESTOQUE'!$B130,SAÍDAS!$J$7:$J$75)</f>
        <v>0</v>
      </c>
      <c r="I130" s="99">
        <f>SUMIF(ENTRADAS!$C$8:$C$58,'CONT. ESTOQUE'!$B130,ENTRADAS!$G$7:$G$58)</f>
        <v>0</v>
      </c>
      <c r="J130" s="100">
        <f>'CONT. ESTOQUE'!$H130-'CONT. ESTOQUE'!$I130</f>
        <v>0</v>
      </c>
    </row>
    <row r="131" spans="2:10" ht="15.75" customHeight="1" x14ac:dyDescent="0.2">
      <c r="B131" s="104"/>
      <c r="C131" s="98" t="str">
        <f>IF('CONT. ESTOQUE'!$B131&lt;&gt;"",SUMIF(ENTRADAS!$C$8:$C$58,'CONT. ESTOQUE'!$B131,ENTRADAS!$E$7:$E$58),"")</f>
        <v/>
      </c>
      <c r="D131" s="98" t="str">
        <f>IF('CONT. ESTOQUE'!$B131&lt;&gt;"",SUMIF(SAÍDAS!$C$7:$C$75,'CONT. ESTOQUE'!$B131,SAÍDAS!$G$7:$G$75),"")</f>
        <v/>
      </c>
      <c r="E131" s="98" t="str">
        <f>IFERROR('CONT. ESTOQUE'!$C131-'CONT. ESTOQUE'!$D131,"")</f>
        <v/>
      </c>
      <c r="F131" s="98" t="str">
        <f>IFERROR(VLOOKUP('CONT. ESTOQUE'!$B131,PROD!$B$6:$G$21,4,0),"")</f>
        <v/>
      </c>
      <c r="G131" s="98" t="str">
        <f>IF('CONT. ESTOQUE'!$B131&lt;&gt;"",IF('CONT. ESTOQUE'!$E131=0,"Sem Estoque",IF('CONT. ESTOQUE'!$E131&lt;'CONT. ESTOQUE'!$F131,"Estoque Perigoso","Estoque Confortável")),"")</f>
        <v/>
      </c>
      <c r="H131" s="99">
        <f>SUMIF(SAÍDAS!$C$7:$C$75,'CONT. ESTOQUE'!$B131,SAÍDAS!$J$7:$J$75)</f>
        <v>0</v>
      </c>
      <c r="I131" s="99">
        <f>SUMIF(ENTRADAS!$C$8:$C$58,'CONT. ESTOQUE'!$B131,ENTRADAS!$G$7:$G$58)</f>
        <v>0</v>
      </c>
      <c r="J131" s="100">
        <f>'CONT. ESTOQUE'!$H131-'CONT. ESTOQUE'!$I131</f>
        <v>0</v>
      </c>
    </row>
    <row r="132" spans="2:10" ht="15.75" customHeight="1" x14ac:dyDescent="0.2">
      <c r="B132" s="104"/>
      <c r="C132" s="98" t="str">
        <f>IF('CONT. ESTOQUE'!$B132&lt;&gt;"",SUMIF(ENTRADAS!$C$8:$C$58,'CONT. ESTOQUE'!$B132,ENTRADAS!$E$7:$E$58),"")</f>
        <v/>
      </c>
      <c r="D132" s="98" t="str">
        <f>IF('CONT. ESTOQUE'!$B132&lt;&gt;"",SUMIF(SAÍDAS!$C$7:$C$75,'CONT. ESTOQUE'!$B132,SAÍDAS!$G$7:$G$75),"")</f>
        <v/>
      </c>
      <c r="E132" s="98" t="str">
        <f>IFERROR('CONT. ESTOQUE'!$C132-'CONT. ESTOQUE'!$D132,"")</f>
        <v/>
      </c>
      <c r="F132" s="98" t="str">
        <f>IFERROR(VLOOKUP('CONT. ESTOQUE'!$B132,PROD!$B$6:$G$21,4,0),"")</f>
        <v/>
      </c>
      <c r="G132" s="98" t="str">
        <f>IF('CONT. ESTOQUE'!$B132&lt;&gt;"",IF('CONT. ESTOQUE'!$E132=0,"Sem Estoque",IF('CONT. ESTOQUE'!$E132&lt;'CONT. ESTOQUE'!$F132,"Estoque Perigoso","Estoque Confortável")),"")</f>
        <v/>
      </c>
      <c r="H132" s="99">
        <f>SUMIF(SAÍDAS!$C$7:$C$75,'CONT. ESTOQUE'!$B132,SAÍDAS!$J$7:$J$75)</f>
        <v>0</v>
      </c>
      <c r="I132" s="99">
        <f>SUMIF(ENTRADAS!$C$8:$C$58,'CONT. ESTOQUE'!$B132,ENTRADAS!$G$7:$G$58)</f>
        <v>0</v>
      </c>
      <c r="J132" s="100">
        <f>'CONT. ESTOQUE'!$H132-'CONT. ESTOQUE'!$I132</f>
        <v>0</v>
      </c>
    </row>
    <row r="133" spans="2:10" ht="15.75" customHeight="1" x14ac:dyDescent="0.2">
      <c r="B133" s="104"/>
      <c r="C133" s="98" t="str">
        <f>IF('CONT. ESTOQUE'!$B133&lt;&gt;"",SUMIF(ENTRADAS!$C$8:$C$58,'CONT. ESTOQUE'!$B133,ENTRADAS!$E$7:$E$58),"")</f>
        <v/>
      </c>
      <c r="D133" s="98" t="str">
        <f>IF('CONT. ESTOQUE'!$B133&lt;&gt;"",SUMIF(SAÍDAS!$C$7:$C$75,'CONT. ESTOQUE'!$B133,SAÍDAS!$G$7:$G$75),"")</f>
        <v/>
      </c>
      <c r="E133" s="98" t="str">
        <f>IFERROR('CONT. ESTOQUE'!$C133-'CONT. ESTOQUE'!$D133,"")</f>
        <v/>
      </c>
      <c r="F133" s="98" t="str">
        <f>IFERROR(VLOOKUP('CONT. ESTOQUE'!$B133,PROD!$B$6:$G$21,4,0),"")</f>
        <v/>
      </c>
      <c r="G133" s="98" t="str">
        <f>IF('CONT. ESTOQUE'!$B133&lt;&gt;"",IF('CONT. ESTOQUE'!$E133=0,"Sem Estoque",IF('CONT. ESTOQUE'!$E133&lt;'CONT. ESTOQUE'!$F133,"Estoque Perigoso","Estoque Confortável")),"")</f>
        <v/>
      </c>
      <c r="H133" s="99">
        <f>SUMIF(SAÍDAS!$C$7:$C$75,'CONT. ESTOQUE'!$B133,SAÍDAS!$J$7:$J$75)</f>
        <v>0</v>
      </c>
      <c r="I133" s="99">
        <f>SUMIF(ENTRADAS!$C$8:$C$58,'CONT. ESTOQUE'!$B133,ENTRADAS!$G$7:$G$58)</f>
        <v>0</v>
      </c>
      <c r="J133" s="100">
        <f>'CONT. ESTOQUE'!$H133-'CONT. ESTOQUE'!$I133</f>
        <v>0</v>
      </c>
    </row>
    <row r="134" spans="2:10" ht="15.75" customHeight="1" x14ac:dyDescent="0.2">
      <c r="B134" s="104"/>
      <c r="C134" s="98" t="str">
        <f>IF('CONT. ESTOQUE'!$B134&lt;&gt;"",SUMIF(ENTRADAS!$C$8:$C$58,'CONT. ESTOQUE'!$B134,ENTRADAS!$E$7:$E$58),"")</f>
        <v/>
      </c>
      <c r="D134" s="98" t="str">
        <f>IF('CONT. ESTOQUE'!$B134&lt;&gt;"",SUMIF(SAÍDAS!$C$7:$C$75,'CONT. ESTOQUE'!$B134,SAÍDAS!$G$7:$G$75),"")</f>
        <v/>
      </c>
      <c r="E134" s="98" t="str">
        <f>IFERROR('CONT. ESTOQUE'!$C134-'CONT. ESTOQUE'!$D134,"")</f>
        <v/>
      </c>
      <c r="F134" s="98" t="str">
        <f>IFERROR(VLOOKUP('CONT. ESTOQUE'!$B134,PROD!$B$6:$G$21,4,0),"")</f>
        <v/>
      </c>
      <c r="G134" s="98" t="str">
        <f>IF('CONT. ESTOQUE'!$B134&lt;&gt;"",IF('CONT. ESTOQUE'!$E134=0,"Sem Estoque",IF('CONT. ESTOQUE'!$E134&lt;'CONT. ESTOQUE'!$F134,"Estoque Perigoso","Estoque Confortável")),"")</f>
        <v/>
      </c>
      <c r="H134" s="99">
        <f>SUMIF(SAÍDAS!$C$7:$C$75,'CONT. ESTOQUE'!$B134,SAÍDAS!$J$7:$J$75)</f>
        <v>0</v>
      </c>
      <c r="I134" s="99">
        <f>SUMIF(ENTRADAS!$C$8:$C$58,'CONT. ESTOQUE'!$B134,ENTRADAS!$G$7:$G$58)</f>
        <v>0</v>
      </c>
      <c r="J134" s="100">
        <f>'CONT. ESTOQUE'!$H134-'CONT. ESTOQUE'!$I134</f>
        <v>0</v>
      </c>
    </row>
    <row r="135" spans="2:10" ht="15.75" customHeight="1" x14ac:dyDescent="0.2">
      <c r="B135" s="104"/>
      <c r="C135" s="98" t="str">
        <f>IF('CONT. ESTOQUE'!$B135&lt;&gt;"",SUMIF(ENTRADAS!$C$8:$C$58,'CONT. ESTOQUE'!$B135,ENTRADAS!$E$7:$E$58),"")</f>
        <v/>
      </c>
      <c r="D135" s="98" t="str">
        <f>IF('CONT. ESTOQUE'!$B135&lt;&gt;"",SUMIF(SAÍDAS!$C$7:$C$75,'CONT. ESTOQUE'!$B135,SAÍDAS!$G$7:$G$75),"")</f>
        <v/>
      </c>
      <c r="E135" s="98" t="str">
        <f>IFERROR('CONT. ESTOQUE'!$C135-'CONT. ESTOQUE'!$D135,"")</f>
        <v/>
      </c>
      <c r="F135" s="98" t="str">
        <f>IFERROR(VLOOKUP('CONT. ESTOQUE'!$B135,PROD!$B$6:$G$21,4,0),"")</f>
        <v/>
      </c>
      <c r="G135" s="98" t="str">
        <f>IF('CONT. ESTOQUE'!$B135&lt;&gt;"",IF('CONT. ESTOQUE'!$E135=0,"Sem Estoque",IF('CONT. ESTOQUE'!$E135&lt;'CONT. ESTOQUE'!$F135,"Estoque Perigoso","Estoque Confortável")),"")</f>
        <v/>
      </c>
      <c r="H135" s="99">
        <f>SUMIF(SAÍDAS!$C$7:$C$75,'CONT. ESTOQUE'!$B135,SAÍDAS!$J$7:$J$75)</f>
        <v>0</v>
      </c>
      <c r="I135" s="99">
        <f>SUMIF(ENTRADAS!$C$8:$C$58,'CONT. ESTOQUE'!$B135,ENTRADAS!$G$7:$G$58)</f>
        <v>0</v>
      </c>
      <c r="J135" s="100">
        <f>'CONT. ESTOQUE'!$H135-'CONT. ESTOQUE'!$I135</f>
        <v>0</v>
      </c>
    </row>
    <row r="136" spans="2:10" ht="15.75" customHeight="1" x14ac:dyDescent="0.2">
      <c r="B136" s="104"/>
      <c r="C136" s="98" t="str">
        <f>IF('CONT. ESTOQUE'!$B136&lt;&gt;"",SUMIF(ENTRADAS!$C$8:$C$58,'CONT. ESTOQUE'!$B136,ENTRADAS!$E$7:$E$58),"")</f>
        <v/>
      </c>
      <c r="D136" s="98" t="str">
        <f>IF('CONT. ESTOQUE'!$B136&lt;&gt;"",SUMIF(SAÍDAS!$C$7:$C$75,'CONT. ESTOQUE'!$B136,SAÍDAS!$G$7:$G$75),"")</f>
        <v/>
      </c>
      <c r="E136" s="98" t="str">
        <f>IFERROR('CONT. ESTOQUE'!$C136-'CONT. ESTOQUE'!$D136,"")</f>
        <v/>
      </c>
      <c r="F136" s="98" t="str">
        <f>IFERROR(VLOOKUP('CONT. ESTOQUE'!$B136,PROD!$B$6:$G$21,4,0),"")</f>
        <v/>
      </c>
      <c r="G136" s="98" t="str">
        <f>IF('CONT. ESTOQUE'!$B136&lt;&gt;"",IF('CONT. ESTOQUE'!$E136=0,"Sem Estoque",IF('CONT. ESTOQUE'!$E136&lt;'CONT. ESTOQUE'!$F136,"Estoque Perigoso","Estoque Confortável")),"")</f>
        <v/>
      </c>
      <c r="H136" s="99">
        <f>SUMIF(SAÍDAS!$C$7:$C$75,'CONT. ESTOQUE'!$B136,SAÍDAS!$J$7:$J$75)</f>
        <v>0</v>
      </c>
      <c r="I136" s="99">
        <f>SUMIF(ENTRADAS!$C$8:$C$58,'CONT. ESTOQUE'!$B136,ENTRADAS!$G$7:$G$58)</f>
        <v>0</v>
      </c>
      <c r="J136" s="100">
        <f>'CONT. ESTOQUE'!$H136-'CONT. ESTOQUE'!$I136</f>
        <v>0</v>
      </c>
    </row>
    <row r="137" spans="2:10" ht="15.75" customHeight="1" x14ac:dyDescent="0.2">
      <c r="B137" s="104"/>
      <c r="C137" s="98" t="str">
        <f>IF('CONT. ESTOQUE'!$B137&lt;&gt;"",SUMIF(ENTRADAS!$C$8:$C$58,'CONT. ESTOQUE'!$B137,ENTRADAS!$E$7:$E$58),"")</f>
        <v/>
      </c>
      <c r="D137" s="98" t="str">
        <f>IF('CONT. ESTOQUE'!$B137&lt;&gt;"",SUMIF(SAÍDAS!$C$7:$C$75,'CONT. ESTOQUE'!$B137,SAÍDAS!$G$7:$G$75),"")</f>
        <v/>
      </c>
      <c r="E137" s="98" t="str">
        <f>IFERROR('CONT. ESTOQUE'!$C137-'CONT. ESTOQUE'!$D137,"")</f>
        <v/>
      </c>
      <c r="F137" s="98" t="str">
        <f>IFERROR(VLOOKUP('CONT. ESTOQUE'!$B137,PROD!$B$6:$G$21,4,0),"")</f>
        <v/>
      </c>
      <c r="G137" s="98" t="str">
        <f>IF('CONT. ESTOQUE'!$B137&lt;&gt;"",IF('CONT. ESTOQUE'!$E137=0,"Sem Estoque",IF('CONT. ESTOQUE'!$E137&lt;'CONT. ESTOQUE'!$F137,"Estoque Perigoso","Estoque Confortável")),"")</f>
        <v/>
      </c>
      <c r="H137" s="99">
        <f>SUMIF(SAÍDAS!$C$7:$C$75,'CONT. ESTOQUE'!$B137,SAÍDAS!$J$7:$J$75)</f>
        <v>0</v>
      </c>
      <c r="I137" s="99">
        <f>SUMIF(ENTRADAS!$C$8:$C$58,'CONT. ESTOQUE'!$B137,ENTRADAS!$G$7:$G$58)</f>
        <v>0</v>
      </c>
      <c r="J137" s="100">
        <f>'CONT. ESTOQUE'!$H137-'CONT. ESTOQUE'!$I137</f>
        <v>0</v>
      </c>
    </row>
    <row r="138" spans="2:10" ht="15.75" customHeight="1" x14ac:dyDescent="0.2">
      <c r="B138" s="104"/>
      <c r="C138" s="98" t="str">
        <f>IF('CONT. ESTOQUE'!$B138&lt;&gt;"",SUMIF(ENTRADAS!$C$8:$C$58,'CONT. ESTOQUE'!$B138,ENTRADAS!$E$7:$E$58),"")</f>
        <v/>
      </c>
      <c r="D138" s="98" t="str">
        <f>IF('CONT. ESTOQUE'!$B138&lt;&gt;"",SUMIF(SAÍDAS!$C$7:$C$75,'CONT. ESTOQUE'!$B138,SAÍDAS!$G$7:$G$75),"")</f>
        <v/>
      </c>
      <c r="E138" s="98" t="str">
        <f>IFERROR('CONT. ESTOQUE'!$C138-'CONT. ESTOQUE'!$D138,"")</f>
        <v/>
      </c>
      <c r="F138" s="98" t="str">
        <f>IFERROR(VLOOKUP('CONT. ESTOQUE'!$B138,PROD!$B$6:$G$21,4,0),"")</f>
        <v/>
      </c>
      <c r="G138" s="98" t="str">
        <f>IF('CONT. ESTOQUE'!$B138&lt;&gt;"",IF('CONT. ESTOQUE'!$E138=0,"Sem Estoque",IF('CONT. ESTOQUE'!$E138&lt;'CONT. ESTOQUE'!$F138,"Estoque Perigoso","Estoque Confortável")),"")</f>
        <v/>
      </c>
      <c r="H138" s="99">
        <f>SUMIF(SAÍDAS!$C$7:$C$75,'CONT. ESTOQUE'!$B138,SAÍDAS!$J$7:$J$75)</f>
        <v>0</v>
      </c>
      <c r="I138" s="99">
        <f>SUMIF(ENTRADAS!$C$8:$C$58,'CONT. ESTOQUE'!$B138,ENTRADAS!$G$7:$G$58)</f>
        <v>0</v>
      </c>
      <c r="J138" s="100">
        <f>'CONT. ESTOQUE'!$H138-'CONT. ESTOQUE'!$I138</f>
        <v>0</v>
      </c>
    </row>
    <row r="139" spans="2:10" ht="15.75" customHeight="1" x14ac:dyDescent="0.2">
      <c r="B139" s="104"/>
      <c r="C139" s="98" t="str">
        <f>IF('CONT. ESTOQUE'!$B139&lt;&gt;"",SUMIF(ENTRADAS!$C$8:$C$58,'CONT. ESTOQUE'!$B139,ENTRADAS!$E$7:$E$58),"")</f>
        <v/>
      </c>
      <c r="D139" s="98" t="str">
        <f>IF('CONT. ESTOQUE'!$B139&lt;&gt;"",SUMIF(SAÍDAS!$C$7:$C$75,'CONT. ESTOQUE'!$B139,SAÍDAS!$G$7:$G$75),"")</f>
        <v/>
      </c>
      <c r="E139" s="98" t="str">
        <f>IFERROR('CONT. ESTOQUE'!$C139-'CONT. ESTOQUE'!$D139,"")</f>
        <v/>
      </c>
      <c r="F139" s="98" t="str">
        <f>IFERROR(VLOOKUP('CONT. ESTOQUE'!$B139,PROD!$B$6:$G$21,4,0),"")</f>
        <v/>
      </c>
      <c r="G139" s="98" t="str">
        <f>IF('CONT. ESTOQUE'!$B139&lt;&gt;"",IF('CONT. ESTOQUE'!$E139=0,"Sem Estoque",IF('CONT. ESTOQUE'!$E139&lt;'CONT. ESTOQUE'!$F139,"Estoque Perigoso","Estoque Confortável")),"")</f>
        <v/>
      </c>
      <c r="H139" s="99">
        <f>SUMIF(SAÍDAS!$C$7:$C$75,'CONT. ESTOQUE'!$B139,SAÍDAS!$J$7:$J$75)</f>
        <v>0</v>
      </c>
      <c r="I139" s="99">
        <f>SUMIF(ENTRADAS!$C$8:$C$58,'CONT. ESTOQUE'!$B139,ENTRADAS!$G$7:$G$58)</f>
        <v>0</v>
      </c>
      <c r="J139" s="100">
        <f>'CONT. ESTOQUE'!$H139-'CONT. ESTOQUE'!$I139</f>
        <v>0</v>
      </c>
    </row>
    <row r="140" spans="2:10" ht="15.75" customHeight="1" x14ac:dyDescent="0.2">
      <c r="B140" s="104"/>
      <c r="C140" s="98" t="str">
        <f>IF('CONT. ESTOQUE'!$B140&lt;&gt;"",SUMIF(ENTRADAS!$C$8:$C$58,'CONT. ESTOQUE'!$B140,ENTRADAS!$E$7:$E$58),"")</f>
        <v/>
      </c>
      <c r="D140" s="98" t="str">
        <f>IF('CONT. ESTOQUE'!$B140&lt;&gt;"",SUMIF(SAÍDAS!$C$7:$C$75,'CONT. ESTOQUE'!$B140,SAÍDAS!$G$7:$G$75),"")</f>
        <v/>
      </c>
      <c r="E140" s="98" t="str">
        <f>IFERROR('CONT. ESTOQUE'!$C140-'CONT. ESTOQUE'!$D140,"")</f>
        <v/>
      </c>
      <c r="F140" s="98" t="str">
        <f>IFERROR(VLOOKUP('CONT. ESTOQUE'!$B140,PROD!$B$6:$G$21,4,0),"")</f>
        <v/>
      </c>
      <c r="G140" s="98" t="str">
        <f>IF('CONT. ESTOQUE'!$B140&lt;&gt;"",IF('CONT. ESTOQUE'!$E140=0,"Sem Estoque",IF('CONT. ESTOQUE'!$E140&lt;'CONT. ESTOQUE'!$F140,"Estoque Perigoso","Estoque Confortável")),"")</f>
        <v/>
      </c>
      <c r="H140" s="99">
        <f>SUMIF(SAÍDAS!$C$7:$C$75,'CONT. ESTOQUE'!$B140,SAÍDAS!$J$7:$J$75)</f>
        <v>0</v>
      </c>
      <c r="I140" s="99">
        <f>SUMIF(ENTRADAS!$C$8:$C$58,'CONT. ESTOQUE'!$B140,ENTRADAS!$G$7:$G$58)</f>
        <v>0</v>
      </c>
      <c r="J140" s="100">
        <f>'CONT. ESTOQUE'!$H140-'CONT. ESTOQUE'!$I140</f>
        <v>0</v>
      </c>
    </row>
    <row r="141" spans="2:10" ht="15.75" customHeight="1" x14ac:dyDescent="0.2">
      <c r="B141" s="104"/>
      <c r="C141" s="98" t="str">
        <f>IF('CONT. ESTOQUE'!$B141&lt;&gt;"",SUMIF(ENTRADAS!$C$8:$C$58,'CONT. ESTOQUE'!$B141,ENTRADAS!$E$7:$E$58),"")</f>
        <v/>
      </c>
      <c r="D141" s="98" t="str">
        <f>IF('CONT. ESTOQUE'!$B141&lt;&gt;"",SUMIF(SAÍDAS!$C$7:$C$75,'CONT. ESTOQUE'!$B141,SAÍDAS!$G$7:$G$75),"")</f>
        <v/>
      </c>
      <c r="E141" s="98" t="str">
        <f>IFERROR('CONT. ESTOQUE'!$C141-'CONT. ESTOQUE'!$D141,"")</f>
        <v/>
      </c>
      <c r="F141" s="98" t="str">
        <f>IFERROR(VLOOKUP('CONT. ESTOQUE'!$B141,PROD!$B$6:$G$21,4,0),"")</f>
        <v/>
      </c>
      <c r="G141" s="98" t="str">
        <f>IF('CONT. ESTOQUE'!$B141&lt;&gt;"",IF('CONT. ESTOQUE'!$E141=0,"Sem Estoque",IF('CONT. ESTOQUE'!$E141&lt;'CONT. ESTOQUE'!$F141,"Estoque Perigoso","Estoque Confortável")),"")</f>
        <v/>
      </c>
      <c r="H141" s="99">
        <f>SUMIF(SAÍDAS!$C$7:$C$75,'CONT. ESTOQUE'!$B141,SAÍDAS!$J$7:$J$75)</f>
        <v>0</v>
      </c>
      <c r="I141" s="99">
        <f>SUMIF(ENTRADAS!$C$8:$C$58,'CONT. ESTOQUE'!$B141,ENTRADAS!$G$7:$G$58)</f>
        <v>0</v>
      </c>
      <c r="J141" s="100">
        <f>'CONT. ESTOQUE'!$H141-'CONT. ESTOQUE'!$I141</f>
        <v>0</v>
      </c>
    </row>
    <row r="142" spans="2:10" ht="15.75" customHeight="1" x14ac:dyDescent="0.2">
      <c r="B142" s="104"/>
      <c r="C142" s="98" t="str">
        <f>IF('CONT. ESTOQUE'!$B142&lt;&gt;"",SUMIF(ENTRADAS!$C$8:$C$58,'CONT. ESTOQUE'!$B142,ENTRADAS!$E$7:$E$58),"")</f>
        <v/>
      </c>
      <c r="D142" s="98" t="str">
        <f>IF('CONT. ESTOQUE'!$B142&lt;&gt;"",SUMIF(SAÍDAS!$C$7:$C$75,'CONT. ESTOQUE'!$B142,SAÍDAS!$G$7:$G$75),"")</f>
        <v/>
      </c>
      <c r="E142" s="98" t="str">
        <f>IFERROR('CONT. ESTOQUE'!$C142-'CONT. ESTOQUE'!$D142,"")</f>
        <v/>
      </c>
      <c r="F142" s="98" t="str">
        <f>IFERROR(VLOOKUP('CONT. ESTOQUE'!$B142,PROD!$B$6:$G$21,4,0),"")</f>
        <v/>
      </c>
      <c r="G142" s="98" t="str">
        <f>IF('CONT. ESTOQUE'!$B142&lt;&gt;"",IF('CONT. ESTOQUE'!$E142=0,"Sem Estoque",IF('CONT. ESTOQUE'!$E142&lt;'CONT. ESTOQUE'!$F142,"Estoque Perigoso","Estoque Confortável")),"")</f>
        <v/>
      </c>
      <c r="H142" s="99">
        <f>SUMIF(SAÍDAS!$C$7:$C$75,'CONT. ESTOQUE'!$B142,SAÍDAS!$J$7:$J$75)</f>
        <v>0</v>
      </c>
      <c r="I142" s="99">
        <f>SUMIF(ENTRADAS!$C$8:$C$58,'CONT. ESTOQUE'!$B142,ENTRADAS!$G$7:$G$58)</f>
        <v>0</v>
      </c>
      <c r="J142" s="100">
        <f>'CONT. ESTOQUE'!$H142-'CONT. ESTOQUE'!$I142</f>
        <v>0</v>
      </c>
    </row>
    <row r="143" spans="2:10" ht="15.75" customHeight="1" x14ac:dyDescent="0.2">
      <c r="B143" s="104"/>
      <c r="C143" s="98" t="str">
        <f>IF('CONT. ESTOQUE'!$B143&lt;&gt;"",SUMIF(ENTRADAS!$C$8:$C$58,'CONT. ESTOQUE'!$B143,ENTRADAS!$E$7:$E$58),"")</f>
        <v/>
      </c>
      <c r="D143" s="98" t="str">
        <f>IF('CONT. ESTOQUE'!$B143&lt;&gt;"",SUMIF(SAÍDAS!$C$7:$C$75,'CONT. ESTOQUE'!$B143,SAÍDAS!$G$7:$G$75),"")</f>
        <v/>
      </c>
      <c r="E143" s="98" t="str">
        <f>IFERROR('CONT. ESTOQUE'!$C143-'CONT. ESTOQUE'!$D143,"")</f>
        <v/>
      </c>
      <c r="F143" s="98" t="str">
        <f>IFERROR(VLOOKUP('CONT. ESTOQUE'!$B143,PROD!$B$6:$G$21,4,0),"")</f>
        <v/>
      </c>
      <c r="G143" s="98" t="str">
        <f>IF('CONT. ESTOQUE'!$B143&lt;&gt;"",IF('CONT. ESTOQUE'!$E143=0,"Sem Estoque",IF('CONT. ESTOQUE'!$E143&lt;'CONT. ESTOQUE'!$F143,"Estoque Perigoso","Estoque Confortável")),"")</f>
        <v/>
      </c>
      <c r="H143" s="99">
        <f>SUMIF(SAÍDAS!$C$7:$C$75,'CONT. ESTOQUE'!$B143,SAÍDAS!$J$7:$J$75)</f>
        <v>0</v>
      </c>
      <c r="I143" s="99">
        <f>SUMIF(ENTRADAS!$C$8:$C$58,'CONT. ESTOQUE'!$B143,ENTRADAS!$G$7:$G$58)</f>
        <v>0</v>
      </c>
      <c r="J143" s="100">
        <f>'CONT. ESTOQUE'!$H143-'CONT. ESTOQUE'!$I143</f>
        <v>0</v>
      </c>
    </row>
    <row r="144" spans="2:10" ht="15.75" customHeight="1" x14ac:dyDescent="0.2">
      <c r="B144" s="104"/>
      <c r="C144" s="98" t="str">
        <f>IF('CONT. ESTOQUE'!$B144&lt;&gt;"",SUMIF(ENTRADAS!$C$8:$C$58,'CONT. ESTOQUE'!$B144,ENTRADAS!$E$7:$E$58),"")</f>
        <v/>
      </c>
      <c r="D144" s="98" t="str">
        <f>IF('CONT. ESTOQUE'!$B144&lt;&gt;"",SUMIF(SAÍDAS!$C$7:$C$75,'CONT. ESTOQUE'!$B144,SAÍDAS!$G$7:$G$75),"")</f>
        <v/>
      </c>
      <c r="E144" s="98" t="str">
        <f>IFERROR('CONT. ESTOQUE'!$C144-'CONT. ESTOQUE'!$D144,"")</f>
        <v/>
      </c>
      <c r="F144" s="98" t="str">
        <f>IFERROR(VLOOKUP('CONT. ESTOQUE'!$B144,PROD!$B$6:$G$21,4,0),"")</f>
        <v/>
      </c>
      <c r="G144" s="98" t="str">
        <f>IF('CONT. ESTOQUE'!$B144&lt;&gt;"",IF('CONT. ESTOQUE'!$E144=0,"Sem Estoque",IF('CONT. ESTOQUE'!$E144&lt;'CONT. ESTOQUE'!$F144,"Estoque Perigoso","Estoque Confortável")),"")</f>
        <v/>
      </c>
      <c r="H144" s="99">
        <f>SUMIF(SAÍDAS!$C$7:$C$75,'CONT. ESTOQUE'!$B144,SAÍDAS!$J$7:$J$75)</f>
        <v>0</v>
      </c>
      <c r="I144" s="99">
        <f>SUMIF(ENTRADAS!$C$8:$C$58,'CONT. ESTOQUE'!$B144,ENTRADAS!$G$7:$G$58)</f>
        <v>0</v>
      </c>
      <c r="J144" s="100">
        <f>'CONT. ESTOQUE'!$H144-'CONT. ESTOQUE'!$I144</f>
        <v>0</v>
      </c>
    </row>
    <row r="145" spans="2:10" ht="15.75" customHeight="1" x14ac:dyDescent="0.2">
      <c r="B145" s="104"/>
      <c r="C145" s="98" t="str">
        <f>IF('CONT. ESTOQUE'!$B145&lt;&gt;"",SUMIF(ENTRADAS!$C$8:$C$58,'CONT. ESTOQUE'!$B145,ENTRADAS!$E$7:$E$58),"")</f>
        <v/>
      </c>
      <c r="D145" s="98" t="str">
        <f>IF('CONT. ESTOQUE'!$B145&lt;&gt;"",SUMIF(SAÍDAS!$C$7:$C$75,'CONT. ESTOQUE'!$B145,SAÍDAS!$G$7:$G$75),"")</f>
        <v/>
      </c>
      <c r="E145" s="98" t="str">
        <f>IFERROR('CONT. ESTOQUE'!$C145-'CONT. ESTOQUE'!$D145,"")</f>
        <v/>
      </c>
      <c r="F145" s="98" t="str">
        <f>IFERROR(VLOOKUP('CONT. ESTOQUE'!$B145,PROD!$B$6:$G$21,4,0),"")</f>
        <v/>
      </c>
      <c r="G145" s="98" t="str">
        <f>IF('CONT. ESTOQUE'!$B145&lt;&gt;"",IF('CONT. ESTOQUE'!$E145=0,"Sem Estoque",IF('CONT. ESTOQUE'!$E145&lt;'CONT. ESTOQUE'!$F145,"Estoque Perigoso","Estoque Confortável")),"")</f>
        <v/>
      </c>
      <c r="H145" s="99">
        <f>SUMIF(SAÍDAS!$C$7:$C$75,'CONT. ESTOQUE'!$B145,SAÍDAS!$J$7:$J$75)</f>
        <v>0</v>
      </c>
      <c r="I145" s="99">
        <f>SUMIF(ENTRADAS!$C$8:$C$58,'CONT. ESTOQUE'!$B145,ENTRADAS!$G$7:$G$58)</f>
        <v>0</v>
      </c>
      <c r="J145" s="100">
        <f>'CONT. ESTOQUE'!$H145-'CONT. ESTOQUE'!$I145</f>
        <v>0</v>
      </c>
    </row>
    <row r="146" spans="2:10" ht="15.75" customHeight="1" x14ac:dyDescent="0.2">
      <c r="B146" s="104"/>
      <c r="C146" s="98" t="str">
        <f>IF('CONT. ESTOQUE'!$B146&lt;&gt;"",SUMIF(ENTRADAS!$C$8:$C$58,'CONT. ESTOQUE'!$B146,ENTRADAS!$E$7:$E$58),"")</f>
        <v/>
      </c>
      <c r="D146" s="98" t="str">
        <f>IF('CONT. ESTOQUE'!$B146&lt;&gt;"",SUMIF(SAÍDAS!$C$7:$C$75,'CONT. ESTOQUE'!$B146,SAÍDAS!$G$7:$G$75),"")</f>
        <v/>
      </c>
      <c r="E146" s="98" t="str">
        <f>IFERROR('CONT. ESTOQUE'!$C146-'CONT. ESTOQUE'!$D146,"")</f>
        <v/>
      </c>
      <c r="F146" s="98" t="str">
        <f>IFERROR(VLOOKUP('CONT. ESTOQUE'!$B146,PROD!$B$6:$G$21,4,0),"")</f>
        <v/>
      </c>
      <c r="G146" s="98" t="str">
        <f>IF('CONT. ESTOQUE'!$B146&lt;&gt;"",IF('CONT. ESTOQUE'!$E146=0,"Sem Estoque",IF('CONT. ESTOQUE'!$E146&lt;'CONT. ESTOQUE'!$F146,"Estoque Perigoso","Estoque Confortável")),"")</f>
        <v/>
      </c>
      <c r="H146" s="99">
        <f>SUMIF(SAÍDAS!$C$7:$C$75,'CONT. ESTOQUE'!$B146,SAÍDAS!$J$7:$J$75)</f>
        <v>0</v>
      </c>
      <c r="I146" s="99">
        <f>SUMIF(ENTRADAS!$C$8:$C$58,'CONT. ESTOQUE'!$B146,ENTRADAS!$G$7:$G$58)</f>
        <v>0</v>
      </c>
      <c r="J146" s="100">
        <f>'CONT. ESTOQUE'!$H146-'CONT. ESTOQUE'!$I146</f>
        <v>0</v>
      </c>
    </row>
    <row r="147" spans="2:10" ht="15.75" customHeight="1" x14ac:dyDescent="0.2">
      <c r="B147" s="104"/>
      <c r="C147" s="98" t="str">
        <f>IF('CONT. ESTOQUE'!$B147&lt;&gt;"",SUMIF(ENTRADAS!$C$8:$C$58,'CONT. ESTOQUE'!$B147,ENTRADAS!$E$7:$E$58),"")</f>
        <v/>
      </c>
      <c r="D147" s="98" t="str">
        <f>IF('CONT. ESTOQUE'!$B147&lt;&gt;"",SUMIF(SAÍDAS!$C$7:$C$75,'CONT. ESTOQUE'!$B147,SAÍDAS!$G$7:$G$75),"")</f>
        <v/>
      </c>
      <c r="E147" s="98" t="str">
        <f>IFERROR('CONT. ESTOQUE'!$C147-'CONT. ESTOQUE'!$D147,"")</f>
        <v/>
      </c>
      <c r="F147" s="98" t="str">
        <f>IFERROR(VLOOKUP('CONT. ESTOQUE'!$B147,PROD!$B$6:$G$21,4,0),"")</f>
        <v/>
      </c>
      <c r="G147" s="98" t="str">
        <f>IF('CONT. ESTOQUE'!$B147&lt;&gt;"",IF('CONT. ESTOQUE'!$E147=0,"Sem Estoque",IF('CONT. ESTOQUE'!$E147&lt;'CONT. ESTOQUE'!$F147,"Estoque Perigoso","Estoque Confortável")),"")</f>
        <v/>
      </c>
      <c r="H147" s="99">
        <f>SUMIF(SAÍDAS!$C$7:$C$75,'CONT. ESTOQUE'!$B147,SAÍDAS!$J$7:$J$75)</f>
        <v>0</v>
      </c>
      <c r="I147" s="99">
        <f>SUMIF(ENTRADAS!$C$8:$C$58,'CONT. ESTOQUE'!$B147,ENTRADAS!$G$7:$G$58)</f>
        <v>0</v>
      </c>
      <c r="J147" s="100">
        <f>'CONT. ESTOQUE'!$H147-'CONT. ESTOQUE'!$I147</f>
        <v>0</v>
      </c>
    </row>
    <row r="148" spans="2:10" ht="15.75" customHeight="1" x14ac:dyDescent="0.2">
      <c r="B148" s="104"/>
      <c r="C148" s="98" t="str">
        <f>IF('CONT. ESTOQUE'!$B148&lt;&gt;"",SUMIF(ENTRADAS!$C$8:$C$58,'CONT. ESTOQUE'!$B148,ENTRADAS!$E$7:$E$58),"")</f>
        <v/>
      </c>
      <c r="D148" s="98" t="str">
        <f>IF('CONT. ESTOQUE'!$B148&lt;&gt;"",SUMIF(SAÍDAS!$C$7:$C$75,'CONT. ESTOQUE'!$B148,SAÍDAS!$G$7:$G$75),"")</f>
        <v/>
      </c>
      <c r="E148" s="98" t="str">
        <f>IFERROR('CONT. ESTOQUE'!$C148-'CONT. ESTOQUE'!$D148,"")</f>
        <v/>
      </c>
      <c r="F148" s="98" t="str">
        <f>IFERROR(VLOOKUP('CONT. ESTOQUE'!$B148,PROD!$B$6:$G$21,4,0),"")</f>
        <v/>
      </c>
      <c r="G148" s="98" t="str">
        <f>IF('CONT. ESTOQUE'!$B148&lt;&gt;"",IF('CONT. ESTOQUE'!$E148=0,"Sem Estoque",IF('CONT. ESTOQUE'!$E148&lt;'CONT. ESTOQUE'!$F148,"Estoque Perigoso","Estoque Confortável")),"")</f>
        <v/>
      </c>
      <c r="H148" s="99">
        <f>SUMIF(SAÍDAS!$C$7:$C$75,'CONT. ESTOQUE'!$B148,SAÍDAS!$J$7:$J$75)</f>
        <v>0</v>
      </c>
      <c r="I148" s="99">
        <f>SUMIF(ENTRADAS!$C$8:$C$58,'CONT. ESTOQUE'!$B148,ENTRADAS!$G$7:$G$58)</f>
        <v>0</v>
      </c>
      <c r="J148" s="100">
        <f>'CONT. ESTOQUE'!$H148-'CONT. ESTOQUE'!$I148</f>
        <v>0</v>
      </c>
    </row>
    <row r="149" spans="2:10" ht="15.75" customHeight="1" x14ac:dyDescent="0.2">
      <c r="B149" s="104"/>
      <c r="C149" s="98" t="str">
        <f>IF('CONT. ESTOQUE'!$B149&lt;&gt;"",SUMIF(ENTRADAS!$C$8:$C$58,'CONT. ESTOQUE'!$B149,ENTRADAS!$E$7:$E$58),"")</f>
        <v/>
      </c>
      <c r="D149" s="98" t="str">
        <f>IF('CONT. ESTOQUE'!$B149&lt;&gt;"",SUMIF(SAÍDAS!$C$7:$C$75,'CONT. ESTOQUE'!$B149,SAÍDAS!$G$7:$G$75),"")</f>
        <v/>
      </c>
      <c r="E149" s="98" t="str">
        <f>IFERROR('CONT. ESTOQUE'!$C149-'CONT. ESTOQUE'!$D149,"")</f>
        <v/>
      </c>
      <c r="F149" s="98" t="str">
        <f>IFERROR(VLOOKUP('CONT. ESTOQUE'!$B149,PROD!$B$6:$G$21,4,0),"")</f>
        <v/>
      </c>
      <c r="G149" s="98" t="str">
        <f>IF('CONT. ESTOQUE'!$B149&lt;&gt;"",IF('CONT. ESTOQUE'!$E149=0,"Sem Estoque",IF('CONT. ESTOQUE'!$E149&lt;'CONT. ESTOQUE'!$F149,"Estoque Perigoso","Estoque Confortável")),"")</f>
        <v/>
      </c>
      <c r="H149" s="99">
        <f>SUMIF(SAÍDAS!$C$7:$C$75,'CONT. ESTOQUE'!$B149,SAÍDAS!$J$7:$J$75)</f>
        <v>0</v>
      </c>
      <c r="I149" s="99">
        <f>SUMIF(ENTRADAS!$C$8:$C$58,'CONT. ESTOQUE'!$B149,ENTRADAS!$G$7:$G$58)</f>
        <v>0</v>
      </c>
      <c r="J149" s="100">
        <f>'CONT. ESTOQUE'!$H149-'CONT. ESTOQUE'!$I149</f>
        <v>0</v>
      </c>
    </row>
    <row r="150" spans="2:10" ht="15.75" customHeight="1" x14ac:dyDescent="0.2">
      <c r="B150" s="104"/>
      <c r="C150" s="98" t="str">
        <f>IF('CONT. ESTOQUE'!$B150&lt;&gt;"",SUMIF(ENTRADAS!$C$8:$C$58,'CONT. ESTOQUE'!$B150,ENTRADAS!$E$7:$E$58),"")</f>
        <v/>
      </c>
      <c r="D150" s="98" t="str">
        <f>IF('CONT. ESTOQUE'!$B150&lt;&gt;"",SUMIF(SAÍDAS!$C$7:$C$75,'CONT. ESTOQUE'!$B150,SAÍDAS!$G$7:$G$75),"")</f>
        <v/>
      </c>
      <c r="E150" s="98" t="str">
        <f>IFERROR('CONT. ESTOQUE'!$C150-'CONT. ESTOQUE'!$D150,"")</f>
        <v/>
      </c>
      <c r="F150" s="98" t="str">
        <f>IFERROR(VLOOKUP('CONT. ESTOQUE'!$B150,PROD!$B$6:$G$21,4,0),"")</f>
        <v/>
      </c>
      <c r="G150" s="98" t="str">
        <f>IF('CONT. ESTOQUE'!$B150&lt;&gt;"",IF('CONT. ESTOQUE'!$E150=0,"Sem Estoque",IF('CONT. ESTOQUE'!$E150&lt;'CONT. ESTOQUE'!$F150,"Estoque Perigoso","Estoque Confortável")),"")</f>
        <v/>
      </c>
      <c r="H150" s="99">
        <f>SUMIF(SAÍDAS!$C$7:$C$75,'CONT. ESTOQUE'!$B150,SAÍDAS!$J$7:$J$75)</f>
        <v>0</v>
      </c>
      <c r="I150" s="99">
        <f>SUMIF(ENTRADAS!$C$8:$C$58,'CONT. ESTOQUE'!$B150,ENTRADAS!$G$7:$G$58)</f>
        <v>0</v>
      </c>
      <c r="J150" s="100">
        <f>'CONT. ESTOQUE'!$H150-'CONT. ESTOQUE'!$I150</f>
        <v>0</v>
      </c>
    </row>
    <row r="151" spans="2:10" ht="15.75" customHeight="1" x14ac:dyDescent="0.2">
      <c r="B151" s="104"/>
      <c r="C151" s="98" t="str">
        <f>IF('CONT. ESTOQUE'!$B151&lt;&gt;"",SUMIF(ENTRADAS!$C$8:$C$58,'CONT. ESTOQUE'!$B151,ENTRADAS!$E$7:$E$58),"")</f>
        <v/>
      </c>
      <c r="D151" s="98" t="str">
        <f>IF('CONT. ESTOQUE'!$B151&lt;&gt;"",SUMIF(SAÍDAS!$C$7:$C$75,'CONT. ESTOQUE'!$B151,SAÍDAS!$G$7:$G$75),"")</f>
        <v/>
      </c>
      <c r="E151" s="98" t="str">
        <f>IFERROR('CONT. ESTOQUE'!$C151-'CONT. ESTOQUE'!$D151,"")</f>
        <v/>
      </c>
      <c r="F151" s="98" t="str">
        <f>IFERROR(VLOOKUP('CONT. ESTOQUE'!$B151,PROD!$B$6:$G$21,4,0),"")</f>
        <v/>
      </c>
      <c r="G151" s="98" t="str">
        <f>IF('CONT. ESTOQUE'!$B151&lt;&gt;"",IF('CONT. ESTOQUE'!$E151=0,"Sem Estoque",IF('CONT. ESTOQUE'!$E151&lt;'CONT. ESTOQUE'!$F151,"Estoque Perigoso","Estoque Confortável")),"")</f>
        <v/>
      </c>
      <c r="H151" s="99">
        <f>SUMIF(SAÍDAS!$C$7:$C$75,'CONT. ESTOQUE'!$B151,SAÍDAS!$J$7:$J$75)</f>
        <v>0</v>
      </c>
      <c r="I151" s="99">
        <f>SUMIF(ENTRADAS!$C$8:$C$58,'CONT. ESTOQUE'!$B151,ENTRADAS!$G$7:$G$58)</f>
        <v>0</v>
      </c>
      <c r="J151" s="100">
        <f>'CONT. ESTOQUE'!$H151-'CONT. ESTOQUE'!$I151</f>
        <v>0</v>
      </c>
    </row>
    <row r="152" spans="2:10" ht="15.75" customHeight="1" x14ac:dyDescent="0.2">
      <c r="B152" s="104"/>
      <c r="C152" s="98" t="str">
        <f>IF('CONT. ESTOQUE'!$B152&lt;&gt;"",SUMIF(ENTRADAS!$C$8:$C$58,'CONT. ESTOQUE'!$B152,ENTRADAS!$E$7:$E$58),"")</f>
        <v/>
      </c>
      <c r="D152" s="98" t="str">
        <f>IF('CONT. ESTOQUE'!$B152&lt;&gt;"",SUMIF(SAÍDAS!$C$7:$C$75,'CONT. ESTOQUE'!$B152,SAÍDAS!$G$7:$G$75),"")</f>
        <v/>
      </c>
      <c r="E152" s="98" t="str">
        <f>IFERROR('CONT. ESTOQUE'!$C152-'CONT. ESTOQUE'!$D152,"")</f>
        <v/>
      </c>
      <c r="F152" s="98" t="str">
        <f>IFERROR(VLOOKUP('CONT. ESTOQUE'!$B152,PROD!$B$6:$G$21,4,0),"")</f>
        <v/>
      </c>
      <c r="G152" s="98" t="str">
        <f>IF('CONT. ESTOQUE'!$B152&lt;&gt;"",IF('CONT. ESTOQUE'!$E152=0,"Sem Estoque",IF('CONT. ESTOQUE'!$E152&lt;'CONT. ESTOQUE'!$F152,"Estoque Perigoso","Estoque Confortável")),"")</f>
        <v/>
      </c>
      <c r="H152" s="99">
        <f>SUMIF(SAÍDAS!$C$7:$C$75,'CONT. ESTOQUE'!$B152,SAÍDAS!$J$7:$J$75)</f>
        <v>0</v>
      </c>
      <c r="I152" s="99">
        <f>SUMIF(ENTRADAS!$C$8:$C$58,'CONT. ESTOQUE'!$B152,ENTRADAS!$G$7:$G$58)</f>
        <v>0</v>
      </c>
      <c r="J152" s="100">
        <f>'CONT. ESTOQUE'!$H152-'CONT. ESTOQUE'!$I152</f>
        <v>0</v>
      </c>
    </row>
    <row r="153" spans="2:10" ht="15.75" customHeight="1" x14ac:dyDescent="0.2">
      <c r="B153" s="104"/>
      <c r="C153" s="98" t="str">
        <f>IF('CONT. ESTOQUE'!$B153&lt;&gt;"",SUMIF(ENTRADAS!$C$8:$C$58,'CONT. ESTOQUE'!$B153,ENTRADAS!$E$7:$E$58),"")</f>
        <v/>
      </c>
      <c r="D153" s="98" t="str">
        <f>IF('CONT. ESTOQUE'!$B153&lt;&gt;"",SUMIF(SAÍDAS!$C$7:$C$75,'CONT. ESTOQUE'!$B153,SAÍDAS!$G$7:$G$75),"")</f>
        <v/>
      </c>
      <c r="E153" s="98" t="str">
        <f>IFERROR('CONT. ESTOQUE'!$C153-'CONT. ESTOQUE'!$D153,"")</f>
        <v/>
      </c>
      <c r="F153" s="98" t="str">
        <f>IFERROR(VLOOKUP('CONT. ESTOQUE'!$B153,PROD!$B$6:$G$21,4,0),"")</f>
        <v/>
      </c>
      <c r="G153" s="98" t="str">
        <f>IF('CONT. ESTOQUE'!$B153&lt;&gt;"",IF('CONT. ESTOQUE'!$E153=0,"Sem Estoque",IF('CONT. ESTOQUE'!$E153&lt;'CONT. ESTOQUE'!$F153,"Estoque Perigoso","Estoque Confortável")),"")</f>
        <v/>
      </c>
      <c r="H153" s="99">
        <f>SUMIF(SAÍDAS!$C$7:$C$75,'CONT. ESTOQUE'!$B153,SAÍDAS!$J$7:$J$75)</f>
        <v>0</v>
      </c>
      <c r="I153" s="99">
        <f>SUMIF(ENTRADAS!$C$8:$C$58,'CONT. ESTOQUE'!$B153,ENTRADAS!$G$7:$G$58)</f>
        <v>0</v>
      </c>
      <c r="J153" s="100">
        <f>'CONT. ESTOQUE'!$H153-'CONT. ESTOQUE'!$I153</f>
        <v>0</v>
      </c>
    </row>
    <row r="154" spans="2:10" ht="15.75" customHeight="1" x14ac:dyDescent="0.2">
      <c r="B154" s="104"/>
      <c r="C154" s="98" t="str">
        <f>IF('CONT. ESTOQUE'!$B154&lt;&gt;"",SUMIF(ENTRADAS!$C$8:$C$58,'CONT. ESTOQUE'!$B154,ENTRADAS!$E$7:$E$58),"")</f>
        <v/>
      </c>
      <c r="D154" s="98" t="str">
        <f>IF('CONT. ESTOQUE'!$B154&lt;&gt;"",SUMIF(SAÍDAS!$C$7:$C$75,'CONT. ESTOQUE'!$B154,SAÍDAS!$G$7:$G$75),"")</f>
        <v/>
      </c>
      <c r="E154" s="98" t="str">
        <f>IFERROR('CONT. ESTOQUE'!$C154-'CONT. ESTOQUE'!$D154,"")</f>
        <v/>
      </c>
      <c r="F154" s="98" t="str">
        <f>IFERROR(VLOOKUP('CONT. ESTOQUE'!$B154,PROD!$B$6:$G$21,4,0),"")</f>
        <v/>
      </c>
      <c r="G154" s="98" t="str">
        <f>IF('CONT. ESTOQUE'!$B154&lt;&gt;"",IF('CONT. ESTOQUE'!$E154=0,"Sem Estoque",IF('CONT. ESTOQUE'!$E154&lt;'CONT. ESTOQUE'!$F154,"Estoque Perigoso","Estoque Confortável")),"")</f>
        <v/>
      </c>
      <c r="H154" s="99">
        <f>SUMIF(SAÍDAS!$C$7:$C$75,'CONT. ESTOQUE'!$B154,SAÍDAS!$J$7:$J$75)</f>
        <v>0</v>
      </c>
      <c r="I154" s="99">
        <f>SUMIF(ENTRADAS!$C$8:$C$58,'CONT. ESTOQUE'!$B154,ENTRADAS!$G$7:$G$58)</f>
        <v>0</v>
      </c>
      <c r="J154" s="100">
        <f>'CONT. ESTOQUE'!$H154-'CONT. ESTOQUE'!$I154</f>
        <v>0</v>
      </c>
    </row>
    <row r="155" spans="2:10" ht="15.75" customHeight="1" x14ac:dyDescent="0.2">
      <c r="B155" s="104"/>
      <c r="C155" s="98" t="str">
        <f>IF('CONT. ESTOQUE'!$B155&lt;&gt;"",SUMIF(ENTRADAS!$C$8:$C$58,'CONT. ESTOQUE'!$B155,ENTRADAS!$E$7:$E$58),"")</f>
        <v/>
      </c>
      <c r="D155" s="98" t="str">
        <f>IF('CONT. ESTOQUE'!$B155&lt;&gt;"",SUMIF(SAÍDAS!$C$7:$C$75,'CONT. ESTOQUE'!$B155,SAÍDAS!$G$7:$G$75),"")</f>
        <v/>
      </c>
      <c r="E155" s="98" t="str">
        <f>IFERROR('CONT. ESTOQUE'!$C155-'CONT. ESTOQUE'!$D155,"")</f>
        <v/>
      </c>
      <c r="F155" s="98" t="str">
        <f>IFERROR(VLOOKUP('CONT. ESTOQUE'!$B155,PROD!$B$6:$G$21,4,0),"")</f>
        <v/>
      </c>
      <c r="G155" s="98" t="str">
        <f>IF('CONT. ESTOQUE'!$B155&lt;&gt;"",IF('CONT. ESTOQUE'!$E155=0,"Sem Estoque",IF('CONT. ESTOQUE'!$E155&lt;'CONT. ESTOQUE'!$F155,"Estoque Perigoso","Estoque Confortável")),"")</f>
        <v/>
      </c>
      <c r="H155" s="99">
        <f>SUMIF(SAÍDAS!$C$7:$C$75,'CONT. ESTOQUE'!$B155,SAÍDAS!$J$7:$J$75)</f>
        <v>0</v>
      </c>
      <c r="I155" s="99">
        <f>SUMIF(ENTRADAS!$C$8:$C$58,'CONT. ESTOQUE'!$B155,ENTRADAS!$G$7:$G$58)</f>
        <v>0</v>
      </c>
      <c r="J155" s="100">
        <f>'CONT. ESTOQUE'!$H155-'CONT. ESTOQUE'!$I155</f>
        <v>0</v>
      </c>
    </row>
    <row r="156" spans="2:10" ht="15.75" customHeight="1" x14ac:dyDescent="0.2">
      <c r="B156" s="104"/>
      <c r="C156" s="98" t="str">
        <f>IF('CONT. ESTOQUE'!$B156&lt;&gt;"",SUMIF(ENTRADAS!$C$8:$C$58,'CONT. ESTOQUE'!$B156,ENTRADAS!$E$7:$E$58),"")</f>
        <v/>
      </c>
      <c r="D156" s="98" t="str">
        <f>IF('CONT. ESTOQUE'!$B156&lt;&gt;"",SUMIF(SAÍDAS!$C$7:$C$75,'CONT. ESTOQUE'!$B156,SAÍDAS!$G$7:$G$75),"")</f>
        <v/>
      </c>
      <c r="E156" s="98" t="str">
        <f>IFERROR('CONT. ESTOQUE'!$C156-'CONT. ESTOQUE'!$D156,"")</f>
        <v/>
      </c>
      <c r="F156" s="98" t="str">
        <f>IFERROR(VLOOKUP('CONT. ESTOQUE'!$B156,PROD!$B$6:$G$21,4,0),"")</f>
        <v/>
      </c>
      <c r="G156" s="98" t="str">
        <f>IF('CONT. ESTOQUE'!$B156&lt;&gt;"",IF('CONT. ESTOQUE'!$E156=0,"Sem Estoque",IF('CONT. ESTOQUE'!$E156&lt;'CONT. ESTOQUE'!$F156,"Estoque Perigoso","Estoque Confortável")),"")</f>
        <v/>
      </c>
      <c r="H156" s="99">
        <f>SUMIF(SAÍDAS!$C$7:$C$75,'CONT. ESTOQUE'!$B156,SAÍDAS!$J$7:$J$75)</f>
        <v>0</v>
      </c>
      <c r="I156" s="99">
        <f>SUMIF(ENTRADAS!$C$8:$C$58,'CONT. ESTOQUE'!$B156,ENTRADAS!$G$7:$G$58)</f>
        <v>0</v>
      </c>
      <c r="J156" s="100">
        <f>'CONT. ESTOQUE'!$H156-'CONT. ESTOQUE'!$I156</f>
        <v>0</v>
      </c>
    </row>
    <row r="157" spans="2:10" ht="15.75" customHeight="1" x14ac:dyDescent="0.2">
      <c r="B157" s="104"/>
      <c r="C157" s="98" t="str">
        <f>IF('CONT. ESTOQUE'!$B157&lt;&gt;"",SUMIF(ENTRADAS!$C$8:$C$58,'CONT. ESTOQUE'!$B157,ENTRADAS!$E$7:$E$58),"")</f>
        <v/>
      </c>
      <c r="D157" s="98" t="str">
        <f>IF('CONT. ESTOQUE'!$B157&lt;&gt;"",SUMIF(SAÍDAS!$C$7:$C$75,'CONT. ESTOQUE'!$B157,SAÍDAS!$G$7:$G$75),"")</f>
        <v/>
      </c>
      <c r="E157" s="98" t="str">
        <f>IFERROR('CONT. ESTOQUE'!$C157-'CONT. ESTOQUE'!$D157,"")</f>
        <v/>
      </c>
      <c r="F157" s="98" t="str">
        <f>IFERROR(VLOOKUP('CONT. ESTOQUE'!$B157,PROD!$B$6:$G$21,4,0),"")</f>
        <v/>
      </c>
      <c r="G157" s="98" t="str">
        <f>IF('CONT. ESTOQUE'!$B157&lt;&gt;"",IF('CONT. ESTOQUE'!$E157=0,"Sem Estoque",IF('CONT. ESTOQUE'!$E157&lt;'CONT. ESTOQUE'!$F157,"Estoque Perigoso","Estoque Confortável")),"")</f>
        <v/>
      </c>
      <c r="H157" s="99">
        <f>SUMIF(SAÍDAS!$C$7:$C$75,'CONT. ESTOQUE'!$B157,SAÍDAS!$J$7:$J$75)</f>
        <v>0</v>
      </c>
      <c r="I157" s="99">
        <f>SUMIF(ENTRADAS!$C$8:$C$58,'CONT. ESTOQUE'!$B157,ENTRADAS!$G$7:$G$58)</f>
        <v>0</v>
      </c>
      <c r="J157" s="100">
        <f>'CONT. ESTOQUE'!$H157-'CONT. ESTOQUE'!$I157</f>
        <v>0</v>
      </c>
    </row>
    <row r="158" spans="2:10" ht="15.75" customHeight="1" x14ac:dyDescent="0.2">
      <c r="B158" s="104"/>
      <c r="C158" s="98" t="str">
        <f>IF('CONT. ESTOQUE'!$B158&lt;&gt;"",SUMIF(ENTRADAS!$C$8:$C$58,'CONT. ESTOQUE'!$B158,ENTRADAS!$E$7:$E$58),"")</f>
        <v/>
      </c>
      <c r="D158" s="98" t="str">
        <f>IF('CONT. ESTOQUE'!$B158&lt;&gt;"",SUMIF(SAÍDAS!$C$7:$C$75,'CONT. ESTOQUE'!$B158,SAÍDAS!$G$7:$G$75),"")</f>
        <v/>
      </c>
      <c r="E158" s="98" t="str">
        <f>IFERROR('CONT. ESTOQUE'!$C158-'CONT. ESTOQUE'!$D158,"")</f>
        <v/>
      </c>
      <c r="F158" s="98" t="str">
        <f>IFERROR(VLOOKUP('CONT. ESTOQUE'!$B158,PROD!$B$6:$G$21,4,0),"")</f>
        <v/>
      </c>
      <c r="G158" s="98" t="str">
        <f>IF('CONT. ESTOQUE'!$B158&lt;&gt;"",IF('CONT. ESTOQUE'!$E158=0,"Sem Estoque",IF('CONT. ESTOQUE'!$E158&lt;'CONT. ESTOQUE'!$F158,"Estoque Perigoso","Estoque Confortável")),"")</f>
        <v/>
      </c>
      <c r="H158" s="99">
        <f>SUMIF(SAÍDAS!$C$7:$C$75,'CONT. ESTOQUE'!$B158,SAÍDAS!$J$7:$J$75)</f>
        <v>0</v>
      </c>
      <c r="I158" s="99">
        <f>SUMIF(ENTRADAS!$C$8:$C$58,'CONT. ESTOQUE'!$B158,ENTRADAS!$G$7:$G$58)</f>
        <v>0</v>
      </c>
      <c r="J158" s="100">
        <f>'CONT. ESTOQUE'!$H158-'CONT. ESTOQUE'!$I158</f>
        <v>0</v>
      </c>
    </row>
    <row r="159" spans="2:10" ht="15.75" customHeight="1" x14ac:dyDescent="0.2">
      <c r="B159" s="104"/>
      <c r="C159" s="98" t="str">
        <f>IF('CONT. ESTOQUE'!$B159&lt;&gt;"",SUMIF(ENTRADAS!$C$8:$C$58,'CONT. ESTOQUE'!$B159,ENTRADAS!$E$7:$E$58),"")</f>
        <v/>
      </c>
      <c r="D159" s="98" t="str">
        <f>IF('CONT. ESTOQUE'!$B159&lt;&gt;"",SUMIF(SAÍDAS!$C$7:$C$75,'CONT. ESTOQUE'!$B159,SAÍDAS!$G$7:$G$75),"")</f>
        <v/>
      </c>
      <c r="E159" s="98" t="str">
        <f>IFERROR('CONT. ESTOQUE'!$C159-'CONT. ESTOQUE'!$D159,"")</f>
        <v/>
      </c>
      <c r="F159" s="98" t="str">
        <f>IFERROR(VLOOKUP('CONT. ESTOQUE'!$B159,PROD!$B$6:$G$21,4,0),"")</f>
        <v/>
      </c>
      <c r="G159" s="98" t="str">
        <f>IF('CONT. ESTOQUE'!$B159&lt;&gt;"",IF('CONT. ESTOQUE'!$E159=0,"Sem Estoque",IF('CONT. ESTOQUE'!$E159&lt;'CONT. ESTOQUE'!$F159,"Estoque Perigoso","Estoque Confortável")),"")</f>
        <v/>
      </c>
      <c r="H159" s="99">
        <f>SUMIF(SAÍDAS!$C$7:$C$75,'CONT. ESTOQUE'!$B159,SAÍDAS!$J$7:$J$75)</f>
        <v>0</v>
      </c>
      <c r="I159" s="99">
        <f>SUMIF(ENTRADAS!$C$8:$C$58,'CONT. ESTOQUE'!$B159,ENTRADAS!$G$7:$G$58)</f>
        <v>0</v>
      </c>
      <c r="J159" s="100">
        <f>'CONT. ESTOQUE'!$H159-'CONT. ESTOQUE'!$I159</f>
        <v>0</v>
      </c>
    </row>
    <row r="160" spans="2:10" ht="15.75" customHeight="1" x14ac:dyDescent="0.2">
      <c r="B160" s="104"/>
      <c r="C160" s="98" t="str">
        <f>IF('CONT. ESTOQUE'!$B160&lt;&gt;"",SUMIF(ENTRADAS!$C$8:$C$58,'CONT. ESTOQUE'!$B160,ENTRADAS!$E$7:$E$58),"")</f>
        <v/>
      </c>
      <c r="D160" s="98" t="str">
        <f>IF('CONT. ESTOQUE'!$B160&lt;&gt;"",SUMIF(SAÍDAS!$C$7:$C$75,'CONT. ESTOQUE'!$B160,SAÍDAS!$G$7:$G$75),"")</f>
        <v/>
      </c>
      <c r="E160" s="98" t="str">
        <f>IFERROR('CONT. ESTOQUE'!$C160-'CONT. ESTOQUE'!$D160,"")</f>
        <v/>
      </c>
      <c r="F160" s="98" t="str">
        <f>IFERROR(VLOOKUP('CONT. ESTOQUE'!$B160,PROD!$B$6:$G$21,4,0),"")</f>
        <v/>
      </c>
      <c r="G160" s="98" t="str">
        <f>IF('CONT. ESTOQUE'!$B160&lt;&gt;"",IF('CONT. ESTOQUE'!$E160=0,"Sem Estoque",IF('CONT. ESTOQUE'!$E160&lt;'CONT. ESTOQUE'!$F160,"Estoque Perigoso","Estoque Confortável")),"")</f>
        <v/>
      </c>
      <c r="H160" s="99">
        <f>SUMIF(SAÍDAS!$C$7:$C$75,'CONT. ESTOQUE'!$B160,SAÍDAS!$J$7:$J$75)</f>
        <v>0</v>
      </c>
      <c r="I160" s="99">
        <f>SUMIF(ENTRADAS!$C$8:$C$58,'CONT. ESTOQUE'!$B160,ENTRADAS!$G$7:$G$58)</f>
        <v>0</v>
      </c>
      <c r="J160" s="100">
        <f>'CONT. ESTOQUE'!$H160-'CONT. ESTOQUE'!$I160</f>
        <v>0</v>
      </c>
    </row>
    <row r="161" spans="2:10" ht="15.75" customHeight="1" x14ac:dyDescent="0.2">
      <c r="B161" s="104"/>
      <c r="C161" s="98" t="str">
        <f>IF('CONT. ESTOQUE'!$B161&lt;&gt;"",SUMIF(ENTRADAS!$C$8:$C$58,'CONT. ESTOQUE'!$B161,ENTRADAS!$E$7:$E$58),"")</f>
        <v/>
      </c>
      <c r="D161" s="98" t="str">
        <f>IF('CONT. ESTOQUE'!$B161&lt;&gt;"",SUMIF(SAÍDAS!$C$7:$C$75,'CONT. ESTOQUE'!$B161,SAÍDAS!$G$7:$G$75),"")</f>
        <v/>
      </c>
      <c r="E161" s="98" t="str">
        <f>IFERROR('CONT. ESTOQUE'!$C161-'CONT. ESTOQUE'!$D161,"")</f>
        <v/>
      </c>
      <c r="F161" s="98" t="str">
        <f>IFERROR(VLOOKUP('CONT. ESTOQUE'!$B161,PROD!$B$6:$G$21,4,0),"")</f>
        <v/>
      </c>
      <c r="G161" s="98" t="str">
        <f>IF('CONT. ESTOQUE'!$B161&lt;&gt;"",IF('CONT. ESTOQUE'!$E161=0,"Sem Estoque",IF('CONT. ESTOQUE'!$E161&lt;'CONT. ESTOQUE'!$F161,"Estoque Perigoso","Estoque Confortável")),"")</f>
        <v/>
      </c>
      <c r="H161" s="99">
        <f>SUMIF(SAÍDAS!$C$7:$C$75,'CONT. ESTOQUE'!$B161,SAÍDAS!$J$7:$J$75)</f>
        <v>0</v>
      </c>
      <c r="I161" s="99">
        <f>SUMIF(ENTRADAS!$C$8:$C$58,'CONT. ESTOQUE'!$B161,ENTRADAS!$G$7:$G$58)</f>
        <v>0</v>
      </c>
      <c r="J161" s="100">
        <f>'CONT. ESTOQUE'!$H161-'CONT. ESTOQUE'!$I161</f>
        <v>0</v>
      </c>
    </row>
    <row r="162" spans="2:10" ht="15.75" customHeight="1" x14ac:dyDescent="0.2">
      <c r="B162" s="104"/>
      <c r="C162" s="98" t="str">
        <f>IF('CONT. ESTOQUE'!$B162&lt;&gt;"",SUMIF(ENTRADAS!$C$8:$C$58,'CONT. ESTOQUE'!$B162,ENTRADAS!$E$7:$E$58),"")</f>
        <v/>
      </c>
      <c r="D162" s="98" t="str">
        <f>IF('CONT. ESTOQUE'!$B162&lt;&gt;"",SUMIF(SAÍDAS!$C$7:$C$75,'CONT. ESTOQUE'!$B162,SAÍDAS!$G$7:$G$75),"")</f>
        <v/>
      </c>
      <c r="E162" s="98" t="str">
        <f>IFERROR('CONT. ESTOQUE'!$C162-'CONT. ESTOQUE'!$D162,"")</f>
        <v/>
      </c>
      <c r="F162" s="98" t="str">
        <f>IFERROR(VLOOKUP('CONT. ESTOQUE'!$B162,PROD!$B$6:$G$21,4,0),"")</f>
        <v/>
      </c>
      <c r="G162" s="98" t="str">
        <f>IF('CONT. ESTOQUE'!$B162&lt;&gt;"",IF('CONT. ESTOQUE'!$E162=0,"Sem Estoque",IF('CONT. ESTOQUE'!$E162&lt;'CONT. ESTOQUE'!$F162,"Estoque Perigoso","Estoque Confortável")),"")</f>
        <v/>
      </c>
      <c r="H162" s="99">
        <f>SUMIF(SAÍDAS!$C$7:$C$75,'CONT. ESTOQUE'!$B162,SAÍDAS!$J$7:$J$75)</f>
        <v>0</v>
      </c>
      <c r="I162" s="99">
        <f>SUMIF(ENTRADAS!$C$8:$C$58,'CONT. ESTOQUE'!$B162,ENTRADAS!$G$7:$G$58)</f>
        <v>0</v>
      </c>
      <c r="J162" s="100">
        <f>'CONT. ESTOQUE'!$H162-'CONT. ESTOQUE'!$I162</f>
        <v>0</v>
      </c>
    </row>
    <row r="163" spans="2:10" ht="15.75" customHeight="1" x14ac:dyDescent="0.2">
      <c r="B163" s="104"/>
      <c r="C163" s="98" t="str">
        <f>IF('CONT. ESTOQUE'!$B163&lt;&gt;"",SUMIF(ENTRADAS!$C$8:$C$58,'CONT. ESTOQUE'!$B163,ENTRADAS!$E$7:$E$58),"")</f>
        <v/>
      </c>
      <c r="D163" s="98" t="str">
        <f>IF('CONT. ESTOQUE'!$B163&lt;&gt;"",SUMIF(SAÍDAS!$C$7:$C$75,'CONT. ESTOQUE'!$B163,SAÍDAS!$G$7:$G$75),"")</f>
        <v/>
      </c>
      <c r="E163" s="98" t="str">
        <f>IFERROR('CONT. ESTOQUE'!$C163-'CONT. ESTOQUE'!$D163,"")</f>
        <v/>
      </c>
      <c r="F163" s="98" t="str">
        <f>IFERROR(VLOOKUP('CONT. ESTOQUE'!$B163,PROD!$B$6:$G$21,4,0),"")</f>
        <v/>
      </c>
      <c r="G163" s="98" t="str">
        <f>IF('CONT. ESTOQUE'!$B163&lt;&gt;"",IF('CONT. ESTOQUE'!$E163=0,"Sem Estoque",IF('CONT. ESTOQUE'!$E163&lt;'CONT. ESTOQUE'!$F163,"Estoque Perigoso","Estoque Confortável")),"")</f>
        <v/>
      </c>
      <c r="H163" s="99">
        <f>SUMIF(SAÍDAS!$C$7:$C$75,'CONT. ESTOQUE'!$B163,SAÍDAS!$J$7:$J$75)</f>
        <v>0</v>
      </c>
      <c r="I163" s="99">
        <f>SUMIF(ENTRADAS!$C$8:$C$58,'CONT. ESTOQUE'!$B163,ENTRADAS!$G$7:$G$58)</f>
        <v>0</v>
      </c>
      <c r="J163" s="100">
        <f>'CONT. ESTOQUE'!$H163-'CONT. ESTOQUE'!$I163</f>
        <v>0</v>
      </c>
    </row>
    <row r="164" spans="2:10" ht="15.75" customHeight="1" x14ac:dyDescent="0.2">
      <c r="B164" s="104"/>
      <c r="C164" s="98" t="str">
        <f>IF('CONT. ESTOQUE'!$B164&lt;&gt;"",SUMIF(ENTRADAS!$C$8:$C$58,'CONT. ESTOQUE'!$B164,ENTRADAS!$E$7:$E$58),"")</f>
        <v/>
      </c>
      <c r="D164" s="98" t="str">
        <f>IF('CONT. ESTOQUE'!$B164&lt;&gt;"",SUMIF(SAÍDAS!$C$7:$C$75,'CONT. ESTOQUE'!$B164,SAÍDAS!$G$7:$G$75),"")</f>
        <v/>
      </c>
      <c r="E164" s="98" t="str">
        <f>IFERROR('CONT. ESTOQUE'!$C164-'CONT. ESTOQUE'!$D164,"")</f>
        <v/>
      </c>
      <c r="F164" s="98" t="str">
        <f>IFERROR(VLOOKUP('CONT. ESTOQUE'!$B164,PROD!$B$6:$G$21,4,0),"")</f>
        <v/>
      </c>
      <c r="G164" s="98" t="str">
        <f>IF('CONT. ESTOQUE'!$B164&lt;&gt;"",IF('CONT. ESTOQUE'!$E164=0,"Sem Estoque",IF('CONT. ESTOQUE'!$E164&lt;'CONT. ESTOQUE'!$F164,"Estoque Perigoso","Estoque Confortável")),"")</f>
        <v/>
      </c>
      <c r="H164" s="99">
        <f>SUMIF(SAÍDAS!$C$7:$C$75,'CONT. ESTOQUE'!$B164,SAÍDAS!$J$7:$J$75)</f>
        <v>0</v>
      </c>
      <c r="I164" s="99">
        <f>SUMIF(ENTRADAS!$C$8:$C$58,'CONT. ESTOQUE'!$B164,ENTRADAS!$G$7:$G$58)</f>
        <v>0</v>
      </c>
      <c r="J164" s="100">
        <f>'CONT. ESTOQUE'!$H164-'CONT. ESTOQUE'!$I164</f>
        <v>0</v>
      </c>
    </row>
    <row r="165" spans="2:10" ht="15.75" customHeight="1" x14ac:dyDescent="0.2">
      <c r="B165" s="104"/>
      <c r="C165" s="98" t="str">
        <f>IF('CONT. ESTOQUE'!$B165&lt;&gt;"",SUMIF(ENTRADAS!$C$8:$C$58,'CONT. ESTOQUE'!$B165,ENTRADAS!$E$7:$E$58),"")</f>
        <v/>
      </c>
      <c r="D165" s="98" t="str">
        <f>IF('CONT. ESTOQUE'!$B165&lt;&gt;"",SUMIF(SAÍDAS!$C$7:$C$75,'CONT. ESTOQUE'!$B165,SAÍDAS!$G$7:$G$75),"")</f>
        <v/>
      </c>
      <c r="E165" s="98" t="str">
        <f>IFERROR('CONT. ESTOQUE'!$C165-'CONT. ESTOQUE'!$D165,"")</f>
        <v/>
      </c>
      <c r="F165" s="98" t="str">
        <f>IFERROR(VLOOKUP('CONT. ESTOQUE'!$B165,PROD!$B$6:$G$21,4,0),"")</f>
        <v/>
      </c>
      <c r="G165" s="98" t="str">
        <f>IF('CONT. ESTOQUE'!$B165&lt;&gt;"",IF('CONT. ESTOQUE'!$E165=0,"Sem Estoque",IF('CONT. ESTOQUE'!$E165&lt;'CONT. ESTOQUE'!$F165,"Estoque Perigoso","Estoque Confortável")),"")</f>
        <v/>
      </c>
      <c r="H165" s="99">
        <f>SUMIF(SAÍDAS!$C$7:$C$75,'CONT. ESTOQUE'!$B165,SAÍDAS!$J$7:$J$75)</f>
        <v>0</v>
      </c>
      <c r="I165" s="99">
        <f>SUMIF(ENTRADAS!$C$8:$C$58,'CONT. ESTOQUE'!$B165,ENTRADAS!$G$7:$G$58)</f>
        <v>0</v>
      </c>
      <c r="J165" s="100">
        <f>'CONT. ESTOQUE'!$H165-'CONT. ESTOQUE'!$I165</f>
        <v>0</v>
      </c>
    </row>
    <row r="166" spans="2:10" ht="15.75" customHeight="1" x14ac:dyDescent="0.2">
      <c r="B166" s="104"/>
      <c r="C166" s="98" t="str">
        <f>IF('CONT. ESTOQUE'!$B166&lt;&gt;"",SUMIF(ENTRADAS!$C$8:$C$58,'CONT. ESTOQUE'!$B166,ENTRADAS!$E$7:$E$58),"")</f>
        <v/>
      </c>
      <c r="D166" s="98" t="str">
        <f>IF('CONT. ESTOQUE'!$B166&lt;&gt;"",SUMIF(SAÍDAS!$C$7:$C$75,'CONT. ESTOQUE'!$B166,SAÍDAS!$G$7:$G$75),"")</f>
        <v/>
      </c>
      <c r="E166" s="98" t="str">
        <f>IFERROR('CONT. ESTOQUE'!$C166-'CONT. ESTOQUE'!$D166,"")</f>
        <v/>
      </c>
      <c r="F166" s="98" t="str">
        <f>IFERROR(VLOOKUP('CONT. ESTOQUE'!$B166,PROD!$B$6:$G$21,4,0),"")</f>
        <v/>
      </c>
      <c r="G166" s="98" t="str">
        <f>IF('CONT. ESTOQUE'!$B166&lt;&gt;"",IF('CONT. ESTOQUE'!$E166=0,"Sem Estoque",IF('CONT. ESTOQUE'!$E166&lt;'CONT. ESTOQUE'!$F166,"Estoque Perigoso","Estoque Confortável")),"")</f>
        <v/>
      </c>
      <c r="H166" s="99">
        <f>SUMIF(SAÍDAS!$C$7:$C$75,'CONT. ESTOQUE'!$B166,SAÍDAS!$J$7:$J$75)</f>
        <v>0</v>
      </c>
      <c r="I166" s="99">
        <f>SUMIF(ENTRADAS!$C$8:$C$58,'CONT. ESTOQUE'!$B166,ENTRADAS!$G$7:$G$58)</f>
        <v>0</v>
      </c>
      <c r="J166" s="100">
        <f>'CONT. ESTOQUE'!$H166-'CONT. ESTOQUE'!$I166</f>
        <v>0</v>
      </c>
    </row>
    <row r="167" spans="2:10" ht="15.75" customHeight="1" x14ac:dyDescent="0.2">
      <c r="B167" s="104"/>
      <c r="C167" s="98" t="str">
        <f>IF('CONT. ESTOQUE'!$B167&lt;&gt;"",SUMIF(ENTRADAS!$C$8:$C$58,'CONT. ESTOQUE'!$B167,ENTRADAS!$E$7:$E$58),"")</f>
        <v/>
      </c>
      <c r="D167" s="98" t="str">
        <f>IF('CONT. ESTOQUE'!$B167&lt;&gt;"",SUMIF(SAÍDAS!$C$7:$C$75,'CONT. ESTOQUE'!$B167,SAÍDAS!$G$7:$G$75),"")</f>
        <v/>
      </c>
      <c r="E167" s="98" t="str">
        <f>IFERROR('CONT. ESTOQUE'!$C167-'CONT. ESTOQUE'!$D167,"")</f>
        <v/>
      </c>
      <c r="F167" s="98" t="str">
        <f>IFERROR(VLOOKUP('CONT. ESTOQUE'!$B167,PROD!$B$6:$G$21,4,0),"")</f>
        <v/>
      </c>
      <c r="G167" s="98" t="str">
        <f>IF('CONT. ESTOQUE'!$B167&lt;&gt;"",IF('CONT. ESTOQUE'!$E167=0,"Sem Estoque",IF('CONT. ESTOQUE'!$E167&lt;'CONT. ESTOQUE'!$F167,"Estoque Perigoso","Estoque Confortável")),"")</f>
        <v/>
      </c>
      <c r="H167" s="99">
        <f>SUMIF(SAÍDAS!$C$7:$C$75,'CONT. ESTOQUE'!$B167,SAÍDAS!$J$7:$J$75)</f>
        <v>0</v>
      </c>
      <c r="I167" s="99">
        <f>SUMIF(ENTRADAS!$C$8:$C$58,'CONT. ESTOQUE'!$B167,ENTRADAS!$G$7:$G$58)</f>
        <v>0</v>
      </c>
      <c r="J167" s="100">
        <f>'CONT. ESTOQUE'!$H167-'CONT. ESTOQUE'!$I167</f>
        <v>0</v>
      </c>
    </row>
    <row r="168" spans="2:10" ht="15.75" customHeight="1" x14ac:dyDescent="0.2">
      <c r="B168" s="104"/>
      <c r="C168" s="98" t="str">
        <f>IF('CONT. ESTOQUE'!$B168&lt;&gt;"",SUMIF(ENTRADAS!$C$8:$C$58,'CONT. ESTOQUE'!$B168,ENTRADAS!$E$7:$E$58),"")</f>
        <v/>
      </c>
      <c r="D168" s="98" t="str">
        <f>IF('CONT. ESTOQUE'!$B168&lt;&gt;"",SUMIF(SAÍDAS!$C$7:$C$75,'CONT. ESTOQUE'!$B168,SAÍDAS!$G$7:$G$75),"")</f>
        <v/>
      </c>
      <c r="E168" s="98" t="str">
        <f>IFERROR('CONT. ESTOQUE'!$C168-'CONT. ESTOQUE'!$D168,"")</f>
        <v/>
      </c>
      <c r="F168" s="98" t="str">
        <f>IFERROR(VLOOKUP('CONT. ESTOQUE'!$B168,PROD!$B$6:$G$21,4,0),"")</f>
        <v/>
      </c>
      <c r="G168" s="98" t="str">
        <f>IF('CONT. ESTOQUE'!$B168&lt;&gt;"",IF('CONT. ESTOQUE'!$E168=0,"Sem Estoque",IF('CONT. ESTOQUE'!$E168&lt;'CONT. ESTOQUE'!$F168,"Estoque Perigoso","Estoque Confortável")),"")</f>
        <v/>
      </c>
      <c r="H168" s="99">
        <f>SUMIF(SAÍDAS!$C$7:$C$75,'CONT. ESTOQUE'!$B168,SAÍDAS!$J$7:$J$75)</f>
        <v>0</v>
      </c>
      <c r="I168" s="99">
        <f>SUMIF(ENTRADAS!$C$8:$C$58,'CONT. ESTOQUE'!$B168,ENTRADAS!$G$7:$G$58)</f>
        <v>0</v>
      </c>
      <c r="J168" s="100">
        <f>'CONT. ESTOQUE'!$H168-'CONT. ESTOQUE'!$I168</f>
        <v>0</v>
      </c>
    </row>
    <row r="169" spans="2:10" ht="15.75" customHeight="1" x14ac:dyDescent="0.2">
      <c r="B169" s="104"/>
      <c r="C169" s="98" t="str">
        <f>IF('CONT. ESTOQUE'!$B169&lt;&gt;"",SUMIF(ENTRADAS!$C$8:$C$58,'CONT. ESTOQUE'!$B169,ENTRADAS!$E$7:$E$58),"")</f>
        <v/>
      </c>
      <c r="D169" s="98" t="str">
        <f>IF('CONT. ESTOQUE'!$B169&lt;&gt;"",SUMIF(SAÍDAS!$C$7:$C$75,'CONT. ESTOQUE'!$B169,SAÍDAS!$G$7:$G$75),"")</f>
        <v/>
      </c>
      <c r="E169" s="98" t="str">
        <f>IFERROR('CONT. ESTOQUE'!$C169-'CONT. ESTOQUE'!$D169,"")</f>
        <v/>
      </c>
      <c r="F169" s="98" t="str">
        <f>IFERROR(VLOOKUP('CONT. ESTOQUE'!$B169,PROD!$B$6:$G$21,4,0),"")</f>
        <v/>
      </c>
      <c r="G169" s="98" t="str">
        <f>IF('CONT. ESTOQUE'!$B169&lt;&gt;"",IF('CONT. ESTOQUE'!$E169=0,"Sem Estoque",IF('CONT. ESTOQUE'!$E169&lt;'CONT. ESTOQUE'!$F169,"Estoque Perigoso","Estoque Confortável")),"")</f>
        <v/>
      </c>
      <c r="H169" s="99">
        <f>SUMIF(SAÍDAS!$C$7:$C$75,'CONT. ESTOQUE'!$B169,SAÍDAS!$J$7:$J$75)</f>
        <v>0</v>
      </c>
      <c r="I169" s="99">
        <f>SUMIF(ENTRADAS!$C$8:$C$58,'CONT. ESTOQUE'!$B169,ENTRADAS!$G$7:$G$58)</f>
        <v>0</v>
      </c>
      <c r="J169" s="100">
        <f>'CONT. ESTOQUE'!$H169-'CONT. ESTOQUE'!$I169</f>
        <v>0</v>
      </c>
    </row>
    <row r="170" spans="2:10" ht="15.75" customHeight="1" x14ac:dyDescent="0.2">
      <c r="B170" s="104"/>
      <c r="C170" s="98" t="str">
        <f>IF('CONT. ESTOQUE'!$B170&lt;&gt;"",SUMIF(ENTRADAS!$C$8:$C$58,'CONT. ESTOQUE'!$B170,ENTRADAS!$E$7:$E$58),"")</f>
        <v/>
      </c>
      <c r="D170" s="98" t="str">
        <f>IF('CONT. ESTOQUE'!$B170&lt;&gt;"",SUMIF(SAÍDAS!$C$7:$C$75,'CONT. ESTOQUE'!$B170,SAÍDAS!$G$7:$G$75),"")</f>
        <v/>
      </c>
      <c r="E170" s="98" t="str">
        <f>IFERROR('CONT. ESTOQUE'!$C170-'CONT. ESTOQUE'!$D170,"")</f>
        <v/>
      </c>
      <c r="F170" s="98" t="str">
        <f>IFERROR(VLOOKUP('CONT. ESTOQUE'!$B170,PROD!$B$6:$G$21,4,0),"")</f>
        <v/>
      </c>
      <c r="G170" s="98" t="str">
        <f>IF('CONT. ESTOQUE'!$B170&lt;&gt;"",IF('CONT. ESTOQUE'!$E170=0,"Sem Estoque",IF('CONT. ESTOQUE'!$E170&lt;'CONT. ESTOQUE'!$F170,"Estoque Perigoso","Estoque Confortável")),"")</f>
        <v/>
      </c>
      <c r="H170" s="99">
        <f>SUMIF(SAÍDAS!$C$7:$C$75,'CONT. ESTOQUE'!$B170,SAÍDAS!$J$7:$J$75)</f>
        <v>0</v>
      </c>
      <c r="I170" s="99">
        <f>SUMIF(ENTRADAS!$C$8:$C$58,'CONT. ESTOQUE'!$B170,ENTRADAS!$G$7:$G$58)</f>
        <v>0</v>
      </c>
      <c r="J170" s="100">
        <f>'CONT. ESTOQUE'!$H170-'CONT. ESTOQUE'!$I170</f>
        <v>0</v>
      </c>
    </row>
    <row r="171" spans="2:10" ht="15.75" customHeight="1" x14ac:dyDescent="0.2">
      <c r="B171" s="104"/>
      <c r="C171" s="98" t="str">
        <f>IF('CONT. ESTOQUE'!$B171&lt;&gt;"",SUMIF(ENTRADAS!$C$8:$C$58,'CONT. ESTOQUE'!$B171,ENTRADAS!$E$7:$E$58),"")</f>
        <v/>
      </c>
      <c r="D171" s="98" t="str">
        <f>IF('CONT. ESTOQUE'!$B171&lt;&gt;"",SUMIF(SAÍDAS!$C$7:$C$75,'CONT. ESTOQUE'!$B171,SAÍDAS!$G$7:$G$75),"")</f>
        <v/>
      </c>
      <c r="E171" s="98" t="str">
        <f>IFERROR('CONT. ESTOQUE'!$C171-'CONT. ESTOQUE'!$D171,"")</f>
        <v/>
      </c>
      <c r="F171" s="98" t="str">
        <f>IFERROR(VLOOKUP('CONT. ESTOQUE'!$B171,PROD!$B$6:$G$21,4,0),"")</f>
        <v/>
      </c>
      <c r="G171" s="98" t="str">
        <f>IF('CONT. ESTOQUE'!$B171&lt;&gt;"",IF('CONT. ESTOQUE'!$E171=0,"Sem Estoque",IF('CONT. ESTOQUE'!$E171&lt;'CONT. ESTOQUE'!$F171,"Estoque Perigoso","Estoque Confortável")),"")</f>
        <v/>
      </c>
      <c r="H171" s="99">
        <f>SUMIF(SAÍDAS!$C$7:$C$75,'CONT. ESTOQUE'!$B171,SAÍDAS!$J$7:$J$75)</f>
        <v>0</v>
      </c>
      <c r="I171" s="99">
        <f>SUMIF(ENTRADAS!$C$8:$C$58,'CONT. ESTOQUE'!$B171,ENTRADAS!$G$7:$G$58)</f>
        <v>0</v>
      </c>
      <c r="J171" s="100">
        <f>'CONT. ESTOQUE'!$H171-'CONT. ESTOQUE'!$I171</f>
        <v>0</v>
      </c>
    </row>
    <row r="172" spans="2:10" ht="15.75" customHeight="1" x14ac:dyDescent="0.2">
      <c r="B172" s="104"/>
      <c r="C172" s="98" t="str">
        <f>IF('CONT. ESTOQUE'!$B172&lt;&gt;"",SUMIF(ENTRADAS!$C$8:$C$58,'CONT. ESTOQUE'!$B172,ENTRADAS!$E$7:$E$58),"")</f>
        <v/>
      </c>
      <c r="D172" s="98" t="str">
        <f>IF('CONT. ESTOQUE'!$B172&lt;&gt;"",SUMIF(SAÍDAS!$C$7:$C$75,'CONT. ESTOQUE'!$B172,SAÍDAS!$G$7:$G$75),"")</f>
        <v/>
      </c>
      <c r="E172" s="98" t="str">
        <f>IFERROR('CONT. ESTOQUE'!$C172-'CONT. ESTOQUE'!$D172,"")</f>
        <v/>
      </c>
      <c r="F172" s="98" t="str">
        <f>IFERROR(VLOOKUP('CONT. ESTOQUE'!$B172,PROD!$B$6:$G$21,4,0),"")</f>
        <v/>
      </c>
      <c r="G172" s="98" t="str">
        <f>IF('CONT. ESTOQUE'!$B172&lt;&gt;"",IF('CONT. ESTOQUE'!$E172=0,"Sem Estoque",IF('CONT. ESTOQUE'!$E172&lt;'CONT. ESTOQUE'!$F172,"Estoque Perigoso","Estoque Confortável")),"")</f>
        <v/>
      </c>
      <c r="H172" s="99">
        <f>SUMIF(SAÍDAS!$C$7:$C$75,'CONT. ESTOQUE'!$B172,SAÍDAS!$J$7:$J$75)</f>
        <v>0</v>
      </c>
      <c r="I172" s="99">
        <f>SUMIF(ENTRADAS!$C$8:$C$58,'CONT. ESTOQUE'!$B172,ENTRADAS!$G$7:$G$58)</f>
        <v>0</v>
      </c>
      <c r="J172" s="100">
        <f>'CONT. ESTOQUE'!$H172-'CONT. ESTOQUE'!$I172</f>
        <v>0</v>
      </c>
    </row>
    <row r="173" spans="2:10" ht="15.75" customHeight="1" x14ac:dyDescent="0.2">
      <c r="B173" s="104"/>
      <c r="C173" s="98" t="str">
        <f>IF('CONT. ESTOQUE'!$B173&lt;&gt;"",SUMIF(ENTRADAS!$C$8:$C$58,'CONT. ESTOQUE'!$B173,ENTRADAS!$E$7:$E$58),"")</f>
        <v/>
      </c>
      <c r="D173" s="98" t="str">
        <f>IF('CONT. ESTOQUE'!$B173&lt;&gt;"",SUMIF(SAÍDAS!$C$7:$C$75,'CONT. ESTOQUE'!$B173,SAÍDAS!$G$7:$G$75),"")</f>
        <v/>
      </c>
      <c r="E173" s="98" t="str">
        <f>IFERROR('CONT. ESTOQUE'!$C173-'CONT. ESTOQUE'!$D173,"")</f>
        <v/>
      </c>
      <c r="F173" s="98" t="str">
        <f>IFERROR(VLOOKUP('CONT. ESTOQUE'!$B173,PROD!$B$6:$G$21,4,0),"")</f>
        <v/>
      </c>
      <c r="G173" s="98" t="str">
        <f>IF('CONT. ESTOQUE'!$B173&lt;&gt;"",IF('CONT. ESTOQUE'!$E173=0,"Sem Estoque",IF('CONT. ESTOQUE'!$E173&lt;'CONT. ESTOQUE'!$F173,"Estoque Perigoso","Estoque Confortável")),"")</f>
        <v/>
      </c>
      <c r="H173" s="99">
        <f>SUMIF(SAÍDAS!$C$7:$C$75,'CONT. ESTOQUE'!$B173,SAÍDAS!$J$7:$J$75)</f>
        <v>0</v>
      </c>
      <c r="I173" s="99">
        <f>SUMIF(ENTRADAS!$C$8:$C$58,'CONT. ESTOQUE'!$B173,ENTRADAS!$G$7:$G$58)</f>
        <v>0</v>
      </c>
      <c r="J173" s="100">
        <f>'CONT. ESTOQUE'!$H173-'CONT. ESTOQUE'!$I173</f>
        <v>0</v>
      </c>
    </row>
    <row r="174" spans="2:10" ht="15.75" customHeight="1" x14ac:dyDescent="0.2">
      <c r="B174" s="104"/>
      <c r="C174" s="98" t="str">
        <f>IF('CONT. ESTOQUE'!$B174&lt;&gt;"",SUMIF(ENTRADAS!$C$8:$C$58,'CONT. ESTOQUE'!$B174,ENTRADAS!$E$7:$E$58),"")</f>
        <v/>
      </c>
      <c r="D174" s="98" t="str">
        <f>IF('CONT. ESTOQUE'!$B174&lt;&gt;"",SUMIF(SAÍDAS!$C$7:$C$75,'CONT. ESTOQUE'!$B174,SAÍDAS!$G$7:$G$75),"")</f>
        <v/>
      </c>
      <c r="E174" s="98" t="str">
        <f>IFERROR('CONT. ESTOQUE'!$C174-'CONT. ESTOQUE'!$D174,"")</f>
        <v/>
      </c>
      <c r="F174" s="98" t="str">
        <f>IFERROR(VLOOKUP('CONT. ESTOQUE'!$B174,PROD!$B$6:$G$21,4,0),"")</f>
        <v/>
      </c>
      <c r="G174" s="98" t="str">
        <f>IF('CONT. ESTOQUE'!$B174&lt;&gt;"",IF('CONT. ESTOQUE'!$E174=0,"Sem Estoque",IF('CONT. ESTOQUE'!$E174&lt;'CONT. ESTOQUE'!$F174,"Estoque Perigoso","Estoque Confortável")),"")</f>
        <v/>
      </c>
      <c r="H174" s="99">
        <f>SUMIF(SAÍDAS!$C$7:$C$75,'CONT. ESTOQUE'!$B174,SAÍDAS!$J$7:$J$75)</f>
        <v>0</v>
      </c>
      <c r="I174" s="99">
        <f>SUMIF(ENTRADAS!$C$8:$C$58,'CONT. ESTOQUE'!$B174,ENTRADAS!$G$7:$G$58)</f>
        <v>0</v>
      </c>
      <c r="J174" s="100">
        <f>'CONT. ESTOQUE'!$H174-'CONT. ESTOQUE'!$I174</f>
        <v>0</v>
      </c>
    </row>
    <row r="175" spans="2:10" ht="15.75" customHeight="1" x14ac:dyDescent="0.2">
      <c r="B175" s="104"/>
      <c r="C175" s="98" t="str">
        <f>IF('CONT. ESTOQUE'!$B175&lt;&gt;"",SUMIF(ENTRADAS!$C$8:$C$58,'CONT. ESTOQUE'!$B175,ENTRADAS!$E$7:$E$58),"")</f>
        <v/>
      </c>
      <c r="D175" s="98" t="str">
        <f>IF('CONT. ESTOQUE'!$B175&lt;&gt;"",SUMIF(SAÍDAS!$C$7:$C$75,'CONT. ESTOQUE'!$B175,SAÍDAS!$G$7:$G$75),"")</f>
        <v/>
      </c>
      <c r="E175" s="98" t="str">
        <f>IFERROR('CONT. ESTOQUE'!$C175-'CONT. ESTOQUE'!$D175,"")</f>
        <v/>
      </c>
      <c r="F175" s="98" t="str">
        <f>IFERROR(VLOOKUP('CONT. ESTOQUE'!$B175,PROD!$B$6:$G$21,4,0),"")</f>
        <v/>
      </c>
      <c r="G175" s="98" t="str">
        <f>IF('CONT. ESTOQUE'!$B175&lt;&gt;"",IF('CONT. ESTOQUE'!$E175=0,"Sem Estoque",IF('CONT. ESTOQUE'!$E175&lt;'CONT. ESTOQUE'!$F175,"Estoque Perigoso","Estoque Confortável")),"")</f>
        <v/>
      </c>
      <c r="H175" s="99">
        <f>SUMIF(SAÍDAS!$C$7:$C$75,'CONT. ESTOQUE'!$B175,SAÍDAS!$J$7:$J$75)</f>
        <v>0</v>
      </c>
      <c r="I175" s="99">
        <f>SUMIF(ENTRADAS!$C$8:$C$58,'CONT. ESTOQUE'!$B175,ENTRADAS!$G$7:$G$58)</f>
        <v>0</v>
      </c>
      <c r="J175" s="100">
        <f>'CONT. ESTOQUE'!$H175-'CONT. ESTOQUE'!$I175</f>
        <v>0</v>
      </c>
    </row>
    <row r="176" spans="2:10" ht="15.75" customHeight="1" x14ac:dyDescent="0.2">
      <c r="B176" s="104"/>
      <c r="C176" s="98" t="str">
        <f>IF('CONT. ESTOQUE'!$B176&lt;&gt;"",SUMIF(ENTRADAS!$C$8:$C$58,'CONT. ESTOQUE'!$B176,ENTRADAS!$E$7:$E$58),"")</f>
        <v/>
      </c>
      <c r="D176" s="98" t="str">
        <f>IF('CONT. ESTOQUE'!$B176&lt;&gt;"",SUMIF(SAÍDAS!$C$7:$C$75,'CONT. ESTOQUE'!$B176,SAÍDAS!$G$7:$G$75),"")</f>
        <v/>
      </c>
      <c r="E176" s="98" t="str">
        <f>IFERROR('CONT. ESTOQUE'!$C176-'CONT. ESTOQUE'!$D176,"")</f>
        <v/>
      </c>
      <c r="F176" s="98" t="str">
        <f>IFERROR(VLOOKUP('CONT. ESTOQUE'!$B176,PROD!$B$6:$G$21,4,0),"")</f>
        <v/>
      </c>
      <c r="G176" s="98" t="str">
        <f>IF('CONT. ESTOQUE'!$B176&lt;&gt;"",IF('CONT. ESTOQUE'!$E176=0,"Sem Estoque",IF('CONT. ESTOQUE'!$E176&lt;'CONT. ESTOQUE'!$F176,"Estoque Perigoso","Estoque Confortável")),"")</f>
        <v/>
      </c>
      <c r="H176" s="99">
        <f>SUMIF(SAÍDAS!$C$7:$C$75,'CONT. ESTOQUE'!$B176,SAÍDAS!$J$7:$J$75)</f>
        <v>0</v>
      </c>
      <c r="I176" s="99">
        <f>SUMIF(ENTRADAS!$C$8:$C$58,'CONT. ESTOQUE'!$B176,ENTRADAS!$G$7:$G$58)</f>
        <v>0</v>
      </c>
      <c r="J176" s="100">
        <f>'CONT. ESTOQUE'!$H176-'CONT. ESTOQUE'!$I176</f>
        <v>0</v>
      </c>
    </row>
    <row r="177" spans="2:10" ht="15.75" customHeight="1" x14ac:dyDescent="0.2">
      <c r="B177" s="104"/>
      <c r="C177" s="98" t="str">
        <f>IF('CONT. ESTOQUE'!$B177&lt;&gt;"",SUMIF(ENTRADAS!$C$8:$C$58,'CONT. ESTOQUE'!$B177,ENTRADAS!$E$7:$E$58),"")</f>
        <v/>
      </c>
      <c r="D177" s="98" t="str">
        <f>IF('CONT. ESTOQUE'!$B177&lt;&gt;"",SUMIF(SAÍDAS!$C$7:$C$75,'CONT. ESTOQUE'!$B177,SAÍDAS!$G$7:$G$75),"")</f>
        <v/>
      </c>
      <c r="E177" s="98" t="str">
        <f>IFERROR('CONT. ESTOQUE'!$C177-'CONT. ESTOQUE'!$D177,"")</f>
        <v/>
      </c>
      <c r="F177" s="98" t="str">
        <f>IFERROR(VLOOKUP('CONT. ESTOQUE'!$B177,PROD!$B$6:$G$21,4,0),"")</f>
        <v/>
      </c>
      <c r="G177" s="98" t="str">
        <f>IF('CONT. ESTOQUE'!$B177&lt;&gt;"",IF('CONT. ESTOQUE'!$E177=0,"Sem Estoque",IF('CONT. ESTOQUE'!$E177&lt;'CONT. ESTOQUE'!$F177,"Estoque Perigoso","Estoque Confortável")),"")</f>
        <v/>
      </c>
      <c r="H177" s="99">
        <f>SUMIF(SAÍDAS!$C$7:$C$75,'CONT. ESTOQUE'!$B177,SAÍDAS!$J$7:$J$75)</f>
        <v>0</v>
      </c>
      <c r="I177" s="99">
        <f>SUMIF(ENTRADAS!$C$8:$C$58,'CONT. ESTOQUE'!$B177,ENTRADAS!$G$7:$G$58)</f>
        <v>0</v>
      </c>
      <c r="J177" s="100">
        <f>'CONT. ESTOQUE'!$H177-'CONT. ESTOQUE'!$I177</f>
        <v>0</v>
      </c>
    </row>
    <row r="178" spans="2:10" ht="15.75" customHeight="1" x14ac:dyDescent="0.2">
      <c r="B178" s="104"/>
      <c r="C178" s="98" t="str">
        <f>IF('CONT. ESTOQUE'!$B178&lt;&gt;"",SUMIF(ENTRADAS!$C$8:$C$58,'CONT. ESTOQUE'!$B178,ENTRADAS!$E$7:$E$58),"")</f>
        <v/>
      </c>
      <c r="D178" s="98" t="str">
        <f>IF('CONT. ESTOQUE'!$B178&lt;&gt;"",SUMIF(SAÍDAS!$C$7:$C$75,'CONT. ESTOQUE'!$B178,SAÍDAS!$G$7:$G$75),"")</f>
        <v/>
      </c>
      <c r="E178" s="98" t="str">
        <f>IFERROR('CONT. ESTOQUE'!$C178-'CONT. ESTOQUE'!$D178,"")</f>
        <v/>
      </c>
      <c r="F178" s="98" t="str">
        <f>IFERROR(VLOOKUP('CONT. ESTOQUE'!$B178,PROD!$B$6:$G$21,4,0),"")</f>
        <v/>
      </c>
      <c r="G178" s="98" t="str">
        <f>IF('CONT. ESTOQUE'!$B178&lt;&gt;"",IF('CONT. ESTOQUE'!$E178=0,"Sem Estoque",IF('CONT. ESTOQUE'!$E178&lt;'CONT. ESTOQUE'!$F178,"Estoque Perigoso","Estoque Confortável")),"")</f>
        <v/>
      </c>
      <c r="H178" s="99">
        <f>SUMIF(SAÍDAS!$C$7:$C$75,'CONT. ESTOQUE'!$B178,SAÍDAS!$J$7:$J$75)</f>
        <v>0</v>
      </c>
      <c r="I178" s="99">
        <f>SUMIF(ENTRADAS!$C$8:$C$58,'CONT. ESTOQUE'!$B178,ENTRADAS!$G$7:$G$58)</f>
        <v>0</v>
      </c>
      <c r="J178" s="100">
        <f>'CONT. ESTOQUE'!$H178-'CONT. ESTOQUE'!$I178</f>
        <v>0</v>
      </c>
    </row>
    <row r="179" spans="2:10" ht="15.75" customHeight="1" x14ac:dyDescent="0.2">
      <c r="B179" s="104"/>
      <c r="C179" s="98" t="str">
        <f>IF('CONT. ESTOQUE'!$B179&lt;&gt;"",SUMIF(ENTRADAS!$C$8:$C$58,'CONT. ESTOQUE'!$B179,ENTRADAS!$E$7:$E$58),"")</f>
        <v/>
      </c>
      <c r="D179" s="98" t="str">
        <f>IF('CONT. ESTOQUE'!$B179&lt;&gt;"",SUMIF(SAÍDAS!$C$7:$C$75,'CONT. ESTOQUE'!$B179,SAÍDAS!$G$7:$G$75),"")</f>
        <v/>
      </c>
      <c r="E179" s="98" t="str">
        <f>IFERROR('CONT. ESTOQUE'!$C179-'CONT. ESTOQUE'!$D179,"")</f>
        <v/>
      </c>
      <c r="F179" s="98" t="str">
        <f>IFERROR(VLOOKUP('CONT. ESTOQUE'!$B179,PROD!$B$6:$G$21,4,0),"")</f>
        <v/>
      </c>
      <c r="G179" s="98" t="str">
        <f>IF('CONT. ESTOQUE'!$B179&lt;&gt;"",IF('CONT. ESTOQUE'!$E179=0,"Sem Estoque",IF('CONT. ESTOQUE'!$E179&lt;'CONT. ESTOQUE'!$F179,"Estoque Perigoso","Estoque Confortável")),"")</f>
        <v/>
      </c>
      <c r="H179" s="99">
        <f>SUMIF(SAÍDAS!$C$7:$C$75,'CONT. ESTOQUE'!$B179,SAÍDAS!$J$7:$J$75)</f>
        <v>0</v>
      </c>
      <c r="I179" s="99">
        <f>SUMIF(ENTRADAS!$C$8:$C$58,'CONT. ESTOQUE'!$B179,ENTRADAS!$G$7:$G$58)</f>
        <v>0</v>
      </c>
      <c r="J179" s="100">
        <f>'CONT. ESTOQUE'!$H179-'CONT. ESTOQUE'!$I179</f>
        <v>0</v>
      </c>
    </row>
    <row r="180" spans="2:10" ht="15.75" customHeight="1" x14ac:dyDescent="0.2">
      <c r="B180" s="104"/>
      <c r="C180" s="98" t="str">
        <f>IF('CONT. ESTOQUE'!$B180&lt;&gt;"",SUMIF(ENTRADAS!$C$8:$C$58,'CONT. ESTOQUE'!$B180,ENTRADAS!$E$7:$E$58),"")</f>
        <v/>
      </c>
      <c r="D180" s="98" t="str">
        <f>IF('CONT. ESTOQUE'!$B180&lt;&gt;"",SUMIF(SAÍDAS!$C$7:$C$75,'CONT. ESTOQUE'!$B180,SAÍDAS!$G$7:$G$75),"")</f>
        <v/>
      </c>
      <c r="E180" s="98" t="str">
        <f>IFERROR('CONT. ESTOQUE'!$C180-'CONT. ESTOQUE'!$D180,"")</f>
        <v/>
      </c>
      <c r="F180" s="98" t="str">
        <f>IFERROR(VLOOKUP('CONT. ESTOQUE'!$B180,PROD!$B$6:$G$21,4,0),"")</f>
        <v/>
      </c>
      <c r="G180" s="98" t="str">
        <f>IF('CONT. ESTOQUE'!$B180&lt;&gt;"",IF('CONT. ESTOQUE'!$E180=0,"Sem Estoque",IF('CONT. ESTOQUE'!$E180&lt;'CONT. ESTOQUE'!$F180,"Estoque Perigoso","Estoque Confortável")),"")</f>
        <v/>
      </c>
      <c r="H180" s="99">
        <f>SUMIF(SAÍDAS!$C$7:$C$75,'CONT. ESTOQUE'!$B180,SAÍDAS!$J$7:$J$75)</f>
        <v>0</v>
      </c>
      <c r="I180" s="99">
        <f>SUMIF(ENTRADAS!$C$8:$C$58,'CONT. ESTOQUE'!$B180,ENTRADAS!$G$7:$G$58)</f>
        <v>0</v>
      </c>
      <c r="J180" s="100">
        <f>'CONT. ESTOQUE'!$H180-'CONT. ESTOQUE'!$I180</f>
        <v>0</v>
      </c>
    </row>
    <row r="181" spans="2:10" ht="15.75" customHeight="1" x14ac:dyDescent="0.2">
      <c r="B181" s="104"/>
      <c r="C181" s="98" t="str">
        <f>IF('CONT. ESTOQUE'!$B181&lt;&gt;"",SUMIF(ENTRADAS!$C$8:$C$58,'CONT. ESTOQUE'!$B181,ENTRADAS!$E$7:$E$58),"")</f>
        <v/>
      </c>
      <c r="D181" s="98" t="str">
        <f>IF('CONT. ESTOQUE'!$B181&lt;&gt;"",SUMIF(SAÍDAS!$C$7:$C$75,'CONT. ESTOQUE'!$B181,SAÍDAS!$G$7:$G$75),"")</f>
        <v/>
      </c>
      <c r="E181" s="98" t="str">
        <f>IFERROR('CONT. ESTOQUE'!$C181-'CONT. ESTOQUE'!$D181,"")</f>
        <v/>
      </c>
      <c r="F181" s="98" t="str">
        <f>IFERROR(VLOOKUP('CONT. ESTOQUE'!$B181,PROD!$B$6:$G$21,4,0),"")</f>
        <v/>
      </c>
      <c r="G181" s="98" t="str">
        <f>IF('CONT. ESTOQUE'!$B181&lt;&gt;"",IF('CONT. ESTOQUE'!$E181=0,"Sem Estoque",IF('CONT. ESTOQUE'!$E181&lt;'CONT. ESTOQUE'!$F181,"Estoque Perigoso","Estoque Confortável")),"")</f>
        <v/>
      </c>
      <c r="H181" s="99">
        <f>SUMIF(SAÍDAS!$C$7:$C$75,'CONT. ESTOQUE'!$B181,SAÍDAS!$J$7:$J$75)</f>
        <v>0</v>
      </c>
      <c r="I181" s="99">
        <f>SUMIF(ENTRADAS!$C$8:$C$58,'CONT. ESTOQUE'!$B181,ENTRADAS!$G$7:$G$58)</f>
        <v>0</v>
      </c>
      <c r="J181" s="100">
        <f>'CONT. ESTOQUE'!$H181-'CONT. ESTOQUE'!$I181</f>
        <v>0</v>
      </c>
    </row>
    <row r="182" spans="2:10" ht="15.75" customHeight="1" x14ac:dyDescent="0.2">
      <c r="B182" s="104"/>
      <c r="C182" s="98" t="str">
        <f>IF('CONT. ESTOQUE'!$B182&lt;&gt;"",SUMIF(ENTRADAS!$C$8:$C$58,'CONT. ESTOQUE'!$B182,ENTRADAS!$E$7:$E$58),"")</f>
        <v/>
      </c>
      <c r="D182" s="98" t="str">
        <f>IF('CONT. ESTOQUE'!$B182&lt;&gt;"",SUMIF(SAÍDAS!$C$7:$C$75,'CONT. ESTOQUE'!$B182,SAÍDAS!$G$7:$G$75),"")</f>
        <v/>
      </c>
      <c r="E182" s="98" t="str">
        <f>IFERROR('CONT. ESTOQUE'!$C182-'CONT. ESTOQUE'!$D182,"")</f>
        <v/>
      </c>
      <c r="F182" s="98" t="str">
        <f>IFERROR(VLOOKUP('CONT. ESTOQUE'!$B182,PROD!$B$6:$G$21,4,0),"")</f>
        <v/>
      </c>
      <c r="G182" s="98" t="str">
        <f>IF('CONT. ESTOQUE'!$B182&lt;&gt;"",IF('CONT. ESTOQUE'!$E182=0,"Sem Estoque",IF('CONT. ESTOQUE'!$E182&lt;'CONT. ESTOQUE'!$F182,"Estoque Perigoso","Estoque Confortável")),"")</f>
        <v/>
      </c>
      <c r="H182" s="99">
        <f>SUMIF(SAÍDAS!$C$7:$C$75,'CONT. ESTOQUE'!$B182,SAÍDAS!$J$7:$J$75)</f>
        <v>0</v>
      </c>
      <c r="I182" s="99">
        <f>SUMIF(ENTRADAS!$C$8:$C$58,'CONT. ESTOQUE'!$B182,ENTRADAS!$G$7:$G$58)</f>
        <v>0</v>
      </c>
      <c r="J182" s="100">
        <f>'CONT. ESTOQUE'!$H182-'CONT. ESTOQUE'!$I182</f>
        <v>0</v>
      </c>
    </row>
    <row r="183" spans="2:10" ht="15.75" customHeight="1" x14ac:dyDescent="0.2">
      <c r="B183" s="104"/>
      <c r="C183" s="98" t="str">
        <f>IF('CONT. ESTOQUE'!$B183&lt;&gt;"",SUMIF(ENTRADAS!$C$8:$C$58,'CONT. ESTOQUE'!$B183,ENTRADAS!$E$7:$E$58),"")</f>
        <v/>
      </c>
      <c r="D183" s="98" t="str">
        <f>IF('CONT. ESTOQUE'!$B183&lt;&gt;"",SUMIF(SAÍDAS!$C$7:$C$75,'CONT. ESTOQUE'!$B183,SAÍDAS!$G$7:$G$75),"")</f>
        <v/>
      </c>
      <c r="E183" s="98" t="str">
        <f>IFERROR('CONT. ESTOQUE'!$C183-'CONT. ESTOQUE'!$D183,"")</f>
        <v/>
      </c>
      <c r="F183" s="98" t="str">
        <f>IFERROR(VLOOKUP('CONT. ESTOQUE'!$B183,PROD!$B$6:$G$21,4,0),"")</f>
        <v/>
      </c>
      <c r="G183" s="98" t="str">
        <f>IF('CONT. ESTOQUE'!$B183&lt;&gt;"",IF('CONT. ESTOQUE'!$E183=0,"Sem Estoque",IF('CONT. ESTOQUE'!$E183&lt;'CONT. ESTOQUE'!$F183,"Estoque Perigoso","Estoque Confortável")),"")</f>
        <v/>
      </c>
      <c r="H183" s="99">
        <f>SUMIF(SAÍDAS!$C$7:$C$75,'CONT. ESTOQUE'!$B183,SAÍDAS!$J$7:$J$75)</f>
        <v>0</v>
      </c>
      <c r="I183" s="99">
        <f>SUMIF(ENTRADAS!$C$8:$C$58,'CONT. ESTOQUE'!$B183,ENTRADAS!$G$7:$G$58)</f>
        <v>0</v>
      </c>
      <c r="J183" s="100">
        <f>'CONT. ESTOQUE'!$H183-'CONT. ESTOQUE'!$I183</f>
        <v>0</v>
      </c>
    </row>
    <row r="184" spans="2:10" ht="15.75" customHeight="1" x14ac:dyDescent="0.2">
      <c r="B184" s="104"/>
      <c r="C184" s="98" t="str">
        <f>IF('CONT. ESTOQUE'!$B184&lt;&gt;"",SUMIF(ENTRADAS!$C$8:$C$58,'CONT. ESTOQUE'!$B184,ENTRADAS!$E$7:$E$58),"")</f>
        <v/>
      </c>
      <c r="D184" s="98" t="str">
        <f>IF('CONT. ESTOQUE'!$B184&lt;&gt;"",SUMIF(SAÍDAS!$C$7:$C$75,'CONT. ESTOQUE'!$B184,SAÍDAS!$G$7:$G$75),"")</f>
        <v/>
      </c>
      <c r="E184" s="98" t="str">
        <f>IFERROR('CONT. ESTOQUE'!$C184-'CONT. ESTOQUE'!$D184,"")</f>
        <v/>
      </c>
      <c r="F184" s="98" t="str">
        <f>IFERROR(VLOOKUP('CONT. ESTOQUE'!$B184,PROD!$B$6:$G$21,4,0),"")</f>
        <v/>
      </c>
      <c r="G184" s="98" t="str">
        <f>IF('CONT. ESTOQUE'!$B184&lt;&gt;"",IF('CONT. ESTOQUE'!$E184=0,"Sem Estoque",IF('CONT. ESTOQUE'!$E184&lt;'CONT. ESTOQUE'!$F184,"Estoque Perigoso","Estoque Confortável")),"")</f>
        <v/>
      </c>
      <c r="H184" s="99">
        <f>SUMIF(SAÍDAS!$C$7:$C$75,'CONT. ESTOQUE'!$B184,SAÍDAS!$J$7:$J$75)</f>
        <v>0</v>
      </c>
      <c r="I184" s="99">
        <f>SUMIF(ENTRADAS!$C$8:$C$58,'CONT. ESTOQUE'!$B184,ENTRADAS!$G$7:$G$58)</f>
        <v>0</v>
      </c>
      <c r="J184" s="100">
        <f>'CONT. ESTOQUE'!$H184-'CONT. ESTOQUE'!$I184</f>
        <v>0</v>
      </c>
    </row>
    <row r="185" spans="2:10" ht="15.75" customHeight="1" x14ac:dyDescent="0.2">
      <c r="B185" s="104"/>
      <c r="C185" s="98" t="str">
        <f>IF('CONT. ESTOQUE'!$B185&lt;&gt;"",SUMIF(ENTRADAS!$C$8:$C$58,'CONT. ESTOQUE'!$B185,ENTRADAS!$E$7:$E$58),"")</f>
        <v/>
      </c>
      <c r="D185" s="98" t="str">
        <f>IF('CONT. ESTOQUE'!$B185&lt;&gt;"",SUMIF(SAÍDAS!$C$7:$C$75,'CONT. ESTOQUE'!$B185,SAÍDAS!$G$7:$G$75),"")</f>
        <v/>
      </c>
      <c r="E185" s="98" t="str">
        <f>IFERROR('CONT. ESTOQUE'!$C185-'CONT. ESTOQUE'!$D185,"")</f>
        <v/>
      </c>
      <c r="F185" s="98" t="str">
        <f>IFERROR(VLOOKUP('CONT. ESTOQUE'!$B185,PROD!$B$6:$G$21,4,0),"")</f>
        <v/>
      </c>
      <c r="G185" s="98" t="str">
        <f>IF('CONT. ESTOQUE'!$B185&lt;&gt;"",IF('CONT. ESTOQUE'!$E185=0,"Sem Estoque",IF('CONT. ESTOQUE'!$E185&lt;'CONT. ESTOQUE'!$F185,"Estoque Perigoso","Estoque Confortável")),"")</f>
        <v/>
      </c>
      <c r="H185" s="99">
        <f>SUMIF(SAÍDAS!$C$7:$C$75,'CONT. ESTOQUE'!$B185,SAÍDAS!$J$7:$J$75)</f>
        <v>0</v>
      </c>
      <c r="I185" s="99">
        <f>SUMIF(ENTRADAS!$C$8:$C$58,'CONT. ESTOQUE'!$B185,ENTRADAS!$G$7:$G$58)</f>
        <v>0</v>
      </c>
      <c r="J185" s="100">
        <f>'CONT. ESTOQUE'!$H185-'CONT. ESTOQUE'!$I185</f>
        <v>0</v>
      </c>
    </row>
    <row r="186" spans="2:10" ht="15.75" customHeight="1" x14ac:dyDescent="0.2">
      <c r="B186" s="104"/>
      <c r="C186" s="98" t="str">
        <f>IF('CONT. ESTOQUE'!$B186&lt;&gt;"",SUMIF(ENTRADAS!$C$8:$C$58,'CONT. ESTOQUE'!$B186,ENTRADAS!$E$7:$E$58),"")</f>
        <v/>
      </c>
      <c r="D186" s="98" t="str">
        <f>IF('CONT. ESTOQUE'!$B186&lt;&gt;"",SUMIF(SAÍDAS!$C$7:$C$75,'CONT. ESTOQUE'!$B186,SAÍDAS!$G$7:$G$75),"")</f>
        <v/>
      </c>
      <c r="E186" s="98" t="str">
        <f>IFERROR('CONT. ESTOQUE'!$C186-'CONT. ESTOQUE'!$D186,"")</f>
        <v/>
      </c>
      <c r="F186" s="98" t="str">
        <f>IFERROR(VLOOKUP('CONT. ESTOQUE'!$B186,PROD!$B$6:$G$21,4,0),"")</f>
        <v/>
      </c>
      <c r="G186" s="98" t="str">
        <f>IF('CONT. ESTOQUE'!$B186&lt;&gt;"",IF('CONT. ESTOQUE'!$E186=0,"Sem Estoque",IF('CONT. ESTOQUE'!$E186&lt;'CONT. ESTOQUE'!$F186,"Estoque Perigoso","Estoque Confortável")),"")</f>
        <v/>
      </c>
      <c r="H186" s="99">
        <f>SUMIF(SAÍDAS!$C$7:$C$75,'CONT. ESTOQUE'!$B186,SAÍDAS!$J$7:$J$75)</f>
        <v>0</v>
      </c>
      <c r="I186" s="99">
        <f>SUMIF(ENTRADAS!$C$8:$C$58,'CONT. ESTOQUE'!$B186,ENTRADAS!$G$7:$G$58)</f>
        <v>0</v>
      </c>
      <c r="J186" s="100">
        <f>'CONT. ESTOQUE'!$H186-'CONT. ESTOQUE'!$I186</f>
        <v>0</v>
      </c>
    </row>
    <row r="187" spans="2:10" ht="15.75" customHeight="1" x14ac:dyDescent="0.2">
      <c r="B187" s="104"/>
      <c r="C187" s="98" t="str">
        <f>IF('CONT. ESTOQUE'!$B187&lt;&gt;"",SUMIF(ENTRADAS!$C$8:$C$58,'CONT. ESTOQUE'!$B187,ENTRADAS!$E$7:$E$58),"")</f>
        <v/>
      </c>
      <c r="D187" s="98" t="str">
        <f>IF('CONT. ESTOQUE'!$B187&lt;&gt;"",SUMIF(SAÍDAS!$C$7:$C$75,'CONT. ESTOQUE'!$B187,SAÍDAS!$G$7:$G$75),"")</f>
        <v/>
      </c>
      <c r="E187" s="98" t="str">
        <f>IFERROR('CONT. ESTOQUE'!$C187-'CONT. ESTOQUE'!$D187,"")</f>
        <v/>
      </c>
      <c r="F187" s="98" t="str">
        <f>IFERROR(VLOOKUP('CONT. ESTOQUE'!$B187,PROD!$B$6:$G$21,4,0),"")</f>
        <v/>
      </c>
      <c r="G187" s="98" t="str">
        <f>IF('CONT. ESTOQUE'!$B187&lt;&gt;"",IF('CONT. ESTOQUE'!$E187=0,"Sem Estoque",IF('CONT. ESTOQUE'!$E187&lt;'CONT. ESTOQUE'!$F187,"Estoque Perigoso","Estoque Confortável")),"")</f>
        <v/>
      </c>
      <c r="H187" s="99">
        <f>SUMIF(SAÍDAS!$C$7:$C$75,'CONT. ESTOQUE'!$B187,SAÍDAS!$J$7:$J$75)</f>
        <v>0</v>
      </c>
      <c r="I187" s="99">
        <f>SUMIF(ENTRADAS!$C$8:$C$58,'CONT. ESTOQUE'!$B187,ENTRADAS!$G$7:$G$58)</f>
        <v>0</v>
      </c>
      <c r="J187" s="100">
        <f>'CONT. ESTOQUE'!$H187-'CONT. ESTOQUE'!$I187</f>
        <v>0</v>
      </c>
    </row>
    <row r="188" spans="2:10" ht="15.75" customHeight="1" x14ac:dyDescent="0.2">
      <c r="B188" s="104"/>
      <c r="C188" s="98" t="str">
        <f>IF('CONT. ESTOQUE'!$B188&lt;&gt;"",SUMIF(ENTRADAS!$C$8:$C$58,'CONT. ESTOQUE'!$B188,ENTRADAS!$E$7:$E$58),"")</f>
        <v/>
      </c>
      <c r="D188" s="98" t="str">
        <f>IF('CONT. ESTOQUE'!$B188&lt;&gt;"",SUMIF(SAÍDAS!$C$7:$C$75,'CONT. ESTOQUE'!$B188,SAÍDAS!$G$7:$G$75),"")</f>
        <v/>
      </c>
      <c r="E188" s="98" t="str">
        <f>IFERROR('CONT. ESTOQUE'!$C188-'CONT. ESTOQUE'!$D188,"")</f>
        <v/>
      </c>
      <c r="F188" s="98" t="str">
        <f>IFERROR(VLOOKUP('CONT. ESTOQUE'!$B188,PROD!$B$6:$G$21,4,0),"")</f>
        <v/>
      </c>
      <c r="G188" s="98" t="str">
        <f>IF('CONT. ESTOQUE'!$B188&lt;&gt;"",IF('CONT. ESTOQUE'!$E188=0,"Sem Estoque",IF('CONT. ESTOQUE'!$E188&lt;'CONT. ESTOQUE'!$F188,"Estoque Perigoso","Estoque Confortável")),"")</f>
        <v/>
      </c>
      <c r="H188" s="99">
        <f>SUMIF(SAÍDAS!$C$7:$C$75,'CONT. ESTOQUE'!$B188,SAÍDAS!$J$7:$J$75)</f>
        <v>0</v>
      </c>
      <c r="I188" s="99">
        <f>SUMIF(ENTRADAS!$C$8:$C$58,'CONT. ESTOQUE'!$B188,ENTRADAS!$G$7:$G$58)</f>
        <v>0</v>
      </c>
      <c r="J188" s="100">
        <f>'CONT. ESTOQUE'!$H188-'CONT. ESTOQUE'!$I188</f>
        <v>0</v>
      </c>
    </row>
    <row r="189" spans="2:10" ht="15.75" customHeight="1" x14ac:dyDescent="0.2">
      <c r="B189" s="104"/>
      <c r="C189" s="98" t="str">
        <f>IF('CONT. ESTOQUE'!$B189&lt;&gt;"",SUMIF(ENTRADAS!$C$8:$C$58,'CONT. ESTOQUE'!$B189,ENTRADAS!$E$7:$E$58),"")</f>
        <v/>
      </c>
      <c r="D189" s="98" t="str">
        <f>IF('CONT. ESTOQUE'!$B189&lt;&gt;"",SUMIF(SAÍDAS!$C$7:$C$75,'CONT. ESTOQUE'!$B189,SAÍDAS!$G$7:$G$75),"")</f>
        <v/>
      </c>
      <c r="E189" s="98" t="str">
        <f>IFERROR('CONT. ESTOQUE'!$C189-'CONT. ESTOQUE'!$D189,"")</f>
        <v/>
      </c>
      <c r="F189" s="98" t="str">
        <f>IFERROR(VLOOKUP('CONT. ESTOQUE'!$B189,PROD!$B$6:$G$21,4,0),"")</f>
        <v/>
      </c>
      <c r="G189" s="98" t="str">
        <f>IF('CONT. ESTOQUE'!$B189&lt;&gt;"",IF('CONT. ESTOQUE'!$E189=0,"Sem Estoque",IF('CONT. ESTOQUE'!$E189&lt;'CONT. ESTOQUE'!$F189,"Estoque Perigoso","Estoque Confortável")),"")</f>
        <v/>
      </c>
      <c r="H189" s="99">
        <f>SUMIF(SAÍDAS!$C$7:$C$75,'CONT. ESTOQUE'!$B189,SAÍDAS!$J$7:$J$75)</f>
        <v>0</v>
      </c>
      <c r="I189" s="99">
        <f>SUMIF(ENTRADAS!$C$8:$C$58,'CONT. ESTOQUE'!$B189,ENTRADAS!$G$7:$G$58)</f>
        <v>0</v>
      </c>
      <c r="J189" s="100">
        <f>'CONT. ESTOQUE'!$H189-'CONT. ESTOQUE'!$I189</f>
        <v>0</v>
      </c>
    </row>
    <row r="190" spans="2:10" ht="15.75" customHeight="1" x14ac:dyDescent="0.2">
      <c r="B190" s="104"/>
      <c r="C190" s="98" t="str">
        <f>IF('CONT. ESTOQUE'!$B190&lt;&gt;"",SUMIF(ENTRADAS!$C$8:$C$58,'CONT. ESTOQUE'!$B190,ENTRADAS!$E$7:$E$58),"")</f>
        <v/>
      </c>
      <c r="D190" s="98" t="str">
        <f>IF('CONT. ESTOQUE'!$B190&lt;&gt;"",SUMIF(SAÍDAS!$C$7:$C$75,'CONT. ESTOQUE'!$B190,SAÍDAS!$G$7:$G$75),"")</f>
        <v/>
      </c>
      <c r="E190" s="98" t="str">
        <f>IFERROR('CONT. ESTOQUE'!$C190-'CONT. ESTOQUE'!$D190,"")</f>
        <v/>
      </c>
      <c r="F190" s="98" t="str">
        <f>IFERROR(VLOOKUP('CONT. ESTOQUE'!$B190,PROD!$B$6:$G$21,4,0),"")</f>
        <v/>
      </c>
      <c r="G190" s="98" t="str">
        <f>IF('CONT. ESTOQUE'!$B190&lt;&gt;"",IF('CONT. ESTOQUE'!$E190=0,"Sem Estoque",IF('CONT. ESTOQUE'!$E190&lt;'CONT. ESTOQUE'!$F190,"Estoque Perigoso","Estoque Confortável")),"")</f>
        <v/>
      </c>
      <c r="H190" s="99">
        <f>SUMIF(SAÍDAS!$C$7:$C$75,'CONT. ESTOQUE'!$B190,SAÍDAS!$J$7:$J$75)</f>
        <v>0</v>
      </c>
      <c r="I190" s="99">
        <f>SUMIF(ENTRADAS!$C$8:$C$58,'CONT. ESTOQUE'!$B190,ENTRADAS!$G$7:$G$58)</f>
        <v>0</v>
      </c>
      <c r="J190" s="100">
        <f>'CONT. ESTOQUE'!$H190-'CONT. ESTOQUE'!$I190</f>
        <v>0</v>
      </c>
    </row>
    <row r="191" spans="2:10" ht="15.75" customHeight="1" x14ac:dyDescent="0.2">
      <c r="B191" s="104"/>
      <c r="C191" s="98" t="str">
        <f>IF('CONT. ESTOQUE'!$B191&lt;&gt;"",SUMIF(ENTRADAS!$C$8:$C$58,'CONT. ESTOQUE'!$B191,ENTRADAS!$E$7:$E$58),"")</f>
        <v/>
      </c>
      <c r="D191" s="98" t="str">
        <f>IF('CONT. ESTOQUE'!$B191&lt;&gt;"",SUMIF(SAÍDAS!$C$7:$C$75,'CONT. ESTOQUE'!$B191,SAÍDAS!$G$7:$G$75),"")</f>
        <v/>
      </c>
      <c r="E191" s="98" t="str">
        <f>IFERROR('CONT. ESTOQUE'!$C191-'CONT. ESTOQUE'!$D191,"")</f>
        <v/>
      </c>
      <c r="F191" s="98" t="str">
        <f>IFERROR(VLOOKUP('CONT. ESTOQUE'!$B191,PROD!$B$6:$G$21,4,0),"")</f>
        <v/>
      </c>
      <c r="G191" s="98" t="str">
        <f>IF('CONT. ESTOQUE'!$B191&lt;&gt;"",IF('CONT. ESTOQUE'!$E191=0,"Sem Estoque",IF('CONT. ESTOQUE'!$E191&lt;'CONT. ESTOQUE'!$F191,"Estoque Perigoso","Estoque Confortável")),"")</f>
        <v/>
      </c>
      <c r="H191" s="99">
        <f>SUMIF(SAÍDAS!$C$7:$C$75,'CONT. ESTOQUE'!$B191,SAÍDAS!$J$7:$J$75)</f>
        <v>0</v>
      </c>
      <c r="I191" s="99">
        <f>SUMIF(ENTRADAS!$C$8:$C$58,'CONT. ESTOQUE'!$B191,ENTRADAS!$G$7:$G$58)</f>
        <v>0</v>
      </c>
      <c r="J191" s="100">
        <f>'CONT. ESTOQUE'!$H191-'CONT. ESTOQUE'!$I191</f>
        <v>0</v>
      </c>
    </row>
    <row r="192" spans="2:10" ht="15.75" customHeight="1" x14ac:dyDescent="0.2">
      <c r="B192" s="104"/>
      <c r="C192" s="98" t="str">
        <f>IF('CONT. ESTOQUE'!$B192&lt;&gt;"",SUMIF(ENTRADAS!$C$8:$C$58,'CONT. ESTOQUE'!$B192,ENTRADAS!$E$7:$E$58),"")</f>
        <v/>
      </c>
      <c r="D192" s="98" t="str">
        <f>IF('CONT. ESTOQUE'!$B192&lt;&gt;"",SUMIF(SAÍDAS!$C$7:$C$75,'CONT. ESTOQUE'!$B192,SAÍDAS!$G$7:$G$75),"")</f>
        <v/>
      </c>
      <c r="E192" s="98" t="str">
        <f>IFERROR('CONT. ESTOQUE'!$C192-'CONT. ESTOQUE'!$D192,"")</f>
        <v/>
      </c>
      <c r="F192" s="98" t="str">
        <f>IFERROR(VLOOKUP('CONT. ESTOQUE'!$B192,PROD!$B$6:$G$21,4,0),"")</f>
        <v/>
      </c>
      <c r="G192" s="98" t="str">
        <f>IF('CONT. ESTOQUE'!$B192&lt;&gt;"",IF('CONT. ESTOQUE'!$E192=0,"Sem Estoque",IF('CONT. ESTOQUE'!$E192&lt;'CONT. ESTOQUE'!$F192,"Estoque Perigoso","Estoque Confortável")),"")</f>
        <v/>
      </c>
      <c r="H192" s="99">
        <f>SUMIF(SAÍDAS!$C$7:$C$75,'CONT. ESTOQUE'!$B192,SAÍDAS!$J$7:$J$75)</f>
        <v>0</v>
      </c>
      <c r="I192" s="99">
        <f>SUMIF(ENTRADAS!$C$8:$C$58,'CONT. ESTOQUE'!$B192,ENTRADAS!$G$7:$G$58)</f>
        <v>0</v>
      </c>
      <c r="J192" s="100">
        <f>'CONT. ESTOQUE'!$H192-'CONT. ESTOQUE'!$I192</f>
        <v>0</v>
      </c>
    </row>
    <row r="193" spans="2:10" ht="15.75" customHeight="1" x14ac:dyDescent="0.2">
      <c r="B193" s="104"/>
      <c r="C193" s="98" t="str">
        <f>IF('CONT. ESTOQUE'!$B193&lt;&gt;"",SUMIF(ENTRADAS!$C$8:$C$58,'CONT. ESTOQUE'!$B193,ENTRADAS!$E$7:$E$58),"")</f>
        <v/>
      </c>
      <c r="D193" s="98" t="str">
        <f>IF('CONT. ESTOQUE'!$B193&lt;&gt;"",SUMIF(SAÍDAS!$C$7:$C$75,'CONT. ESTOQUE'!$B193,SAÍDAS!$G$7:$G$75),"")</f>
        <v/>
      </c>
      <c r="E193" s="98" t="str">
        <f>IFERROR('CONT. ESTOQUE'!$C193-'CONT. ESTOQUE'!$D193,"")</f>
        <v/>
      </c>
      <c r="F193" s="98" t="str">
        <f>IFERROR(VLOOKUP('CONT. ESTOQUE'!$B193,PROD!$B$6:$G$21,4,0),"")</f>
        <v/>
      </c>
      <c r="G193" s="98" t="str">
        <f>IF('CONT. ESTOQUE'!$B193&lt;&gt;"",IF('CONT. ESTOQUE'!$E193=0,"Sem Estoque",IF('CONT. ESTOQUE'!$E193&lt;'CONT. ESTOQUE'!$F193,"Estoque Perigoso","Estoque Confortável")),"")</f>
        <v/>
      </c>
      <c r="H193" s="99">
        <f>SUMIF(SAÍDAS!$C$7:$C$75,'CONT. ESTOQUE'!$B193,SAÍDAS!$J$7:$J$75)</f>
        <v>0</v>
      </c>
      <c r="I193" s="99">
        <f>SUMIF(ENTRADAS!$C$8:$C$58,'CONT. ESTOQUE'!$B193,ENTRADAS!$G$7:$G$58)</f>
        <v>0</v>
      </c>
      <c r="J193" s="100">
        <f>'CONT. ESTOQUE'!$H193-'CONT. ESTOQUE'!$I193</f>
        <v>0</v>
      </c>
    </row>
    <row r="194" spans="2:10" ht="15.75" customHeight="1" x14ac:dyDescent="0.2">
      <c r="B194" s="104"/>
      <c r="C194" s="98" t="str">
        <f>IF('CONT. ESTOQUE'!$B194&lt;&gt;"",SUMIF(ENTRADAS!$C$8:$C$58,'CONT. ESTOQUE'!$B194,ENTRADAS!$E$7:$E$58),"")</f>
        <v/>
      </c>
      <c r="D194" s="98" t="str">
        <f>IF('CONT. ESTOQUE'!$B194&lt;&gt;"",SUMIF(SAÍDAS!$C$7:$C$75,'CONT. ESTOQUE'!$B194,SAÍDAS!$G$7:$G$75),"")</f>
        <v/>
      </c>
      <c r="E194" s="98" t="str">
        <f>IFERROR('CONT. ESTOQUE'!$C194-'CONT. ESTOQUE'!$D194,"")</f>
        <v/>
      </c>
      <c r="F194" s="98" t="str">
        <f>IFERROR(VLOOKUP('CONT. ESTOQUE'!$B194,PROD!$B$6:$G$21,4,0),"")</f>
        <v/>
      </c>
      <c r="G194" s="98" t="str">
        <f>IF('CONT. ESTOQUE'!$B194&lt;&gt;"",IF('CONT. ESTOQUE'!$E194=0,"Sem Estoque",IF('CONT. ESTOQUE'!$E194&lt;'CONT. ESTOQUE'!$F194,"Estoque Perigoso","Estoque Confortável")),"")</f>
        <v/>
      </c>
      <c r="H194" s="99">
        <f>SUMIF(SAÍDAS!$C$7:$C$75,'CONT. ESTOQUE'!$B194,SAÍDAS!$J$7:$J$75)</f>
        <v>0</v>
      </c>
      <c r="I194" s="99">
        <f>SUMIF(ENTRADAS!$C$8:$C$58,'CONT. ESTOQUE'!$B194,ENTRADAS!$G$7:$G$58)</f>
        <v>0</v>
      </c>
      <c r="J194" s="100">
        <f>'CONT. ESTOQUE'!$H194-'CONT. ESTOQUE'!$I194</f>
        <v>0</v>
      </c>
    </row>
    <row r="195" spans="2:10" ht="15.75" customHeight="1" x14ac:dyDescent="0.2">
      <c r="B195" s="104"/>
      <c r="C195" s="98" t="str">
        <f>IF('CONT. ESTOQUE'!$B195&lt;&gt;"",SUMIF(ENTRADAS!$C$8:$C$58,'CONT. ESTOQUE'!$B195,ENTRADAS!$E$7:$E$58),"")</f>
        <v/>
      </c>
      <c r="D195" s="98" t="str">
        <f>IF('CONT. ESTOQUE'!$B195&lt;&gt;"",SUMIF(SAÍDAS!$C$7:$C$75,'CONT. ESTOQUE'!$B195,SAÍDAS!$G$7:$G$75),"")</f>
        <v/>
      </c>
      <c r="E195" s="98" t="str">
        <f>IFERROR('CONT. ESTOQUE'!$C195-'CONT. ESTOQUE'!$D195,"")</f>
        <v/>
      </c>
      <c r="F195" s="98" t="str">
        <f>IFERROR(VLOOKUP('CONT. ESTOQUE'!$B195,PROD!$B$6:$G$21,4,0),"")</f>
        <v/>
      </c>
      <c r="G195" s="98" t="str">
        <f>IF('CONT. ESTOQUE'!$B195&lt;&gt;"",IF('CONT. ESTOQUE'!$E195=0,"Sem Estoque",IF('CONT. ESTOQUE'!$E195&lt;'CONT. ESTOQUE'!$F195,"Estoque Perigoso","Estoque Confortável")),"")</f>
        <v/>
      </c>
      <c r="H195" s="99">
        <f>SUMIF(SAÍDAS!$C$7:$C$75,'CONT. ESTOQUE'!$B195,SAÍDAS!$J$7:$J$75)</f>
        <v>0</v>
      </c>
      <c r="I195" s="99">
        <f>SUMIF(ENTRADAS!$C$8:$C$58,'CONT. ESTOQUE'!$B195,ENTRADAS!$G$7:$G$58)</f>
        <v>0</v>
      </c>
      <c r="J195" s="100">
        <f>'CONT. ESTOQUE'!$H195-'CONT. ESTOQUE'!$I195</f>
        <v>0</v>
      </c>
    </row>
    <row r="196" spans="2:10" ht="15.75" customHeight="1" x14ac:dyDescent="0.2">
      <c r="B196" s="104"/>
      <c r="C196" s="98" t="str">
        <f>IF('CONT. ESTOQUE'!$B196&lt;&gt;"",SUMIF(ENTRADAS!$C$8:$C$58,'CONT. ESTOQUE'!$B196,ENTRADAS!$E$7:$E$58),"")</f>
        <v/>
      </c>
      <c r="D196" s="98" t="str">
        <f>IF('CONT. ESTOQUE'!$B196&lt;&gt;"",SUMIF(SAÍDAS!$C$7:$C$75,'CONT. ESTOQUE'!$B196,SAÍDAS!$G$7:$G$75),"")</f>
        <v/>
      </c>
      <c r="E196" s="98" t="str">
        <f>IFERROR('CONT. ESTOQUE'!$C196-'CONT. ESTOQUE'!$D196,"")</f>
        <v/>
      </c>
      <c r="F196" s="98" t="str">
        <f>IFERROR(VLOOKUP('CONT. ESTOQUE'!$B196,PROD!$B$6:$G$21,4,0),"")</f>
        <v/>
      </c>
      <c r="G196" s="98" t="str">
        <f>IF('CONT. ESTOQUE'!$B196&lt;&gt;"",IF('CONT. ESTOQUE'!$E196=0,"Sem Estoque",IF('CONT. ESTOQUE'!$E196&lt;'CONT. ESTOQUE'!$F196,"Estoque Perigoso","Estoque Confortável")),"")</f>
        <v/>
      </c>
      <c r="H196" s="99">
        <f>SUMIF(SAÍDAS!$C$7:$C$75,'CONT. ESTOQUE'!$B196,SAÍDAS!$J$7:$J$75)</f>
        <v>0</v>
      </c>
      <c r="I196" s="99">
        <f>SUMIF(ENTRADAS!$C$8:$C$58,'CONT. ESTOQUE'!$B196,ENTRADAS!$G$7:$G$58)</f>
        <v>0</v>
      </c>
      <c r="J196" s="100">
        <f>'CONT. ESTOQUE'!$H196-'CONT. ESTOQUE'!$I196</f>
        <v>0</v>
      </c>
    </row>
    <row r="197" spans="2:10" ht="15.75" customHeight="1" x14ac:dyDescent="0.2">
      <c r="B197" s="104"/>
      <c r="C197" s="98" t="str">
        <f>IF('CONT. ESTOQUE'!$B197&lt;&gt;"",SUMIF(ENTRADAS!$C$8:$C$58,'CONT. ESTOQUE'!$B197,ENTRADAS!$E$7:$E$58),"")</f>
        <v/>
      </c>
      <c r="D197" s="98" t="str">
        <f>IF('CONT. ESTOQUE'!$B197&lt;&gt;"",SUMIF(SAÍDAS!$C$7:$C$75,'CONT. ESTOQUE'!$B197,SAÍDAS!$G$7:$G$75),"")</f>
        <v/>
      </c>
      <c r="E197" s="98" t="str">
        <f>IFERROR('CONT. ESTOQUE'!$C197-'CONT. ESTOQUE'!$D197,"")</f>
        <v/>
      </c>
      <c r="F197" s="98" t="str">
        <f>IFERROR(VLOOKUP('CONT. ESTOQUE'!$B197,PROD!$B$6:$G$21,4,0),"")</f>
        <v/>
      </c>
      <c r="G197" s="98" t="str">
        <f>IF('CONT. ESTOQUE'!$B197&lt;&gt;"",IF('CONT. ESTOQUE'!$E197=0,"Sem Estoque",IF('CONT. ESTOQUE'!$E197&lt;'CONT. ESTOQUE'!$F197,"Estoque Perigoso","Estoque Confortável")),"")</f>
        <v/>
      </c>
      <c r="H197" s="99">
        <f>SUMIF(SAÍDAS!$C$7:$C$75,'CONT. ESTOQUE'!$B197,SAÍDAS!$J$7:$J$75)</f>
        <v>0</v>
      </c>
      <c r="I197" s="99">
        <f>SUMIF(ENTRADAS!$C$8:$C$58,'CONT. ESTOQUE'!$B197,ENTRADAS!$G$7:$G$58)</f>
        <v>0</v>
      </c>
      <c r="J197" s="100">
        <f>'CONT. ESTOQUE'!$H197-'CONT. ESTOQUE'!$I197</f>
        <v>0</v>
      </c>
    </row>
    <row r="198" spans="2:10" ht="15.75" customHeight="1" x14ac:dyDescent="0.2">
      <c r="B198" s="104"/>
      <c r="C198" s="98" t="str">
        <f>IF('CONT. ESTOQUE'!$B198&lt;&gt;"",SUMIF(ENTRADAS!$C$8:$C$58,'CONT. ESTOQUE'!$B198,ENTRADAS!$E$7:$E$58),"")</f>
        <v/>
      </c>
      <c r="D198" s="98" t="str">
        <f>IF('CONT. ESTOQUE'!$B198&lt;&gt;"",SUMIF(SAÍDAS!$C$7:$C$75,'CONT. ESTOQUE'!$B198,SAÍDAS!$G$7:$G$75),"")</f>
        <v/>
      </c>
      <c r="E198" s="98" t="str">
        <f>IFERROR('CONT. ESTOQUE'!$C198-'CONT. ESTOQUE'!$D198,"")</f>
        <v/>
      </c>
      <c r="F198" s="98" t="str">
        <f>IFERROR(VLOOKUP('CONT. ESTOQUE'!$B198,PROD!$B$6:$G$21,4,0),"")</f>
        <v/>
      </c>
      <c r="G198" s="98" t="str">
        <f>IF('CONT. ESTOQUE'!$B198&lt;&gt;"",IF('CONT. ESTOQUE'!$E198=0,"Sem Estoque",IF('CONT. ESTOQUE'!$E198&lt;'CONT. ESTOQUE'!$F198,"Estoque Perigoso","Estoque Confortável")),"")</f>
        <v/>
      </c>
      <c r="H198" s="99">
        <f>SUMIF(SAÍDAS!$C$7:$C$75,'CONT. ESTOQUE'!$B198,SAÍDAS!$J$7:$J$75)</f>
        <v>0</v>
      </c>
      <c r="I198" s="99">
        <f>SUMIF(ENTRADAS!$C$8:$C$58,'CONT. ESTOQUE'!$B198,ENTRADAS!$G$7:$G$58)</f>
        <v>0</v>
      </c>
      <c r="J198" s="100">
        <f>'CONT. ESTOQUE'!$H198-'CONT. ESTOQUE'!$I198</f>
        <v>0</v>
      </c>
    </row>
    <row r="199" spans="2:10" ht="15.75" customHeight="1" x14ac:dyDescent="0.2">
      <c r="B199" s="104"/>
      <c r="C199" s="98" t="str">
        <f>IF('CONT. ESTOQUE'!$B199&lt;&gt;"",SUMIF(ENTRADAS!$C$8:$C$58,'CONT. ESTOQUE'!$B199,ENTRADAS!$E$7:$E$58),"")</f>
        <v/>
      </c>
      <c r="D199" s="98" t="str">
        <f>IF('CONT. ESTOQUE'!$B199&lt;&gt;"",SUMIF(SAÍDAS!$C$7:$C$75,'CONT. ESTOQUE'!$B199,SAÍDAS!$G$7:$G$75),"")</f>
        <v/>
      </c>
      <c r="E199" s="98" t="str">
        <f>IFERROR('CONT. ESTOQUE'!$C199-'CONT. ESTOQUE'!$D199,"")</f>
        <v/>
      </c>
      <c r="F199" s="98" t="str">
        <f>IFERROR(VLOOKUP('CONT. ESTOQUE'!$B199,PROD!$B$6:$G$21,4,0),"")</f>
        <v/>
      </c>
      <c r="G199" s="98" t="str">
        <f>IF('CONT. ESTOQUE'!$B199&lt;&gt;"",IF('CONT. ESTOQUE'!$E199=0,"Sem Estoque",IF('CONT. ESTOQUE'!$E199&lt;'CONT. ESTOQUE'!$F199,"Estoque Perigoso","Estoque Confortável")),"")</f>
        <v/>
      </c>
      <c r="H199" s="99">
        <f>SUMIF(SAÍDAS!$C$7:$C$75,'CONT. ESTOQUE'!$B199,SAÍDAS!$J$7:$J$75)</f>
        <v>0</v>
      </c>
      <c r="I199" s="99">
        <f>SUMIF(ENTRADAS!$C$8:$C$58,'CONT. ESTOQUE'!$B199,ENTRADAS!$G$7:$G$58)</f>
        <v>0</v>
      </c>
      <c r="J199" s="100">
        <f>'CONT. ESTOQUE'!$H199-'CONT. ESTOQUE'!$I199</f>
        <v>0</v>
      </c>
    </row>
    <row r="200" spans="2:10" ht="15.75" customHeight="1" x14ac:dyDescent="0.2">
      <c r="B200" s="104"/>
      <c r="C200" s="98" t="str">
        <f>IF('CONT. ESTOQUE'!$B200&lt;&gt;"",SUMIF(ENTRADAS!$C$8:$C$58,'CONT. ESTOQUE'!$B200,ENTRADAS!$E$7:$E$58),"")</f>
        <v/>
      </c>
      <c r="D200" s="98" t="str">
        <f>IF('CONT. ESTOQUE'!$B200&lt;&gt;"",SUMIF(SAÍDAS!$C$7:$C$75,'CONT. ESTOQUE'!$B200,SAÍDAS!$G$7:$G$75),"")</f>
        <v/>
      </c>
      <c r="E200" s="98" t="str">
        <f>IFERROR('CONT. ESTOQUE'!$C200-'CONT. ESTOQUE'!$D200,"")</f>
        <v/>
      </c>
      <c r="F200" s="98" t="str">
        <f>IFERROR(VLOOKUP('CONT. ESTOQUE'!$B200,PROD!$B$6:$G$21,4,0),"")</f>
        <v/>
      </c>
      <c r="G200" s="98" t="str">
        <f>IF('CONT. ESTOQUE'!$B200&lt;&gt;"",IF('CONT. ESTOQUE'!$E200=0,"Sem Estoque",IF('CONT. ESTOQUE'!$E200&lt;'CONT. ESTOQUE'!$F200,"Estoque Perigoso","Estoque Confortável")),"")</f>
        <v/>
      </c>
      <c r="H200" s="99">
        <f>SUMIF(SAÍDAS!$C$7:$C$75,'CONT. ESTOQUE'!$B200,SAÍDAS!$J$7:$J$75)</f>
        <v>0</v>
      </c>
      <c r="I200" s="99">
        <f>SUMIF(ENTRADAS!$C$8:$C$58,'CONT. ESTOQUE'!$B200,ENTRADAS!$G$7:$G$58)</f>
        <v>0</v>
      </c>
      <c r="J200" s="100">
        <f>'CONT. ESTOQUE'!$H200-'CONT. ESTOQUE'!$I200</f>
        <v>0</v>
      </c>
    </row>
    <row r="201" spans="2:10" ht="15.75" customHeight="1" x14ac:dyDescent="0.2">
      <c r="B201" s="104"/>
      <c r="C201" s="98" t="str">
        <f>IF('CONT. ESTOQUE'!$B201&lt;&gt;"",SUMIF(ENTRADAS!$C$8:$C$58,'CONT. ESTOQUE'!$B201,ENTRADAS!$E$7:$E$58),"")</f>
        <v/>
      </c>
      <c r="D201" s="98" t="str">
        <f>IF('CONT. ESTOQUE'!$B201&lt;&gt;"",SUMIF(SAÍDAS!$C$7:$C$75,'CONT. ESTOQUE'!$B201,SAÍDAS!$G$7:$G$75),"")</f>
        <v/>
      </c>
      <c r="E201" s="98" t="str">
        <f>IFERROR('CONT. ESTOQUE'!$C201-'CONT. ESTOQUE'!$D201,"")</f>
        <v/>
      </c>
      <c r="F201" s="98" t="str">
        <f>IFERROR(VLOOKUP('CONT. ESTOQUE'!$B201,PROD!$B$6:$G$21,4,0),"")</f>
        <v/>
      </c>
      <c r="G201" s="98" t="str">
        <f>IF('CONT. ESTOQUE'!$B201&lt;&gt;"",IF('CONT. ESTOQUE'!$E201=0,"Sem Estoque",IF('CONT. ESTOQUE'!$E201&lt;'CONT. ESTOQUE'!$F201,"Estoque Perigoso","Estoque Confortável")),"")</f>
        <v/>
      </c>
      <c r="H201" s="99">
        <f>SUMIF(SAÍDAS!$C$7:$C$75,'CONT. ESTOQUE'!$B201,SAÍDAS!$J$7:$J$75)</f>
        <v>0</v>
      </c>
      <c r="I201" s="99">
        <f>SUMIF(ENTRADAS!$C$8:$C$58,'CONT. ESTOQUE'!$B201,ENTRADAS!$G$7:$G$58)</f>
        <v>0</v>
      </c>
      <c r="J201" s="100">
        <f>'CONT. ESTOQUE'!$H201-'CONT. ESTOQUE'!$I201</f>
        <v>0</v>
      </c>
    </row>
    <row r="202" spans="2:10" ht="15.75" customHeight="1" x14ac:dyDescent="0.2">
      <c r="B202" s="104"/>
      <c r="C202" s="98" t="str">
        <f>IF('CONT. ESTOQUE'!$B202&lt;&gt;"",SUMIF(ENTRADAS!$C$8:$C$58,'CONT. ESTOQUE'!$B202,ENTRADAS!$E$7:$E$58),"")</f>
        <v/>
      </c>
      <c r="D202" s="98" t="str">
        <f>IF('CONT. ESTOQUE'!$B202&lt;&gt;"",SUMIF(SAÍDAS!$C$7:$C$75,'CONT. ESTOQUE'!$B202,SAÍDAS!$G$7:$G$75),"")</f>
        <v/>
      </c>
      <c r="E202" s="98" t="str">
        <f>IFERROR('CONT. ESTOQUE'!$C202-'CONT. ESTOQUE'!$D202,"")</f>
        <v/>
      </c>
      <c r="F202" s="98" t="str">
        <f>IFERROR(VLOOKUP('CONT. ESTOQUE'!$B202,PROD!$B$6:$G$21,4,0),"")</f>
        <v/>
      </c>
      <c r="G202" s="98" t="str">
        <f>IF('CONT. ESTOQUE'!$B202&lt;&gt;"",IF('CONT. ESTOQUE'!$E202=0,"Sem Estoque",IF('CONT. ESTOQUE'!$E202&lt;'CONT. ESTOQUE'!$F202,"Estoque Perigoso","Estoque Confortável")),"")</f>
        <v/>
      </c>
      <c r="H202" s="99">
        <f>SUMIF(SAÍDAS!$C$7:$C$75,'CONT. ESTOQUE'!$B202,SAÍDAS!$J$7:$J$75)</f>
        <v>0</v>
      </c>
      <c r="I202" s="99">
        <f>SUMIF(ENTRADAS!$C$8:$C$58,'CONT. ESTOQUE'!$B202,ENTRADAS!$G$7:$G$58)</f>
        <v>0</v>
      </c>
      <c r="J202" s="100">
        <f>'CONT. ESTOQUE'!$H202-'CONT. ESTOQUE'!$I202</f>
        <v>0</v>
      </c>
    </row>
    <row r="203" spans="2:10" ht="15.75" customHeight="1" x14ac:dyDescent="0.2">
      <c r="B203" s="104"/>
      <c r="C203" s="98" t="str">
        <f>IF('CONT. ESTOQUE'!$B203&lt;&gt;"",SUMIF(ENTRADAS!$C$8:$C$58,'CONT. ESTOQUE'!$B203,ENTRADAS!$E$7:$E$58),"")</f>
        <v/>
      </c>
      <c r="D203" s="98" t="str">
        <f>IF('CONT. ESTOQUE'!$B203&lt;&gt;"",SUMIF(SAÍDAS!$C$7:$C$75,'CONT. ESTOQUE'!$B203,SAÍDAS!$G$7:$G$75),"")</f>
        <v/>
      </c>
      <c r="E203" s="98" t="str">
        <f>IFERROR('CONT. ESTOQUE'!$C203-'CONT. ESTOQUE'!$D203,"")</f>
        <v/>
      </c>
      <c r="F203" s="98" t="str">
        <f>IFERROR(VLOOKUP('CONT. ESTOQUE'!$B203,PROD!$B$6:$G$21,4,0),"")</f>
        <v/>
      </c>
      <c r="G203" s="98" t="str">
        <f>IF('CONT. ESTOQUE'!$B203&lt;&gt;"",IF('CONT. ESTOQUE'!$E203=0,"Sem Estoque",IF('CONT. ESTOQUE'!$E203&lt;'CONT. ESTOQUE'!$F203,"Estoque Perigoso","Estoque Confortável")),"")</f>
        <v/>
      </c>
      <c r="H203" s="99">
        <f>SUMIF(SAÍDAS!$C$7:$C$75,'CONT. ESTOQUE'!$B203,SAÍDAS!$J$7:$J$75)</f>
        <v>0</v>
      </c>
      <c r="I203" s="99">
        <f>SUMIF(ENTRADAS!$C$8:$C$58,'CONT. ESTOQUE'!$B203,ENTRADAS!$G$7:$G$58)</f>
        <v>0</v>
      </c>
      <c r="J203" s="100">
        <f>'CONT. ESTOQUE'!$H203-'CONT. ESTOQUE'!$I203</f>
        <v>0</v>
      </c>
    </row>
    <row r="204" spans="2:10" ht="15.75" customHeight="1" x14ac:dyDescent="0.2">
      <c r="B204" s="104"/>
      <c r="C204" s="98" t="str">
        <f>IF('CONT. ESTOQUE'!$B204&lt;&gt;"",SUMIF(ENTRADAS!$C$8:$C$58,'CONT. ESTOQUE'!$B204,ENTRADAS!$E$7:$E$58),"")</f>
        <v/>
      </c>
      <c r="D204" s="98" t="str">
        <f>IF('CONT. ESTOQUE'!$B204&lt;&gt;"",SUMIF(SAÍDAS!$C$7:$C$75,'CONT. ESTOQUE'!$B204,SAÍDAS!$G$7:$G$75),"")</f>
        <v/>
      </c>
      <c r="E204" s="98" t="str">
        <f>IFERROR('CONT. ESTOQUE'!$C204-'CONT. ESTOQUE'!$D204,"")</f>
        <v/>
      </c>
      <c r="F204" s="98" t="str">
        <f>IFERROR(VLOOKUP('CONT. ESTOQUE'!$B204,PROD!$B$6:$G$21,4,0),"")</f>
        <v/>
      </c>
      <c r="G204" s="98" t="str">
        <f>IF('CONT. ESTOQUE'!$B204&lt;&gt;"",IF('CONT. ESTOQUE'!$E204=0,"Sem Estoque",IF('CONT. ESTOQUE'!$E204&lt;'CONT. ESTOQUE'!$F204,"Estoque Perigoso","Estoque Confortável")),"")</f>
        <v/>
      </c>
      <c r="H204" s="99">
        <f>SUMIF(SAÍDAS!$C$7:$C$75,'CONT. ESTOQUE'!$B204,SAÍDAS!$J$7:$J$75)</f>
        <v>0</v>
      </c>
      <c r="I204" s="99">
        <f>SUMIF(ENTRADAS!$C$8:$C$58,'CONT. ESTOQUE'!$B204,ENTRADAS!$G$7:$G$58)</f>
        <v>0</v>
      </c>
      <c r="J204" s="100">
        <f>'CONT. ESTOQUE'!$H204-'CONT. ESTOQUE'!$I204</f>
        <v>0</v>
      </c>
    </row>
    <row r="205" spans="2:10" ht="15.75" customHeight="1" x14ac:dyDescent="0.2">
      <c r="B205" s="104"/>
      <c r="C205" s="98" t="str">
        <f>IF('CONT. ESTOQUE'!$B205&lt;&gt;"",SUMIF(ENTRADAS!$C$8:$C$58,'CONT. ESTOQUE'!$B205,ENTRADAS!$E$7:$E$58),"")</f>
        <v/>
      </c>
      <c r="D205" s="98" t="str">
        <f>IF('CONT. ESTOQUE'!$B205&lt;&gt;"",SUMIF(SAÍDAS!$C$7:$C$75,'CONT. ESTOQUE'!$B205,SAÍDAS!$G$7:$G$75),"")</f>
        <v/>
      </c>
      <c r="E205" s="98" t="str">
        <f>IFERROR('CONT. ESTOQUE'!$C205-'CONT. ESTOQUE'!$D205,"")</f>
        <v/>
      </c>
      <c r="F205" s="98" t="str">
        <f>IFERROR(VLOOKUP('CONT. ESTOQUE'!$B205,PROD!$B$6:$G$21,4,0),"")</f>
        <v/>
      </c>
      <c r="G205" s="98" t="str">
        <f>IF('CONT. ESTOQUE'!$B205&lt;&gt;"",IF('CONT. ESTOQUE'!$E205=0,"Sem Estoque",IF('CONT. ESTOQUE'!$E205&lt;'CONT. ESTOQUE'!$F205,"Estoque Perigoso","Estoque Confortável")),"")</f>
        <v/>
      </c>
      <c r="H205" s="99">
        <f>SUMIF(SAÍDAS!$C$7:$C$75,'CONT. ESTOQUE'!$B205,SAÍDAS!$J$7:$J$75)</f>
        <v>0</v>
      </c>
      <c r="I205" s="99">
        <f>SUMIF(ENTRADAS!$C$8:$C$58,'CONT. ESTOQUE'!$B205,ENTRADAS!$G$7:$G$58)</f>
        <v>0</v>
      </c>
      <c r="J205" s="100">
        <f>'CONT. ESTOQUE'!$H205-'CONT. ESTOQUE'!$I205</f>
        <v>0</v>
      </c>
    </row>
    <row r="206" spans="2:10" ht="15.75" customHeight="1" x14ac:dyDescent="0.2">
      <c r="B206" s="104"/>
      <c r="C206" s="98" t="str">
        <f>IF('CONT. ESTOQUE'!$B206&lt;&gt;"",SUMIF(ENTRADAS!$C$8:$C$58,'CONT. ESTOQUE'!$B206,ENTRADAS!$E$7:$E$58),"")</f>
        <v/>
      </c>
      <c r="D206" s="98" t="str">
        <f>IF('CONT. ESTOQUE'!$B206&lt;&gt;"",SUMIF(SAÍDAS!$C$7:$C$75,'CONT. ESTOQUE'!$B206,SAÍDAS!$G$7:$G$75),"")</f>
        <v/>
      </c>
      <c r="E206" s="98" t="str">
        <f>IFERROR('CONT. ESTOQUE'!$C206-'CONT. ESTOQUE'!$D206,"")</f>
        <v/>
      </c>
      <c r="F206" s="98" t="str">
        <f>IFERROR(VLOOKUP('CONT. ESTOQUE'!$B206,PROD!$B$6:$G$21,4,0),"")</f>
        <v/>
      </c>
      <c r="G206" s="98" t="str">
        <f>IF('CONT. ESTOQUE'!$B206&lt;&gt;"",IF('CONT. ESTOQUE'!$E206=0,"Sem Estoque",IF('CONT. ESTOQUE'!$E206&lt;'CONT. ESTOQUE'!$F206,"Estoque Perigoso","Estoque Confortável")),"")</f>
        <v/>
      </c>
      <c r="H206" s="99">
        <f>SUMIF(SAÍDAS!$C$7:$C$75,'CONT. ESTOQUE'!$B206,SAÍDAS!$J$7:$J$75)</f>
        <v>0</v>
      </c>
      <c r="I206" s="99">
        <f>SUMIF(ENTRADAS!$C$8:$C$58,'CONT. ESTOQUE'!$B206,ENTRADAS!$G$7:$G$58)</f>
        <v>0</v>
      </c>
      <c r="J206" s="100">
        <f>'CONT. ESTOQUE'!$H206-'CONT. ESTOQUE'!$I206</f>
        <v>0</v>
      </c>
    </row>
    <row r="207" spans="2:10" ht="15.75" customHeight="1" x14ac:dyDescent="0.2">
      <c r="B207" s="104"/>
      <c r="C207" s="98" t="str">
        <f>IF('CONT. ESTOQUE'!$B207&lt;&gt;"",SUMIF(ENTRADAS!$C$8:$C$58,'CONT. ESTOQUE'!$B207,ENTRADAS!$E$7:$E$58),"")</f>
        <v/>
      </c>
      <c r="D207" s="98" t="str">
        <f>IF('CONT. ESTOQUE'!$B207&lt;&gt;"",SUMIF(SAÍDAS!$C$7:$C$75,'CONT. ESTOQUE'!$B207,SAÍDAS!$G$7:$G$75),"")</f>
        <v/>
      </c>
      <c r="E207" s="98" t="str">
        <f>IFERROR('CONT. ESTOQUE'!$C207-'CONT. ESTOQUE'!$D207,"")</f>
        <v/>
      </c>
      <c r="F207" s="98" t="str">
        <f>IFERROR(VLOOKUP('CONT. ESTOQUE'!$B207,PROD!$B$6:$G$21,4,0),"")</f>
        <v/>
      </c>
      <c r="G207" s="98" t="str">
        <f>IF('CONT. ESTOQUE'!$B207&lt;&gt;"",IF('CONT. ESTOQUE'!$E207=0,"Sem Estoque",IF('CONT. ESTOQUE'!$E207&lt;'CONT. ESTOQUE'!$F207,"Estoque Perigoso","Estoque Confortável")),"")</f>
        <v/>
      </c>
      <c r="H207" s="99">
        <f>SUMIF(SAÍDAS!$C$7:$C$75,'CONT. ESTOQUE'!$B207,SAÍDAS!$J$7:$J$75)</f>
        <v>0</v>
      </c>
      <c r="I207" s="99">
        <f>SUMIF(ENTRADAS!$C$8:$C$58,'CONT. ESTOQUE'!$B207,ENTRADAS!$G$7:$G$58)</f>
        <v>0</v>
      </c>
      <c r="J207" s="100">
        <f>'CONT. ESTOQUE'!$H207-'CONT. ESTOQUE'!$I207</f>
        <v>0</v>
      </c>
    </row>
    <row r="208" spans="2:10" ht="15.75" customHeight="1" x14ac:dyDescent="0.2">
      <c r="B208" s="104"/>
      <c r="C208" s="98" t="str">
        <f>IF('CONT. ESTOQUE'!$B208&lt;&gt;"",SUMIF(ENTRADAS!$C$8:$C$58,'CONT. ESTOQUE'!$B208,ENTRADAS!$E$7:$E$58),"")</f>
        <v/>
      </c>
      <c r="D208" s="98" t="str">
        <f>IF('CONT. ESTOQUE'!$B208&lt;&gt;"",SUMIF(SAÍDAS!$C$7:$C$75,'CONT. ESTOQUE'!$B208,SAÍDAS!$G$7:$G$75),"")</f>
        <v/>
      </c>
      <c r="E208" s="98" t="str">
        <f>IFERROR('CONT. ESTOQUE'!$C208-'CONT. ESTOQUE'!$D208,"")</f>
        <v/>
      </c>
      <c r="F208" s="98" t="str">
        <f>IFERROR(VLOOKUP('CONT. ESTOQUE'!$B208,PROD!$B$6:$G$21,4,0),"")</f>
        <v/>
      </c>
      <c r="G208" s="98" t="str">
        <f>IF('CONT. ESTOQUE'!$B208&lt;&gt;"",IF('CONT. ESTOQUE'!$E208=0,"Sem Estoque",IF('CONT. ESTOQUE'!$E208&lt;'CONT. ESTOQUE'!$F208,"Estoque Perigoso","Estoque Confortável")),"")</f>
        <v/>
      </c>
      <c r="H208" s="99">
        <f>SUMIF(SAÍDAS!$C$7:$C$75,'CONT. ESTOQUE'!$B208,SAÍDAS!$J$7:$J$75)</f>
        <v>0</v>
      </c>
      <c r="I208" s="99">
        <f>SUMIF(ENTRADAS!$C$8:$C$58,'CONT. ESTOQUE'!$B208,ENTRADAS!$G$7:$G$58)</f>
        <v>0</v>
      </c>
      <c r="J208" s="100">
        <f>'CONT. ESTOQUE'!$H208-'CONT. ESTOQUE'!$I208</f>
        <v>0</v>
      </c>
    </row>
    <row r="209" spans="2:10" ht="15.75" customHeight="1" x14ac:dyDescent="0.2">
      <c r="B209" s="104"/>
      <c r="C209" s="98" t="str">
        <f>IF('CONT. ESTOQUE'!$B209&lt;&gt;"",SUMIF(ENTRADAS!$C$8:$C$58,'CONT. ESTOQUE'!$B209,ENTRADAS!$E$7:$E$58),"")</f>
        <v/>
      </c>
      <c r="D209" s="98" t="str">
        <f>IF('CONT. ESTOQUE'!$B209&lt;&gt;"",SUMIF(SAÍDAS!$C$7:$C$75,'CONT. ESTOQUE'!$B209,SAÍDAS!$G$7:$G$75),"")</f>
        <v/>
      </c>
      <c r="E209" s="98" t="str">
        <f>IFERROR('CONT. ESTOQUE'!$C209-'CONT. ESTOQUE'!$D209,"")</f>
        <v/>
      </c>
      <c r="F209" s="98" t="str">
        <f>IFERROR(VLOOKUP('CONT. ESTOQUE'!$B209,PROD!$B$6:$G$21,4,0),"")</f>
        <v/>
      </c>
      <c r="G209" s="98" t="str">
        <f>IF('CONT. ESTOQUE'!$B209&lt;&gt;"",IF('CONT. ESTOQUE'!$E209=0,"Sem Estoque",IF('CONT. ESTOQUE'!$E209&lt;'CONT. ESTOQUE'!$F209,"Estoque Perigoso","Estoque Confortável")),"")</f>
        <v/>
      </c>
      <c r="H209" s="99">
        <f>SUMIF(SAÍDAS!$C$7:$C$75,'CONT. ESTOQUE'!$B209,SAÍDAS!$J$7:$J$75)</f>
        <v>0</v>
      </c>
      <c r="I209" s="99">
        <f>SUMIF(ENTRADAS!$C$8:$C$58,'CONT. ESTOQUE'!$B209,ENTRADAS!$G$7:$G$58)</f>
        <v>0</v>
      </c>
      <c r="J209" s="100">
        <f>'CONT. ESTOQUE'!$H209-'CONT. ESTOQUE'!$I209</f>
        <v>0</v>
      </c>
    </row>
    <row r="210" spans="2:10" ht="15.75" customHeight="1" x14ac:dyDescent="0.2">
      <c r="B210" s="104"/>
      <c r="C210" s="98" t="str">
        <f>IF('CONT. ESTOQUE'!$B210&lt;&gt;"",SUMIF(ENTRADAS!$C$8:$C$58,'CONT. ESTOQUE'!$B210,ENTRADAS!$E$7:$E$58),"")</f>
        <v/>
      </c>
      <c r="D210" s="98" t="str">
        <f>IF('CONT. ESTOQUE'!$B210&lt;&gt;"",SUMIF(SAÍDAS!$C$7:$C$75,'CONT. ESTOQUE'!$B210,SAÍDAS!$G$7:$G$75),"")</f>
        <v/>
      </c>
      <c r="E210" s="98" t="str">
        <f>IFERROR('CONT. ESTOQUE'!$C210-'CONT. ESTOQUE'!$D210,"")</f>
        <v/>
      </c>
      <c r="F210" s="98" t="str">
        <f>IFERROR(VLOOKUP('CONT. ESTOQUE'!$B210,PROD!$B$6:$G$21,4,0),"")</f>
        <v/>
      </c>
      <c r="G210" s="98" t="str">
        <f>IF('CONT. ESTOQUE'!$B210&lt;&gt;"",IF('CONT. ESTOQUE'!$E210=0,"Sem Estoque",IF('CONT. ESTOQUE'!$E210&lt;'CONT. ESTOQUE'!$F210,"Estoque Perigoso","Estoque Confortável")),"")</f>
        <v/>
      </c>
      <c r="H210" s="99">
        <f>SUMIF(SAÍDAS!$C$7:$C$75,'CONT. ESTOQUE'!$B210,SAÍDAS!$J$7:$J$75)</f>
        <v>0</v>
      </c>
      <c r="I210" s="99">
        <f>SUMIF(ENTRADAS!$C$8:$C$58,'CONT. ESTOQUE'!$B210,ENTRADAS!$G$7:$G$58)</f>
        <v>0</v>
      </c>
      <c r="J210" s="100">
        <f>'CONT. ESTOQUE'!$H210-'CONT. ESTOQUE'!$I210</f>
        <v>0</v>
      </c>
    </row>
    <row r="211" spans="2:10" ht="15.75" customHeight="1" x14ac:dyDescent="0.2">
      <c r="B211" s="104"/>
      <c r="C211" s="98" t="str">
        <f>IF('CONT. ESTOQUE'!$B211&lt;&gt;"",SUMIF(ENTRADAS!$C$8:$C$58,'CONT. ESTOQUE'!$B211,ENTRADAS!$E$7:$E$58),"")</f>
        <v/>
      </c>
      <c r="D211" s="98" t="str">
        <f>IF('CONT. ESTOQUE'!$B211&lt;&gt;"",SUMIF(SAÍDAS!$C$7:$C$75,'CONT. ESTOQUE'!$B211,SAÍDAS!$G$7:$G$75),"")</f>
        <v/>
      </c>
      <c r="E211" s="98" t="str">
        <f>IFERROR('CONT. ESTOQUE'!$C211-'CONT. ESTOQUE'!$D211,"")</f>
        <v/>
      </c>
      <c r="F211" s="98" t="str">
        <f>IFERROR(VLOOKUP('CONT. ESTOQUE'!$B211,PROD!$B$6:$G$21,4,0),"")</f>
        <v/>
      </c>
      <c r="G211" s="98" t="str">
        <f>IF('CONT. ESTOQUE'!$B211&lt;&gt;"",IF('CONT. ESTOQUE'!$E211=0,"Sem Estoque",IF('CONT. ESTOQUE'!$E211&lt;'CONT. ESTOQUE'!$F211,"Estoque Perigoso","Estoque Confortável")),"")</f>
        <v/>
      </c>
      <c r="H211" s="99">
        <f>SUMIF(SAÍDAS!$C$7:$C$75,'CONT. ESTOQUE'!$B211,SAÍDAS!$J$7:$J$75)</f>
        <v>0</v>
      </c>
      <c r="I211" s="99">
        <f>SUMIF(ENTRADAS!$C$8:$C$58,'CONT. ESTOQUE'!$B211,ENTRADAS!$G$7:$G$58)</f>
        <v>0</v>
      </c>
      <c r="J211" s="100">
        <f>'CONT. ESTOQUE'!$H211-'CONT. ESTOQUE'!$I211</f>
        <v>0</v>
      </c>
    </row>
    <row r="212" spans="2:10" ht="15.75" customHeight="1" x14ac:dyDescent="0.2">
      <c r="B212" s="104"/>
      <c r="C212" s="98" t="str">
        <f>IF('CONT. ESTOQUE'!$B212&lt;&gt;"",SUMIF(ENTRADAS!$C$8:$C$58,'CONT. ESTOQUE'!$B212,ENTRADAS!$E$7:$E$58),"")</f>
        <v/>
      </c>
      <c r="D212" s="98" t="str">
        <f>IF('CONT. ESTOQUE'!$B212&lt;&gt;"",SUMIF(SAÍDAS!$C$7:$C$75,'CONT. ESTOQUE'!$B212,SAÍDAS!$G$7:$G$75),"")</f>
        <v/>
      </c>
      <c r="E212" s="98" t="str">
        <f>IFERROR('CONT. ESTOQUE'!$C212-'CONT. ESTOQUE'!$D212,"")</f>
        <v/>
      </c>
      <c r="F212" s="98" t="str">
        <f>IFERROR(VLOOKUP('CONT. ESTOQUE'!$B212,PROD!$B$6:$G$21,4,0),"")</f>
        <v/>
      </c>
      <c r="G212" s="98" t="str">
        <f>IF('CONT. ESTOQUE'!$B212&lt;&gt;"",IF('CONT. ESTOQUE'!$E212=0,"Sem Estoque",IF('CONT. ESTOQUE'!$E212&lt;'CONT. ESTOQUE'!$F212,"Estoque Perigoso","Estoque Confortável")),"")</f>
        <v/>
      </c>
      <c r="H212" s="99">
        <f>SUMIF(SAÍDAS!$C$7:$C$75,'CONT. ESTOQUE'!$B212,SAÍDAS!$J$7:$J$75)</f>
        <v>0</v>
      </c>
      <c r="I212" s="99">
        <f>SUMIF(ENTRADAS!$C$8:$C$58,'CONT. ESTOQUE'!$B212,ENTRADAS!$G$7:$G$58)</f>
        <v>0</v>
      </c>
      <c r="J212" s="100">
        <f>'CONT. ESTOQUE'!$H212-'CONT. ESTOQUE'!$I212</f>
        <v>0</v>
      </c>
    </row>
    <row r="213" spans="2:10" ht="15.75" customHeight="1" x14ac:dyDescent="0.2">
      <c r="B213" s="104"/>
      <c r="C213" s="98" t="str">
        <f>IF('CONT. ESTOQUE'!$B213&lt;&gt;"",SUMIF(ENTRADAS!$C$8:$C$58,'CONT. ESTOQUE'!$B213,ENTRADAS!$E$7:$E$58),"")</f>
        <v/>
      </c>
      <c r="D213" s="98" t="str">
        <f>IF('CONT. ESTOQUE'!$B213&lt;&gt;"",SUMIF(SAÍDAS!$C$7:$C$75,'CONT. ESTOQUE'!$B213,SAÍDAS!$G$7:$G$75),"")</f>
        <v/>
      </c>
      <c r="E213" s="98" t="str">
        <f>IFERROR('CONT. ESTOQUE'!$C213-'CONT. ESTOQUE'!$D213,"")</f>
        <v/>
      </c>
      <c r="F213" s="98" t="str">
        <f>IFERROR(VLOOKUP('CONT. ESTOQUE'!$B213,PROD!$B$6:$G$21,4,0),"")</f>
        <v/>
      </c>
      <c r="G213" s="98" t="str">
        <f>IF('CONT. ESTOQUE'!$B213&lt;&gt;"",IF('CONT. ESTOQUE'!$E213=0,"Sem Estoque",IF('CONT. ESTOQUE'!$E213&lt;'CONT. ESTOQUE'!$F213,"Estoque Perigoso","Estoque Confortável")),"")</f>
        <v/>
      </c>
      <c r="H213" s="99">
        <f>SUMIF(SAÍDAS!$C$7:$C$75,'CONT. ESTOQUE'!$B213,SAÍDAS!$J$7:$J$75)</f>
        <v>0</v>
      </c>
      <c r="I213" s="99">
        <f>SUMIF(ENTRADAS!$C$8:$C$58,'CONT. ESTOQUE'!$B213,ENTRADAS!$G$7:$G$58)</f>
        <v>0</v>
      </c>
      <c r="J213" s="100">
        <f>'CONT. ESTOQUE'!$H213-'CONT. ESTOQUE'!$I213</f>
        <v>0</v>
      </c>
    </row>
    <row r="214" spans="2:10" ht="15.75" customHeight="1" x14ac:dyDescent="0.2">
      <c r="B214" s="104"/>
      <c r="C214" s="98" t="str">
        <f>IF('CONT. ESTOQUE'!$B214&lt;&gt;"",SUMIF(ENTRADAS!$C$8:$C$58,'CONT. ESTOQUE'!$B214,ENTRADAS!$E$7:$E$58),"")</f>
        <v/>
      </c>
      <c r="D214" s="98" t="str">
        <f>IF('CONT. ESTOQUE'!$B214&lt;&gt;"",SUMIF(SAÍDAS!$C$7:$C$75,'CONT. ESTOQUE'!$B214,SAÍDAS!$G$7:$G$75),"")</f>
        <v/>
      </c>
      <c r="E214" s="98" t="str">
        <f>IFERROR('CONT. ESTOQUE'!$C214-'CONT. ESTOQUE'!$D214,"")</f>
        <v/>
      </c>
      <c r="F214" s="98" t="str">
        <f>IFERROR(VLOOKUP('CONT. ESTOQUE'!$B214,PROD!$B$6:$G$21,4,0),"")</f>
        <v/>
      </c>
      <c r="G214" s="98" t="str">
        <f>IF('CONT. ESTOQUE'!$B214&lt;&gt;"",IF('CONT. ESTOQUE'!$E214=0,"Sem Estoque",IF('CONT. ESTOQUE'!$E214&lt;'CONT. ESTOQUE'!$F214,"Estoque Perigoso","Estoque Confortável")),"")</f>
        <v/>
      </c>
      <c r="H214" s="99">
        <f>SUMIF(SAÍDAS!$C$7:$C$75,'CONT. ESTOQUE'!$B214,SAÍDAS!$J$7:$J$75)</f>
        <v>0</v>
      </c>
      <c r="I214" s="99">
        <f>SUMIF(ENTRADAS!$C$8:$C$58,'CONT. ESTOQUE'!$B214,ENTRADAS!$G$7:$G$58)</f>
        <v>0</v>
      </c>
      <c r="J214" s="100">
        <f>'CONT. ESTOQUE'!$H214-'CONT. ESTOQUE'!$I214</f>
        <v>0</v>
      </c>
    </row>
    <row r="215" spans="2:10" ht="15.75" customHeight="1" x14ac:dyDescent="0.2">
      <c r="B215" s="104"/>
      <c r="C215" s="98" t="str">
        <f>IF('CONT. ESTOQUE'!$B215&lt;&gt;"",SUMIF(ENTRADAS!$C$8:$C$58,'CONT. ESTOQUE'!$B215,ENTRADAS!$E$7:$E$58),"")</f>
        <v/>
      </c>
      <c r="D215" s="98" t="str">
        <f>IF('CONT. ESTOQUE'!$B215&lt;&gt;"",SUMIF(SAÍDAS!$C$7:$C$75,'CONT. ESTOQUE'!$B215,SAÍDAS!$G$7:$G$75),"")</f>
        <v/>
      </c>
      <c r="E215" s="98" t="str">
        <f>IFERROR('CONT. ESTOQUE'!$C215-'CONT. ESTOQUE'!$D215,"")</f>
        <v/>
      </c>
      <c r="F215" s="98" t="str">
        <f>IFERROR(VLOOKUP('CONT. ESTOQUE'!$B215,PROD!$B$6:$G$21,4,0),"")</f>
        <v/>
      </c>
      <c r="G215" s="98" t="str">
        <f>IF('CONT. ESTOQUE'!$B215&lt;&gt;"",IF('CONT. ESTOQUE'!$E215=0,"Sem Estoque",IF('CONT. ESTOQUE'!$E215&lt;'CONT. ESTOQUE'!$F215,"Estoque Perigoso","Estoque Confortável")),"")</f>
        <v/>
      </c>
      <c r="H215" s="99">
        <f>SUMIF(SAÍDAS!$C$7:$C$75,'CONT. ESTOQUE'!$B215,SAÍDAS!$J$7:$J$75)</f>
        <v>0</v>
      </c>
      <c r="I215" s="99">
        <f>SUMIF(ENTRADAS!$C$8:$C$58,'CONT. ESTOQUE'!$B215,ENTRADAS!$G$7:$G$58)</f>
        <v>0</v>
      </c>
      <c r="J215" s="100">
        <f>'CONT. ESTOQUE'!$H215-'CONT. ESTOQUE'!$I215</f>
        <v>0</v>
      </c>
    </row>
    <row r="216" spans="2:10" ht="15.75" customHeight="1" x14ac:dyDescent="0.2">
      <c r="B216" s="104"/>
      <c r="C216" s="98" t="str">
        <f>IF('CONT. ESTOQUE'!$B216&lt;&gt;"",SUMIF(ENTRADAS!$C$8:$C$58,'CONT. ESTOQUE'!$B216,ENTRADAS!$E$7:$E$58),"")</f>
        <v/>
      </c>
      <c r="D216" s="98" t="str">
        <f>IF('CONT. ESTOQUE'!$B216&lt;&gt;"",SUMIF(SAÍDAS!$C$7:$C$75,'CONT. ESTOQUE'!$B216,SAÍDAS!$G$7:$G$75),"")</f>
        <v/>
      </c>
      <c r="E216" s="98" t="str">
        <f>IFERROR('CONT. ESTOQUE'!$C216-'CONT. ESTOQUE'!$D216,"")</f>
        <v/>
      </c>
      <c r="F216" s="98" t="str">
        <f>IFERROR(VLOOKUP('CONT. ESTOQUE'!$B216,PROD!$B$6:$G$21,4,0),"")</f>
        <v/>
      </c>
      <c r="G216" s="98" t="str">
        <f>IF('CONT. ESTOQUE'!$B216&lt;&gt;"",IF('CONT. ESTOQUE'!$E216=0,"Sem Estoque",IF('CONT. ESTOQUE'!$E216&lt;'CONT. ESTOQUE'!$F216,"Estoque Perigoso","Estoque Confortável")),"")</f>
        <v/>
      </c>
      <c r="H216" s="99">
        <f>SUMIF(SAÍDAS!$C$7:$C$75,'CONT. ESTOQUE'!$B216,SAÍDAS!$J$7:$J$75)</f>
        <v>0</v>
      </c>
      <c r="I216" s="99">
        <f>SUMIF(ENTRADAS!$C$8:$C$58,'CONT. ESTOQUE'!$B216,ENTRADAS!$G$7:$G$58)</f>
        <v>0</v>
      </c>
      <c r="J216" s="100">
        <f>'CONT. ESTOQUE'!$H216-'CONT. ESTOQUE'!$I216</f>
        <v>0</v>
      </c>
    </row>
    <row r="217" spans="2:10" ht="15.75" customHeight="1" x14ac:dyDescent="0.2">
      <c r="B217" s="104"/>
      <c r="C217" s="98" t="str">
        <f>IF('CONT. ESTOQUE'!$B217&lt;&gt;"",SUMIF(ENTRADAS!$C$8:$C$58,'CONT. ESTOQUE'!$B217,ENTRADAS!$E$7:$E$58),"")</f>
        <v/>
      </c>
      <c r="D217" s="98" t="str">
        <f>IF('CONT. ESTOQUE'!$B217&lt;&gt;"",SUMIF(SAÍDAS!$C$7:$C$75,'CONT. ESTOQUE'!$B217,SAÍDAS!$G$7:$G$75),"")</f>
        <v/>
      </c>
      <c r="E217" s="98" t="str">
        <f>IFERROR('CONT. ESTOQUE'!$C217-'CONT. ESTOQUE'!$D217,"")</f>
        <v/>
      </c>
      <c r="F217" s="98" t="str">
        <f>IFERROR(VLOOKUP('CONT. ESTOQUE'!$B217,PROD!$B$6:$G$21,4,0),"")</f>
        <v/>
      </c>
      <c r="G217" s="98" t="str">
        <f>IF('CONT. ESTOQUE'!$B217&lt;&gt;"",IF('CONT. ESTOQUE'!$E217=0,"Sem Estoque",IF('CONT. ESTOQUE'!$E217&lt;'CONT. ESTOQUE'!$F217,"Estoque Perigoso","Estoque Confortável")),"")</f>
        <v/>
      </c>
      <c r="H217" s="99">
        <f>SUMIF(SAÍDAS!$C$7:$C$75,'CONT. ESTOQUE'!$B217,SAÍDAS!$J$7:$J$75)</f>
        <v>0</v>
      </c>
      <c r="I217" s="99">
        <f>SUMIF(ENTRADAS!$C$8:$C$58,'CONT. ESTOQUE'!$B217,ENTRADAS!$G$7:$G$58)</f>
        <v>0</v>
      </c>
      <c r="J217" s="100">
        <f>'CONT. ESTOQUE'!$H217-'CONT. ESTOQUE'!$I217</f>
        <v>0</v>
      </c>
    </row>
    <row r="218" spans="2:10" ht="15.75" customHeight="1" x14ac:dyDescent="0.2">
      <c r="B218" s="104"/>
      <c r="C218" s="98" t="str">
        <f>IF('CONT. ESTOQUE'!$B218&lt;&gt;"",SUMIF(ENTRADAS!$C$8:$C$58,'CONT. ESTOQUE'!$B218,ENTRADAS!$E$7:$E$58),"")</f>
        <v/>
      </c>
      <c r="D218" s="98" t="str">
        <f>IF('CONT. ESTOQUE'!$B218&lt;&gt;"",SUMIF(SAÍDAS!$C$7:$C$75,'CONT. ESTOQUE'!$B218,SAÍDAS!$G$7:$G$75),"")</f>
        <v/>
      </c>
      <c r="E218" s="98" t="str">
        <f>IFERROR('CONT. ESTOQUE'!$C218-'CONT. ESTOQUE'!$D218,"")</f>
        <v/>
      </c>
      <c r="F218" s="98" t="str">
        <f>IFERROR(VLOOKUP('CONT. ESTOQUE'!$B218,PROD!$B$6:$G$21,4,0),"")</f>
        <v/>
      </c>
      <c r="G218" s="98" t="str">
        <f>IF('CONT. ESTOQUE'!$B218&lt;&gt;"",IF('CONT. ESTOQUE'!$E218=0,"Sem Estoque",IF('CONT. ESTOQUE'!$E218&lt;'CONT. ESTOQUE'!$F218,"Estoque Perigoso","Estoque Confortável")),"")</f>
        <v/>
      </c>
      <c r="H218" s="99">
        <f>SUMIF(SAÍDAS!$C$7:$C$75,'CONT. ESTOQUE'!$B218,SAÍDAS!$J$7:$J$75)</f>
        <v>0</v>
      </c>
      <c r="I218" s="99">
        <f>SUMIF(ENTRADAS!$C$8:$C$58,'CONT. ESTOQUE'!$B218,ENTRADAS!$G$7:$G$58)</f>
        <v>0</v>
      </c>
      <c r="J218" s="100">
        <f>'CONT. ESTOQUE'!$H218-'CONT. ESTOQUE'!$I218</f>
        <v>0</v>
      </c>
    </row>
    <row r="219" spans="2:10" ht="15.75" customHeight="1" x14ac:dyDescent="0.2">
      <c r="B219" s="104"/>
      <c r="C219" s="98" t="str">
        <f>IF('CONT. ESTOQUE'!$B219&lt;&gt;"",SUMIF(ENTRADAS!$C$8:$C$58,'CONT. ESTOQUE'!$B219,ENTRADAS!$E$7:$E$58),"")</f>
        <v/>
      </c>
      <c r="D219" s="98" t="str">
        <f>IF('CONT. ESTOQUE'!$B219&lt;&gt;"",SUMIF(SAÍDAS!$C$7:$C$75,'CONT. ESTOQUE'!$B219,SAÍDAS!$G$7:$G$75),"")</f>
        <v/>
      </c>
      <c r="E219" s="98" t="str">
        <f>IFERROR('CONT. ESTOQUE'!$C219-'CONT. ESTOQUE'!$D219,"")</f>
        <v/>
      </c>
      <c r="F219" s="98" t="str">
        <f>IFERROR(VLOOKUP('CONT. ESTOQUE'!$B219,PROD!$B$6:$G$21,4,0),"")</f>
        <v/>
      </c>
      <c r="G219" s="98" t="str">
        <f>IF('CONT. ESTOQUE'!$B219&lt;&gt;"",IF('CONT. ESTOQUE'!$E219=0,"Sem Estoque",IF('CONT. ESTOQUE'!$E219&lt;'CONT. ESTOQUE'!$F219,"Estoque Perigoso","Estoque Confortável")),"")</f>
        <v/>
      </c>
      <c r="H219" s="99">
        <f>SUMIF(SAÍDAS!$C$7:$C$75,'CONT. ESTOQUE'!$B219,SAÍDAS!$J$7:$J$75)</f>
        <v>0</v>
      </c>
      <c r="I219" s="99">
        <f>SUMIF(ENTRADAS!$C$8:$C$58,'CONT. ESTOQUE'!$B219,ENTRADAS!$G$7:$G$58)</f>
        <v>0</v>
      </c>
      <c r="J219" s="100">
        <f>'CONT. ESTOQUE'!$H219-'CONT. ESTOQUE'!$I219</f>
        <v>0</v>
      </c>
    </row>
    <row r="220" spans="2:10" ht="15.75" customHeight="1" x14ac:dyDescent="0.2">
      <c r="B220" s="104"/>
      <c r="C220" s="98" t="str">
        <f>IF('CONT. ESTOQUE'!$B220&lt;&gt;"",SUMIF(ENTRADAS!$C$8:$C$58,'CONT. ESTOQUE'!$B220,ENTRADAS!$E$7:$E$58),"")</f>
        <v/>
      </c>
      <c r="D220" s="98" t="str">
        <f>IF('CONT. ESTOQUE'!$B220&lt;&gt;"",SUMIF(SAÍDAS!$C$7:$C$75,'CONT. ESTOQUE'!$B220,SAÍDAS!$G$7:$G$75),"")</f>
        <v/>
      </c>
      <c r="E220" s="98" t="str">
        <f>IFERROR('CONT. ESTOQUE'!$C220-'CONT. ESTOQUE'!$D220,"")</f>
        <v/>
      </c>
      <c r="F220" s="98" t="str">
        <f>IFERROR(VLOOKUP('CONT. ESTOQUE'!$B220,PROD!$B$6:$G$21,4,0),"")</f>
        <v/>
      </c>
      <c r="G220" s="98" t="str">
        <f>IF('CONT. ESTOQUE'!$B220&lt;&gt;"",IF('CONT. ESTOQUE'!$E220=0,"Sem Estoque",IF('CONT. ESTOQUE'!$E220&lt;'CONT. ESTOQUE'!$F220,"Estoque Perigoso","Estoque Confortável")),"")</f>
        <v/>
      </c>
      <c r="H220" s="99">
        <f>SUMIF(SAÍDAS!$C$7:$C$75,'CONT. ESTOQUE'!$B220,SAÍDAS!$J$7:$J$75)</f>
        <v>0</v>
      </c>
      <c r="I220" s="99">
        <f>SUMIF(ENTRADAS!$C$8:$C$58,'CONT. ESTOQUE'!$B220,ENTRADAS!$G$7:$G$58)</f>
        <v>0</v>
      </c>
      <c r="J220" s="100">
        <f>'CONT. ESTOQUE'!$H220-'CONT. ESTOQUE'!$I220</f>
        <v>0</v>
      </c>
    </row>
    <row r="221" spans="2:10" ht="15.75" customHeight="1" x14ac:dyDescent="0.2">
      <c r="B221" s="104"/>
      <c r="C221" s="98" t="str">
        <f>IF('CONT. ESTOQUE'!$B221&lt;&gt;"",SUMIF(ENTRADAS!$C$8:$C$58,'CONT. ESTOQUE'!$B221,ENTRADAS!$E$7:$E$58),"")</f>
        <v/>
      </c>
      <c r="D221" s="98" t="str">
        <f>IF('CONT. ESTOQUE'!$B221&lt;&gt;"",SUMIF(SAÍDAS!$C$7:$C$75,'CONT. ESTOQUE'!$B221,SAÍDAS!$G$7:$G$75),"")</f>
        <v/>
      </c>
      <c r="E221" s="98" t="str">
        <f>IFERROR('CONT. ESTOQUE'!$C221-'CONT. ESTOQUE'!$D221,"")</f>
        <v/>
      </c>
      <c r="F221" s="98" t="str">
        <f>IFERROR(VLOOKUP('CONT. ESTOQUE'!$B221,PROD!$B$6:$G$21,4,0),"")</f>
        <v/>
      </c>
      <c r="G221" s="98" t="str">
        <f>IF('CONT. ESTOQUE'!$B221&lt;&gt;"",IF('CONT. ESTOQUE'!$E221=0,"Sem Estoque",IF('CONT. ESTOQUE'!$E221&lt;'CONT. ESTOQUE'!$F221,"Estoque Perigoso","Estoque Confortável")),"")</f>
        <v/>
      </c>
      <c r="H221" s="99">
        <f>SUMIF(SAÍDAS!$C$7:$C$75,'CONT. ESTOQUE'!$B221,SAÍDAS!$J$7:$J$75)</f>
        <v>0</v>
      </c>
      <c r="I221" s="99">
        <f>SUMIF(ENTRADAS!$C$8:$C$58,'CONT. ESTOQUE'!$B221,ENTRADAS!$G$7:$G$58)</f>
        <v>0</v>
      </c>
      <c r="J221" s="100">
        <f>'CONT. ESTOQUE'!$H221-'CONT. ESTOQUE'!$I221</f>
        <v>0</v>
      </c>
    </row>
    <row r="222" spans="2:10" ht="15.75" customHeight="1" x14ac:dyDescent="0.2">
      <c r="B222" s="104"/>
      <c r="C222" s="98" t="str">
        <f>IF('CONT. ESTOQUE'!$B222&lt;&gt;"",SUMIF(ENTRADAS!$C$8:$C$58,'CONT. ESTOQUE'!$B222,ENTRADAS!$E$7:$E$58),"")</f>
        <v/>
      </c>
      <c r="D222" s="98" t="str">
        <f>IF('CONT. ESTOQUE'!$B222&lt;&gt;"",SUMIF(SAÍDAS!$C$7:$C$75,'CONT. ESTOQUE'!$B222,SAÍDAS!$G$7:$G$75),"")</f>
        <v/>
      </c>
      <c r="E222" s="98" t="str">
        <f>IFERROR('CONT. ESTOQUE'!$C222-'CONT. ESTOQUE'!$D222,"")</f>
        <v/>
      </c>
      <c r="F222" s="98" t="str">
        <f>IFERROR(VLOOKUP('CONT. ESTOQUE'!$B222,PROD!$B$6:$G$21,4,0),"")</f>
        <v/>
      </c>
      <c r="G222" s="98" t="str">
        <f>IF('CONT. ESTOQUE'!$B222&lt;&gt;"",IF('CONT. ESTOQUE'!$E222=0,"Sem Estoque",IF('CONT. ESTOQUE'!$E222&lt;'CONT. ESTOQUE'!$F222,"Estoque Perigoso","Estoque Confortável")),"")</f>
        <v/>
      </c>
      <c r="H222" s="99">
        <f>SUMIF(SAÍDAS!$C$7:$C$75,'CONT. ESTOQUE'!$B222,SAÍDAS!$J$7:$J$75)</f>
        <v>0</v>
      </c>
      <c r="I222" s="99">
        <f>SUMIF(ENTRADAS!$C$8:$C$58,'CONT. ESTOQUE'!$B222,ENTRADAS!$G$7:$G$58)</f>
        <v>0</v>
      </c>
      <c r="J222" s="100">
        <f>'CONT. ESTOQUE'!$H222-'CONT. ESTOQUE'!$I222</f>
        <v>0</v>
      </c>
    </row>
    <row r="223" spans="2:10" ht="15.75" customHeight="1" x14ac:dyDescent="0.2">
      <c r="B223" s="104"/>
      <c r="C223" s="98" t="str">
        <f>IF('CONT. ESTOQUE'!$B223&lt;&gt;"",SUMIF(ENTRADAS!$C$8:$C$58,'CONT. ESTOQUE'!$B223,ENTRADAS!$E$7:$E$58),"")</f>
        <v/>
      </c>
      <c r="D223" s="98" t="str">
        <f>IF('CONT. ESTOQUE'!$B223&lt;&gt;"",SUMIF(SAÍDAS!$C$7:$C$75,'CONT. ESTOQUE'!$B223,SAÍDAS!$G$7:$G$75),"")</f>
        <v/>
      </c>
      <c r="E223" s="98" t="str">
        <f>IFERROR('CONT. ESTOQUE'!$C223-'CONT. ESTOQUE'!$D223,"")</f>
        <v/>
      </c>
      <c r="F223" s="98" t="str">
        <f>IFERROR(VLOOKUP('CONT. ESTOQUE'!$B223,PROD!$B$6:$G$21,4,0),"")</f>
        <v/>
      </c>
      <c r="G223" s="98" t="str">
        <f>IF('CONT. ESTOQUE'!$B223&lt;&gt;"",IF('CONT. ESTOQUE'!$E223=0,"Sem Estoque",IF('CONT. ESTOQUE'!$E223&lt;'CONT. ESTOQUE'!$F223,"Estoque Perigoso","Estoque Confortável")),"")</f>
        <v/>
      </c>
      <c r="H223" s="99">
        <f>SUMIF(SAÍDAS!$C$7:$C$75,'CONT. ESTOQUE'!$B223,SAÍDAS!$J$7:$J$75)</f>
        <v>0</v>
      </c>
      <c r="I223" s="99">
        <f>SUMIF(ENTRADAS!$C$8:$C$58,'CONT. ESTOQUE'!$B223,ENTRADAS!$G$7:$G$58)</f>
        <v>0</v>
      </c>
      <c r="J223" s="100">
        <f>'CONT. ESTOQUE'!$H223-'CONT. ESTOQUE'!$I223</f>
        <v>0</v>
      </c>
    </row>
    <row r="224" spans="2:10" ht="15.75" customHeight="1" x14ac:dyDescent="0.2">
      <c r="B224" s="104"/>
      <c r="C224" s="98" t="str">
        <f>IF('CONT. ESTOQUE'!$B224&lt;&gt;"",SUMIF(ENTRADAS!$C$8:$C$58,'CONT. ESTOQUE'!$B224,ENTRADAS!$E$7:$E$58),"")</f>
        <v/>
      </c>
      <c r="D224" s="98" t="str">
        <f>IF('CONT. ESTOQUE'!$B224&lt;&gt;"",SUMIF(SAÍDAS!$C$7:$C$75,'CONT. ESTOQUE'!$B224,SAÍDAS!$G$7:$G$75),"")</f>
        <v/>
      </c>
      <c r="E224" s="98" t="str">
        <f>IFERROR('CONT. ESTOQUE'!$C224-'CONT. ESTOQUE'!$D224,"")</f>
        <v/>
      </c>
      <c r="F224" s="98" t="str">
        <f>IFERROR(VLOOKUP('CONT. ESTOQUE'!$B224,PROD!$B$6:$G$21,4,0),"")</f>
        <v/>
      </c>
      <c r="G224" s="98" t="str">
        <f>IF('CONT. ESTOQUE'!$B224&lt;&gt;"",IF('CONT. ESTOQUE'!$E224=0,"Sem Estoque",IF('CONT. ESTOQUE'!$E224&lt;'CONT. ESTOQUE'!$F224,"Estoque Perigoso","Estoque Confortável")),"")</f>
        <v/>
      </c>
      <c r="H224" s="99">
        <f>SUMIF(SAÍDAS!$C$7:$C$75,'CONT. ESTOQUE'!$B224,SAÍDAS!$J$7:$J$75)</f>
        <v>0</v>
      </c>
      <c r="I224" s="99">
        <f>SUMIF(ENTRADAS!$C$8:$C$58,'CONT. ESTOQUE'!$B224,ENTRADAS!$G$7:$G$58)</f>
        <v>0</v>
      </c>
      <c r="J224" s="100">
        <f>'CONT. ESTOQUE'!$H224-'CONT. ESTOQUE'!$I224</f>
        <v>0</v>
      </c>
    </row>
    <row r="225" spans="2:10" ht="15.75" customHeight="1" x14ac:dyDescent="0.2">
      <c r="B225" s="104"/>
      <c r="C225" s="98" t="str">
        <f>IF('CONT. ESTOQUE'!$B225&lt;&gt;"",SUMIF(ENTRADAS!$C$8:$C$58,'CONT. ESTOQUE'!$B225,ENTRADAS!$E$7:$E$58),"")</f>
        <v/>
      </c>
      <c r="D225" s="98" t="str">
        <f>IF('CONT. ESTOQUE'!$B225&lt;&gt;"",SUMIF(SAÍDAS!$C$7:$C$75,'CONT. ESTOQUE'!$B225,SAÍDAS!$G$7:$G$75),"")</f>
        <v/>
      </c>
      <c r="E225" s="98" t="str">
        <f>IFERROR('CONT. ESTOQUE'!$C225-'CONT. ESTOQUE'!$D225,"")</f>
        <v/>
      </c>
      <c r="F225" s="98" t="str">
        <f>IFERROR(VLOOKUP('CONT. ESTOQUE'!$B225,PROD!$B$6:$G$21,4,0),"")</f>
        <v/>
      </c>
      <c r="G225" s="98" t="str">
        <f>IF('CONT. ESTOQUE'!$B225&lt;&gt;"",IF('CONT. ESTOQUE'!$E225=0,"Sem Estoque",IF('CONT. ESTOQUE'!$E225&lt;'CONT. ESTOQUE'!$F225,"Estoque Perigoso","Estoque Confortável")),"")</f>
        <v/>
      </c>
      <c r="H225" s="99">
        <f>SUMIF(SAÍDAS!$C$7:$C$75,'CONT. ESTOQUE'!$B225,SAÍDAS!$J$7:$J$75)</f>
        <v>0</v>
      </c>
      <c r="I225" s="99">
        <f>SUMIF(ENTRADAS!$C$8:$C$58,'CONT. ESTOQUE'!$B225,ENTRADAS!$G$7:$G$58)</f>
        <v>0</v>
      </c>
      <c r="J225" s="100">
        <f>'CONT. ESTOQUE'!$H225-'CONT. ESTOQUE'!$I225</f>
        <v>0</v>
      </c>
    </row>
    <row r="226" spans="2:10" ht="15.75" customHeight="1" x14ac:dyDescent="0.2">
      <c r="B226" s="104"/>
      <c r="C226" s="98" t="str">
        <f>IF('CONT. ESTOQUE'!$B226&lt;&gt;"",SUMIF(ENTRADAS!$C$8:$C$58,'CONT. ESTOQUE'!$B226,ENTRADAS!$E$7:$E$58),"")</f>
        <v/>
      </c>
      <c r="D226" s="98" t="str">
        <f>IF('CONT. ESTOQUE'!$B226&lt;&gt;"",SUMIF(SAÍDAS!$C$7:$C$75,'CONT. ESTOQUE'!$B226,SAÍDAS!$G$7:$G$75),"")</f>
        <v/>
      </c>
      <c r="E226" s="98" t="str">
        <f>IFERROR('CONT. ESTOQUE'!$C226-'CONT. ESTOQUE'!$D226,"")</f>
        <v/>
      </c>
      <c r="F226" s="98" t="str">
        <f>IFERROR(VLOOKUP('CONT. ESTOQUE'!$B226,PROD!$B$6:$G$21,4,0),"")</f>
        <v/>
      </c>
      <c r="G226" s="98" t="str">
        <f>IF('CONT. ESTOQUE'!$B226&lt;&gt;"",IF('CONT. ESTOQUE'!$E226=0,"Sem Estoque",IF('CONT. ESTOQUE'!$E226&lt;'CONT. ESTOQUE'!$F226,"Estoque Perigoso","Estoque Confortável")),"")</f>
        <v/>
      </c>
      <c r="H226" s="99">
        <f>SUMIF(SAÍDAS!$C$7:$C$75,'CONT. ESTOQUE'!$B226,SAÍDAS!$J$7:$J$75)</f>
        <v>0</v>
      </c>
      <c r="I226" s="99">
        <f>SUMIF(ENTRADAS!$C$8:$C$58,'CONT. ESTOQUE'!$B226,ENTRADAS!$G$7:$G$58)</f>
        <v>0</v>
      </c>
      <c r="J226" s="100">
        <f>'CONT. ESTOQUE'!$H226-'CONT. ESTOQUE'!$I226</f>
        <v>0</v>
      </c>
    </row>
    <row r="227" spans="2:10" ht="15.75" customHeight="1" x14ac:dyDescent="0.2">
      <c r="B227" s="104"/>
      <c r="C227" s="98" t="str">
        <f>IF('CONT. ESTOQUE'!$B227&lt;&gt;"",SUMIF(ENTRADAS!$C$8:$C$58,'CONT. ESTOQUE'!$B227,ENTRADAS!$E$7:$E$58),"")</f>
        <v/>
      </c>
      <c r="D227" s="98" t="str">
        <f>IF('CONT. ESTOQUE'!$B227&lt;&gt;"",SUMIF(SAÍDAS!$C$7:$C$75,'CONT. ESTOQUE'!$B227,SAÍDAS!$G$7:$G$75),"")</f>
        <v/>
      </c>
      <c r="E227" s="98" t="str">
        <f>IFERROR('CONT. ESTOQUE'!$C227-'CONT. ESTOQUE'!$D227,"")</f>
        <v/>
      </c>
      <c r="F227" s="98" t="str">
        <f>IFERROR(VLOOKUP('CONT. ESTOQUE'!$B227,PROD!$B$6:$G$21,4,0),"")</f>
        <v/>
      </c>
      <c r="G227" s="98" t="str">
        <f>IF('CONT. ESTOQUE'!$B227&lt;&gt;"",IF('CONT. ESTOQUE'!$E227=0,"Sem Estoque",IF('CONT. ESTOQUE'!$E227&lt;'CONT. ESTOQUE'!$F227,"Estoque Perigoso","Estoque Confortável")),"")</f>
        <v/>
      </c>
      <c r="H227" s="99">
        <f>SUMIF(SAÍDAS!$C$7:$C$75,'CONT. ESTOQUE'!$B227,SAÍDAS!$J$7:$J$75)</f>
        <v>0</v>
      </c>
      <c r="I227" s="99">
        <f>SUMIF(ENTRADAS!$C$8:$C$58,'CONT. ESTOQUE'!$B227,ENTRADAS!$G$7:$G$58)</f>
        <v>0</v>
      </c>
      <c r="J227" s="100">
        <f>'CONT. ESTOQUE'!$H227-'CONT. ESTOQUE'!$I227</f>
        <v>0</v>
      </c>
    </row>
    <row r="228" spans="2:10" ht="15.75" customHeight="1" x14ac:dyDescent="0.2">
      <c r="B228" s="104"/>
      <c r="C228" s="98" t="str">
        <f>IF('CONT. ESTOQUE'!$B228&lt;&gt;"",SUMIF(ENTRADAS!$C$8:$C$58,'CONT. ESTOQUE'!$B228,ENTRADAS!$E$7:$E$58),"")</f>
        <v/>
      </c>
      <c r="D228" s="98" t="str">
        <f>IF('CONT. ESTOQUE'!$B228&lt;&gt;"",SUMIF(SAÍDAS!$C$7:$C$75,'CONT. ESTOQUE'!$B228,SAÍDAS!$G$7:$G$75),"")</f>
        <v/>
      </c>
      <c r="E228" s="98" t="str">
        <f>IFERROR('CONT. ESTOQUE'!$C228-'CONT. ESTOQUE'!$D228,"")</f>
        <v/>
      </c>
      <c r="F228" s="98" t="str">
        <f>IFERROR(VLOOKUP('CONT. ESTOQUE'!$B228,PROD!$B$6:$G$21,4,0),"")</f>
        <v/>
      </c>
      <c r="G228" s="98" t="str">
        <f>IF('CONT. ESTOQUE'!$B228&lt;&gt;"",IF('CONT. ESTOQUE'!$E228=0,"Sem Estoque",IF('CONT. ESTOQUE'!$E228&lt;'CONT. ESTOQUE'!$F228,"Estoque Perigoso","Estoque Confortável")),"")</f>
        <v/>
      </c>
      <c r="H228" s="99">
        <f>SUMIF(SAÍDAS!$C$7:$C$75,'CONT. ESTOQUE'!$B228,SAÍDAS!$J$7:$J$75)</f>
        <v>0</v>
      </c>
      <c r="I228" s="99">
        <f>SUMIF(ENTRADAS!$C$8:$C$58,'CONT. ESTOQUE'!$B228,ENTRADAS!$G$7:$G$58)</f>
        <v>0</v>
      </c>
      <c r="J228" s="100">
        <f>'CONT. ESTOQUE'!$H228-'CONT. ESTOQUE'!$I228</f>
        <v>0</v>
      </c>
    </row>
    <row r="229" spans="2:10" ht="15.75" customHeight="1" x14ac:dyDescent="0.2">
      <c r="B229" s="104"/>
      <c r="C229" s="98" t="str">
        <f>IF('CONT. ESTOQUE'!$B229&lt;&gt;"",SUMIF(ENTRADAS!$C$8:$C$58,'CONT. ESTOQUE'!$B229,ENTRADAS!$E$7:$E$58),"")</f>
        <v/>
      </c>
      <c r="D229" s="98" t="str">
        <f>IF('CONT. ESTOQUE'!$B229&lt;&gt;"",SUMIF(SAÍDAS!$C$7:$C$75,'CONT. ESTOQUE'!$B229,SAÍDAS!$G$7:$G$75),"")</f>
        <v/>
      </c>
      <c r="E229" s="98" t="str">
        <f>IFERROR('CONT. ESTOQUE'!$C229-'CONT. ESTOQUE'!$D229,"")</f>
        <v/>
      </c>
      <c r="F229" s="98" t="str">
        <f>IFERROR(VLOOKUP('CONT. ESTOQUE'!$B229,PROD!$B$6:$G$21,4,0),"")</f>
        <v/>
      </c>
      <c r="G229" s="98" t="str">
        <f>IF('CONT. ESTOQUE'!$B229&lt;&gt;"",IF('CONT. ESTOQUE'!$E229=0,"Sem Estoque",IF('CONT. ESTOQUE'!$E229&lt;'CONT. ESTOQUE'!$F229,"Estoque Perigoso","Estoque Confortável")),"")</f>
        <v/>
      </c>
      <c r="H229" s="99">
        <f>SUMIF(SAÍDAS!$C$7:$C$75,'CONT. ESTOQUE'!$B229,SAÍDAS!$J$7:$J$75)</f>
        <v>0</v>
      </c>
      <c r="I229" s="99">
        <f>SUMIF(ENTRADAS!$C$8:$C$58,'CONT. ESTOQUE'!$B229,ENTRADAS!$G$7:$G$58)</f>
        <v>0</v>
      </c>
      <c r="J229" s="100">
        <f>'CONT. ESTOQUE'!$H229-'CONT. ESTOQUE'!$I229</f>
        <v>0</v>
      </c>
    </row>
    <row r="230" spans="2:10" ht="15.75" customHeight="1" x14ac:dyDescent="0.2">
      <c r="B230" s="104"/>
      <c r="C230" s="98" t="str">
        <f>IF('CONT. ESTOQUE'!$B230&lt;&gt;"",SUMIF(ENTRADAS!$C$8:$C$58,'CONT. ESTOQUE'!$B230,ENTRADAS!$E$7:$E$58),"")</f>
        <v/>
      </c>
      <c r="D230" s="98" t="str">
        <f>IF('CONT. ESTOQUE'!$B230&lt;&gt;"",SUMIF(SAÍDAS!$C$7:$C$75,'CONT. ESTOQUE'!$B230,SAÍDAS!$G$7:$G$75),"")</f>
        <v/>
      </c>
      <c r="E230" s="98" t="str">
        <f>IFERROR('CONT. ESTOQUE'!$C230-'CONT. ESTOQUE'!$D230,"")</f>
        <v/>
      </c>
      <c r="F230" s="98" t="str">
        <f>IFERROR(VLOOKUP('CONT. ESTOQUE'!$B230,PROD!$B$6:$G$21,4,0),"")</f>
        <v/>
      </c>
      <c r="G230" s="98" t="str">
        <f>IF('CONT. ESTOQUE'!$B230&lt;&gt;"",IF('CONT. ESTOQUE'!$E230=0,"Sem Estoque",IF('CONT. ESTOQUE'!$E230&lt;'CONT. ESTOQUE'!$F230,"Estoque Perigoso","Estoque Confortável")),"")</f>
        <v/>
      </c>
      <c r="H230" s="99">
        <f>SUMIF(SAÍDAS!$C$7:$C$75,'CONT. ESTOQUE'!$B230,SAÍDAS!$J$7:$J$75)</f>
        <v>0</v>
      </c>
      <c r="I230" s="99">
        <f>SUMIF(ENTRADAS!$C$8:$C$58,'CONT. ESTOQUE'!$B230,ENTRADAS!$G$7:$G$58)</f>
        <v>0</v>
      </c>
      <c r="J230" s="100">
        <f>'CONT. ESTOQUE'!$H230-'CONT. ESTOQUE'!$I230</f>
        <v>0</v>
      </c>
    </row>
    <row r="231" spans="2:10" ht="15.75" customHeight="1" x14ac:dyDescent="0.2">
      <c r="B231" s="104"/>
      <c r="C231" s="98" t="str">
        <f>IF('CONT. ESTOQUE'!$B231&lt;&gt;"",SUMIF(ENTRADAS!$C$8:$C$58,'CONT. ESTOQUE'!$B231,ENTRADAS!$E$7:$E$58),"")</f>
        <v/>
      </c>
      <c r="D231" s="98" t="str">
        <f>IF('CONT. ESTOQUE'!$B231&lt;&gt;"",SUMIF(SAÍDAS!$C$7:$C$75,'CONT. ESTOQUE'!$B231,SAÍDAS!$G$7:$G$75),"")</f>
        <v/>
      </c>
      <c r="E231" s="98" t="str">
        <f>IFERROR('CONT. ESTOQUE'!$C231-'CONT. ESTOQUE'!$D231,"")</f>
        <v/>
      </c>
      <c r="F231" s="98" t="str">
        <f>IFERROR(VLOOKUP('CONT. ESTOQUE'!$B231,PROD!$B$6:$G$21,4,0),"")</f>
        <v/>
      </c>
      <c r="G231" s="98" t="str">
        <f>IF('CONT. ESTOQUE'!$B231&lt;&gt;"",IF('CONT. ESTOQUE'!$E231=0,"Sem Estoque",IF('CONT. ESTOQUE'!$E231&lt;'CONT. ESTOQUE'!$F231,"Estoque Perigoso","Estoque Confortável")),"")</f>
        <v/>
      </c>
      <c r="H231" s="99">
        <f>SUMIF(SAÍDAS!$C$7:$C$75,'CONT. ESTOQUE'!$B231,SAÍDAS!$J$7:$J$75)</f>
        <v>0</v>
      </c>
      <c r="I231" s="99">
        <f>SUMIF(ENTRADAS!$C$8:$C$58,'CONT. ESTOQUE'!$B231,ENTRADAS!$G$7:$G$58)</f>
        <v>0</v>
      </c>
      <c r="J231" s="100">
        <f>'CONT. ESTOQUE'!$H231-'CONT. ESTOQUE'!$I231</f>
        <v>0</v>
      </c>
    </row>
    <row r="232" spans="2:10" ht="15.75" customHeight="1" x14ac:dyDescent="0.2">
      <c r="B232" s="104"/>
      <c r="C232" s="98" t="str">
        <f>IF('CONT. ESTOQUE'!$B232&lt;&gt;"",SUMIF(ENTRADAS!$C$8:$C$58,'CONT. ESTOQUE'!$B232,ENTRADAS!$E$7:$E$58),"")</f>
        <v/>
      </c>
      <c r="D232" s="98" t="str">
        <f>IF('CONT. ESTOQUE'!$B232&lt;&gt;"",SUMIF(SAÍDAS!$C$7:$C$75,'CONT. ESTOQUE'!$B232,SAÍDAS!$G$7:$G$75),"")</f>
        <v/>
      </c>
      <c r="E232" s="98" t="str">
        <f>IFERROR('CONT. ESTOQUE'!$C232-'CONT. ESTOQUE'!$D232,"")</f>
        <v/>
      </c>
      <c r="F232" s="98" t="str">
        <f>IFERROR(VLOOKUP('CONT. ESTOQUE'!$B232,PROD!$B$6:$G$21,4,0),"")</f>
        <v/>
      </c>
      <c r="G232" s="98" t="str">
        <f>IF('CONT. ESTOQUE'!$B232&lt;&gt;"",IF('CONT. ESTOQUE'!$E232=0,"Sem Estoque",IF('CONT. ESTOQUE'!$E232&lt;'CONT. ESTOQUE'!$F232,"Estoque Perigoso","Estoque Confortável")),"")</f>
        <v/>
      </c>
      <c r="H232" s="99">
        <f>SUMIF(SAÍDAS!$C$7:$C$75,'CONT. ESTOQUE'!$B232,SAÍDAS!$J$7:$J$75)</f>
        <v>0</v>
      </c>
      <c r="I232" s="99">
        <f>SUMIF(ENTRADAS!$C$8:$C$58,'CONT. ESTOQUE'!$B232,ENTRADAS!$G$7:$G$58)</f>
        <v>0</v>
      </c>
      <c r="J232" s="100">
        <f>'CONT. ESTOQUE'!$H232-'CONT. ESTOQUE'!$I232</f>
        <v>0</v>
      </c>
    </row>
    <row r="233" spans="2:10" ht="15.75" customHeight="1" x14ac:dyDescent="0.2">
      <c r="B233" s="104"/>
      <c r="C233" s="98" t="str">
        <f>IF('CONT. ESTOQUE'!$B233&lt;&gt;"",SUMIF(ENTRADAS!$C$8:$C$58,'CONT. ESTOQUE'!$B233,ENTRADAS!$E$7:$E$58),"")</f>
        <v/>
      </c>
      <c r="D233" s="98" t="str">
        <f>IF('CONT. ESTOQUE'!$B233&lt;&gt;"",SUMIF(SAÍDAS!$C$7:$C$75,'CONT. ESTOQUE'!$B233,SAÍDAS!$G$7:$G$75),"")</f>
        <v/>
      </c>
      <c r="E233" s="98" t="str">
        <f>IFERROR('CONT. ESTOQUE'!$C233-'CONT. ESTOQUE'!$D233,"")</f>
        <v/>
      </c>
      <c r="F233" s="98" t="str">
        <f>IFERROR(VLOOKUP('CONT. ESTOQUE'!$B233,PROD!$B$6:$G$21,4,0),"")</f>
        <v/>
      </c>
      <c r="G233" s="98" t="str">
        <f>IF('CONT. ESTOQUE'!$B233&lt;&gt;"",IF('CONT. ESTOQUE'!$E233=0,"Sem Estoque",IF('CONT. ESTOQUE'!$E233&lt;'CONT. ESTOQUE'!$F233,"Estoque Perigoso","Estoque Confortável")),"")</f>
        <v/>
      </c>
      <c r="H233" s="99">
        <f>SUMIF(SAÍDAS!$C$7:$C$75,'CONT. ESTOQUE'!$B233,SAÍDAS!$J$7:$J$75)</f>
        <v>0</v>
      </c>
      <c r="I233" s="99">
        <f>SUMIF(ENTRADAS!$C$8:$C$58,'CONT. ESTOQUE'!$B233,ENTRADAS!$G$7:$G$58)</f>
        <v>0</v>
      </c>
      <c r="J233" s="100">
        <f>'CONT. ESTOQUE'!$H233-'CONT. ESTOQUE'!$I233</f>
        <v>0</v>
      </c>
    </row>
    <row r="234" spans="2:10" ht="15.75" customHeight="1" x14ac:dyDescent="0.2">
      <c r="B234" s="104"/>
      <c r="C234" s="98" t="str">
        <f>IF('CONT. ESTOQUE'!$B234&lt;&gt;"",SUMIF(ENTRADAS!$C$8:$C$58,'CONT. ESTOQUE'!$B234,ENTRADAS!$E$7:$E$58),"")</f>
        <v/>
      </c>
      <c r="D234" s="98" t="str">
        <f>IF('CONT. ESTOQUE'!$B234&lt;&gt;"",SUMIF(SAÍDAS!$C$7:$C$75,'CONT. ESTOQUE'!$B234,SAÍDAS!$G$7:$G$75),"")</f>
        <v/>
      </c>
      <c r="E234" s="98" t="str">
        <f>IFERROR('CONT. ESTOQUE'!$C234-'CONT. ESTOQUE'!$D234,"")</f>
        <v/>
      </c>
      <c r="F234" s="98" t="str">
        <f>IFERROR(VLOOKUP('CONT. ESTOQUE'!$B234,PROD!$B$6:$G$21,4,0),"")</f>
        <v/>
      </c>
      <c r="G234" s="98" t="str">
        <f>IF('CONT. ESTOQUE'!$B234&lt;&gt;"",IF('CONT. ESTOQUE'!$E234=0,"Sem Estoque",IF('CONT. ESTOQUE'!$E234&lt;'CONT. ESTOQUE'!$F234,"Estoque Perigoso","Estoque Confortável")),"")</f>
        <v/>
      </c>
      <c r="H234" s="99">
        <f>SUMIF(SAÍDAS!$C$7:$C$75,'CONT. ESTOQUE'!$B234,SAÍDAS!$J$7:$J$75)</f>
        <v>0</v>
      </c>
      <c r="I234" s="99">
        <f>SUMIF(ENTRADAS!$C$8:$C$58,'CONT. ESTOQUE'!$B234,ENTRADAS!$G$7:$G$58)</f>
        <v>0</v>
      </c>
      <c r="J234" s="100">
        <f>'CONT. ESTOQUE'!$H234-'CONT. ESTOQUE'!$I234</f>
        <v>0</v>
      </c>
    </row>
    <row r="235" spans="2:10" ht="15.75" customHeight="1" x14ac:dyDescent="0.2">
      <c r="B235" s="104"/>
      <c r="C235" s="98" t="str">
        <f>IF('CONT. ESTOQUE'!$B235&lt;&gt;"",SUMIF(ENTRADAS!$C$8:$C$58,'CONT. ESTOQUE'!$B235,ENTRADAS!$E$7:$E$58),"")</f>
        <v/>
      </c>
      <c r="D235" s="98" t="str">
        <f>IF('CONT. ESTOQUE'!$B235&lt;&gt;"",SUMIF(SAÍDAS!$C$7:$C$75,'CONT. ESTOQUE'!$B235,SAÍDAS!$G$7:$G$75),"")</f>
        <v/>
      </c>
      <c r="E235" s="98" t="str">
        <f>IFERROR('CONT. ESTOQUE'!$C235-'CONT. ESTOQUE'!$D235,"")</f>
        <v/>
      </c>
      <c r="F235" s="98" t="str">
        <f>IFERROR(VLOOKUP('CONT. ESTOQUE'!$B235,PROD!$B$6:$G$21,4,0),"")</f>
        <v/>
      </c>
      <c r="G235" s="98" t="str">
        <f>IF('CONT. ESTOQUE'!$B235&lt;&gt;"",IF('CONT. ESTOQUE'!$E235=0,"Sem Estoque",IF('CONT. ESTOQUE'!$E235&lt;'CONT. ESTOQUE'!$F235,"Estoque Perigoso","Estoque Confortável")),"")</f>
        <v/>
      </c>
      <c r="H235" s="99">
        <f>SUMIF(SAÍDAS!$C$7:$C$75,'CONT. ESTOQUE'!$B235,SAÍDAS!$J$7:$J$75)</f>
        <v>0</v>
      </c>
      <c r="I235" s="99">
        <f>SUMIF(ENTRADAS!$C$8:$C$58,'CONT. ESTOQUE'!$B235,ENTRADAS!$G$7:$G$58)</f>
        <v>0</v>
      </c>
      <c r="J235" s="100">
        <f>'CONT. ESTOQUE'!$H235-'CONT. ESTOQUE'!$I235</f>
        <v>0</v>
      </c>
    </row>
    <row r="236" spans="2:10" ht="15.75" customHeight="1" x14ac:dyDescent="0.2">
      <c r="B236" s="104"/>
      <c r="C236" s="98" t="str">
        <f>IF('CONT. ESTOQUE'!$B236&lt;&gt;"",SUMIF(ENTRADAS!$C$8:$C$58,'CONT. ESTOQUE'!$B236,ENTRADAS!$E$7:$E$58),"")</f>
        <v/>
      </c>
      <c r="D236" s="98" t="str">
        <f>IF('CONT. ESTOQUE'!$B236&lt;&gt;"",SUMIF(SAÍDAS!$C$7:$C$75,'CONT. ESTOQUE'!$B236,SAÍDAS!$G$7:$G$75),"")</f>
        <v/>
      </c>
      <c r="E236" s="98" t="str">
        <f>IFERROR('CONT. ESTOQUE'!$C236-'CONT. ESTOQUE'!$D236,"")</f>
        <v/>
      </c>
      <c r="F236" s="98" t="str">
        <f>IFERROR(VLOOKUP('CONT. ESTOQUE'!$B236,PROD!$B$6:$G$21,4,0),"")</f>
        <v/>
      </c>
      <c r="G236" s="98" t="str">
        <f>IF('CONT. ESTOQUE'!$B236&lt;&gt;"",IF('CONT. ESTOQUE'!$E236=0,"Sem Estoque",IF('CONT. ESTOQUE'!$E236&lt;'CONT. ESTOQUE'!$F236,"Estoque Perigoso","Estoque Confortável")),"")</f>
        <v/>
      </c>
      <c r="H236" s="99">
        <f>SUMIF(SAÍDAS!$C$7:$C$75,'CONT. ESTOQUE'!$B236,SAÍDAS!$J$7:$J$75)</f>
        <v>0</v>
      </c>
      <c r="I236" s="99">
        <f>SUMIF(ENTRADAS!$C$8:$C$58,'CONT. ESTOQUE'!$B236,ENTRADAS!$G$7:$G$58)</f>
        <v>0</v>
      </c>
      <c r="J236" s="100">
        <f>'CONT. ESTOQUE'!$H236-'CONT. ESTOQUE'!$I236</f>
        <v>0</v>
      </c>
    </row>
    <row r="237" spans="2:10" ht="15.75" customHeight="1" x14ac:dyDescent="0.2">
      <c r="B237" s="104"/>
      <c r="C237" s="98" t="str">
        <f>IF('CONT. ESTOQUE'!$B237&lt;&gt;"",SUMIF(ENTRADAS!$C$8:$C$58,'CONT. ESTOQUE'!$B237,ENTRADAS!$E$7:$E$58),"")</f>
        <v/>
      </c>
      <c r="D237" s="98" t="str">
        <f>IF('CONT. ESTOQUE'!$B237&lt;&gt;"",SUMIF(SAÍDAS!$C$7:$C$75,'CONT. ESTOQUE'!$B237,SAÍDAS!$G$7:$G$75),"")</f>
        <v/>
      </c>
      <c r="E237" s="98" t="str">
        <f>IFERROR('CONT. ESTOQUE'!$C237-'CONT. ESTOQUE'!$D237,"")</f>
        <v/>
      </c>
      <c r="F237" s="98" t="str">
        <f>IFERROR(VLOOKUP('CONT. ESTOQUE'!$B237,PROD!$B$6:$G$21,4,0),"")</f>
        <v/>
      </c>
      <c r="G237" s="98" t="str">
        <f>IF('CONT. ESTOQUE'!$B237&lt;&gt;"",IF('CONT. ESTOQUE'!$E237=0,"Sem Estoque",IF('CONT. ESTOQUE'!$E237&lt;'CONT. ESTOQUE'!$F237,"Estoque Perigoso","Estoque Confortável")),"")</f>
        <v/>
      </c>
      <c r="H237" s="99">
        <f>SUMIF(SAÍDAS!$C$7:$C$75,'CONT. ESTOQUE'!$B237,SAÍDAS!$J$7:$J$75)</f>
        <v>0</v>
      </c>
      <c r="I237" s="99">
        <f>SUMIF(ENTRADAS!$C$8:$C$58,'CONT. ESTOQUE'!$B237,ENTRADAS!$G$7:$G$58)</f>
        <v>0</v>
      </c>
      <c r="J237" s="100">
        <f>'CONT. ESTOQUE'!$H237-'CONT. ESTOQUE'!$I237</f>
        <v>0</v>
      </c>
    </row>
    <row r="238" spans="2:10" ht="15.75" customHeight="1" x14ac:dyDescent="0.2">
      <c r="B238" s="104"/>
      <c r="C238" s="98" t="str">
        <f>IF('CONT. ESTOQUE'!$B238&lt;&gt;"",SUMIF(ENTRADAS!$C$8:$C$58,'CONT. ESTOQUE'!$B238,ENTRADAS!$E$7:$E$58),"")</f>
        <v/>
      </c>
      <c r="D238" s="98" t="str">
        <f>IF('CONT. ESTOQUE'!$B238&lt;&gt;"",SUMIF(SAÍDAS!$C$7:$C$75,'CONT. ESTOQUE'!$B238,SAÍDAS!$G$7:$G$75),"")</f>
        <v/>
      </c>
      <c r="E238" s="98" t="str">
        <f>IFERROR('CONT. ESTOQUE'!$C238-'CONT. ESTOQUE'!$D238,"")</f>
        <v/>
      </c>
      <c r="F238" s="98" t="str">
        <f>IFERROR(VLOOKUP('CONT. ESTOQUE'!$B238,PROD!$B$6:$G$21,4,0),"")</f>
        <v/>
      </c>
      <c r="G238" s="98" t="str">
        <f>IF('CONT. ESTOQUE'!$B238&lt;&gt;"",IF('CONT. ESTOQUE'!$E238=0,"Sem Estoque",IF('CONT. ESTOQUE'!$E238&lt;'CONT. ESTOQUE'!$F238,"Estoque Perigoso","Estoque Confortável")),"")</f>
        <v/>
      </c>
      <c r="H238" s="99">
        <f>SUMIF(SAÍDAS!$C$7:$C$75,'CONT. ESTOQUE'!$B238,SAÍDAS!$J$7:$J$75)</f>
        <v>0</v>
      </c>
      <c r="I238" s="99">
        <f>SUMIF(ENTRADAS!$C$8:$C$58,'CONT. ESTOQUE'!$B238,ENTRADAS!$G$7:$G$58)</f>
        <v>0</v>
      </c>
      <c r="J238" s="100">
        <f>'CONT. ESTOQUE'!$H238-'CONT. ESTOQUE'!$I238</f>
        <v>0</v>
      </c>
    </row>
    <row r="239" spans="2:10" ht="15.75" customHeight="1" x14ac:dyDescent="0.2">
      <c r="B239" s="104"/>
      <c r="C239" s="98" t="str">
        <f>IF('CONT. ESTOQUE'!$B239&lt;&gt;"",SUMIF(ENTRADAS!$C$8:$C$58,'CONT. ESTOQUE'!$B239,ENTRADAS!$E$7:$E$58),"")</f>
        <v/>
      </c>
      <c r="D239" s="98" t="str">
        <f>IF('CONT. ESTOQUE'!$B239&lt;&gt;"",SUMIF(SAÍDAS!$C$7:$C$75,'CONT. ESTOQUE'!$B239,SAÍDAS!$G$7:$G$75),"")</f>
        <v/>
      </c>
      <c r="E239" s="98" t="str">
        <f>IFERROR('CONT. ESTOQUE'!$C239-'CONT. ESTOQUE'!$D239,"")</f>
        <v/>
      </c>
      <c r="F239" s="98" t="str">
        <f>IFERROR(VLOOKUP('CONT. ESTOQUE'!$B239,PROD!$B$6:$G$21,4,0),"")</f>
        <v/>
      </c>
      <c r="G239" s="98" t="str">
        <f>IF('CONT. ESTOQUE'!$B239&lt;&gt;"",IF('CONT. ESTOQUE'!$E239=0,"Sem Estoque",IF('CONT. ESTOQUE'!$E239&lt;'CONT. ESTOQUE'!$F239,"Estoque Perigoso","Estoque Confortável")),"")</f>
        <v/>
      </c>
      <c r="H239" s="99">
        <f>SUMIF(SAÍDAS!$C$7:$C$75,'CONT. ESTOQUE'!$B239,SAÍDAS!$J$7:$J$75)</f>
        <v>0</v>
      </c>
      <c r="I239" s="99">
        <f>SUMIF(ENTRADAS!$C$8:$C$58,'CONT. ESTOQUE'!$B239,ENTRADAS!$G$7:$G$58)</f>
        <v>0</v>
      </c>
      <c r="J239" s="100">
        <f>'CONT. ESTOQUE'!$H239-'CONT. ESTOQUE'!$I239</f>
        <v>0</v>
      </c>
    </row>
    <row r="240" spans="2:10" ht="15.75" customHeight="1" x14ac:dyDescent="0.2">
      <c r="B240" s="104"/>
      <c r="C240" s="98" t="str">
        <f>IF('CONT. ESTOQUE'!$B240&lt;&gt;"",SUMIF(ENTRADAS!$C$8:$C$58,'CONT. ESTOQUE'!$B240,ENTRADAS!$E$7:$E$58),"")</f>
        <v/>
      </c>
      <c r="D240" s="98" t="str">
        <f>IF('CONT. ESTOQUE'!$B240&lt;&gt;"",SUMIF(SAÍDAS!$C$7:$C$75,'CONT. ESTOQUE'!$B240,SAÍDAS!$G$7:$G$75),"")</f>
        <v/>
      </c>
      <c r="E240" s="98" t="str">
        <f>IFERROR('CONT. ESTOQUE'!$C240-'CONT. ESTOQUE'!$D240,"")</f>
        <v/>
      </c>
      <c r="F240" s="98" t="str">
        <f>IFERROR(VLOOKUP('CONT. ESTOQUE'!$B240,PROD!$B$6:$G$21,4,0),"")</f>
        <v/>
      </c>
      <c r="G240" s="98" t="str">
        <f>IF('CONT. ESTOQUE'!$B240&lt;&gt;"",IF('CONT. ESTOQUE'!$E240=0,"Sem Estoque",IF('CONT. ESTOQUE'!$E240&lt;'CONT. ESTOQUE'!$F240,"Estoque Perigoso","Estoque Confortável")),"")</f>
        <v/>
      </c>
      <c r="H240" s="99">
        <f>SUMIF(SAÍDAS!$C$7:$C$75,'CONT. ESTOQUE'!$B240,SAÍDAS!$J$7:$J$75)</f>
        <v>0</v>
      </c>
      <c r="I240" s="99">
        <f>SUMIF(ENTRADAS!$C$8:$C$58,'CONT. ESTOQUE'!$B240,ENTRADAS!$G$7:$G$58)</f>
        <v>0</v>
      </c>
      <c r="J240" s="100">
        <f>'CONT. ESTOQUE'!$H240-'CONT. ESTOQUE'!$I240</f>
        <v>0</v>
      </c>
    </row>
    <row r="241" spans="2:10" ht="15.75" customHeight="1" x14ac:dyDescent="0.2">
      <c r="B241" s="104"/>
      <c r="C241" s="98" t="str">
        <f>IF('CONT. ESTOQUE'!$B241&lt;&gt;"",SUMIF(ENTRADAS!$C$8:$C$58,'CONT. ESTOQUE'!$B241,ENTRADAS!$E$7:$E$58),"")</f>
        <v/>
      </c>
      <c r="D241" s="98" t="str">
        <f>IF('CONT. ESTOQUE'!$B241&lt;&gt;"",SUMIF(SAÍDAS!$C$7:$C$75,'CONT. ESTOQUE'!$B241,SAÍDAS!$G$7:$G$75),"")</f>
        <v/>
      </c>
      <c r="E241" s="98" t="str">
        <f>IFERROR('CONT. ESTOQUE'!$C241-'CONT. ESTOQUE'!$D241,"")</f>
        <v/>
      </c>
      <c r="F241" s="98" t="str">
        <f>IFERROR(VLOOKUP('CONT. ESTOQUE'!$B241,PROD!$B$6:$G$21,4,0),"")</f>
        <v/>
      </c>
      <c r="G241" s="98" t="str">
        <f>IF('CONT. ESTOQUE'!$B241&lt;&gt;"",IF('CONT. ESTOQUE'!$E241=0,"Sem Estoque",IF('CONT. ESTOQUE'!$E241&lt;'CONT. ESTOQUE'!$F241,"Estoque Perigoso","Estoque Confortável")),"")</f>
        <v/>
      </c>
      <c r="H241" s="99">
        <f>SUMIF(SAÍDAS!$C$7:$C$75,'CONT. ESTOQUE'!$B241,SAÍDAS!$J$7:$J$75)</f>
        <v>0</v>
      </c>
      <c r="I241" s="99">
        <f>SUMIF(ENTRADAS!$C$8:$C$58,'CONT. ESTOQUE'!$B241,ENTRADAS!$G$7:$G$58)</f>
        <v>0</v>
      </c>
      <c r="J241" s="100">
        <f>'CONT. ESTOQUE'!$H241-'CONT. ESTOQUE'!$I241</f>
        <v>0</v>
      </c>
    </row>
    <row r="242" spans="2:10" ht="15.75" customHeight="1" x14ac:dyDescent="0.2">
      <c r="B242" s="104"/>
      <c r="C242" s="98" t="str">
        <f>IF('CONT. ESTOQUE'!$B242&lt;&gt;"",SUMIF(ENTRADAS!$C$8:$C$58,'CONT. ESTOQUE'!$B242,ENTRADAS!$E$7:$E$58),"")</f>
        <v/>
      </c>
      <c r="D242" s="98" t="str">
        <f>IF('CONT. ESTOQUE'!$B242&lt;&gt;"",SUMIF(SAÍDAS!$C$7:$C$75,'CONT. ESTOQUE'!$B242,SAÍDAS!$G$7:$G$75),"")</f>
        <v/>
      </c>
      <c r="E242" s="98" t="str">
        <f>IFERROR('CONT. ESTOQUE'!$C242-'CONT. ESTOQUE'!$D242,"")</f>
        <v/>
      </c>
      <c r="F242" s="98" t="str">
        <f>IFERROR(VLOOKUP('CONT. ESTOQUE'!$B242,PROD!$B$6:$G$21,4,0),"")</f>
        <v/>
      </c>
      <c r="G242" s="98" t="str">
        <f>IF('CONT. ESTOQUE'!$B242&lt;&gt;"",IF('CONT. ESTOQUE'!$E242=0,"Sem Estoque",IF('CONT. ESTOQUE'!$E242&lt;'CONT. ESTOQUE'!$F242,"Estoque Perigoso","Estoque Confortável")),"")</f>
        <v/>
      </c>
      <c r="H242" s="99">
        <f>SUMIF(SAÍDAS!$C$7:$C$75,'CONT. ESTOQUE'!$B242,SAÍDAS!$J$7:$J$75)</f>
        <v>0</v>
      </c>
      <c r="I242" s="99">
        <f>SUMIF(ENTRADAS!$C$8:$C$58,'CONT. ESTOQUE'!$B242,ENTRADAS!$G$7:$G$58)</f>
        <v>0</v>
      </c>
      <c r="J242" s="100">
        <f>'CONT. ESTOQUE'!$H242-'CONT. ESTOQUE'!$I242</f>
        <v>0</v>
      </c>
    </row>
    <row r="243" spans="2:10" ht="15.75" customHeight="1" x14ac:dyDescent="0.2">
      <c r="B243" s="104"/>
      <c r="C243" s="98" t="str">
        <f>IF('CONT. ESTOQUE'!$B243&lt;&gt;"",SUMIF(ENTRADAS!$C$8:$C$58,'CONT. ESTOQUE'!$B243,ENTRADAS!$E$7:$E$58),"")</f>
        <v/>
      </c>
      <c r="D243" s="98" t="str">
        <f>IF('CONT. ESTOQUE'!$B243&lt;&gt;"",SUMIF(SAÍDAS!$C$7:$C$75,'CONT. ESTOQUE'!$B243,SAÍDAS!$G$7:$G$75),"")</f>
        <v/>
      </c>
      <c r="E243" s="98" t="str">
        <f>IFERROR('CONT. ESTOQUE'!$C243-'CONT. ESTOQUE'!$D243,"")</f>
        <v/>
      </c>
      <c r="F243" s="98" t="str">
        <f>IFERROR(VLOOKUP('CONT. ESTOQUE'!$B243,PROD!$B$6:$G$21,4,0),"")</f>
        <v/>
      </c>
      <c r="G243" s="98" t="str">
        <f>IF('CONT. ESTOQUE'!$B243&lt;&gt;"",IF('CONT. ESTOQUE'!$E243=0,"Sem Estoque",IF('CONT. ESTOQUE'!$E243&lt;'CONT. ESTOQUE'!$F243,"Estoque Perigoso","Estoque Confortável")),"")</f>
        <v/>
      </c>
      <c r="H243" s="99">
        <f>SUMIF(SAÍDAS!$C$7:$C$75,'CONT. ESTOQUE'!$B243,SAÍDAS!$J$7:$J$75)</f>
        <v>0</v>
      </c>
      <c r="I243" s="99">
        <f>SUMIF(ENTRADAS!$C$8:$C$58,'CONT. ESTOQUE'!$B243,ENTRADAS!$G$7:$G$58)</f>
        <v>0</v>
      </c>
      <c r="J243" s="100">
        <f>'CONT. ESTOQUE'!$H243-'CONT. ESTOQUE'!$I243</f>
        <v>0</v>
      </c>
    </row>
    <row r="244" spans="2:10" ht="15.75" customHeight="1" x14ac:dyDescent="0.2">
      <c r="B244" s="104"/>
      <c r="C244" s="98" t="str">
        <f>IF('CONT. ESTOQUE'!$B244&lt;&gt;"",SUMIF(ENTRADAS!$C$8:$C$58,'CONT. ESTOQUE'!$B244,ENTRADAS!$E$7:$E$58),"")</f>
        <v/>
      </c>
      <c r="D244" s="98" t="str">
        <f>IF('CONT. ESTOQUE'!$B244&lt;&gt;"",SUMIF(SAÍDAS!$C$7:$C$75,'CONT. ESTOQUE'!$B244,SAÍDAS!$G$7:$G$75),"")</f>
        <v/>
      </c>
      <c r="E244" s="98" t="str">
        <f>IFERROR('CONT. ESTOQUE'!$C244-'CONT. ESTOQUE'!$D244,"")</f>
        <v/>
      </c>
      <c r="F244" s="98" t="str">
        <f>IFERROR(VLOOKUP('CONT. ESTOQUE'!$B244,PROD!$B$6:$G$21,4,0),"")</f>
        <v/>
      </c>
      <c r="G244" s="98" t="str">
        <f>IF('CONT. ESTOQUE'!$B244&lt;&gt;"",IF('CONT. ESTOQUE'!$E244=0,"Sem Estoque",IF('CONT. ESTOQUE'!$E244&lt;'CONT. ESTOQUE'!$F244,"Estoque Perigoso","Estoque Confortável")),"")</f>
        <v/>
      </c>
      <c r="H244" s="99">
        <f>SUMIF(SAÍDAS!$C$7:$C$75,'CONT. ESTOQUE'!$B244,SAÍDAS!$J$7:$J$75)</f>
        <v>0</v>
      </c>
      <c r="I244" s="99">
        <f>SUMIF(ENTRADAS!$C$8:$C$58,'CONT. ESTOQUE'!$B244,ENTRADAS!$G$7:$G$58)</f>
        <v>0</v>
      </c>
      <c r="J244" s="100">
        <f>'CONT. ESTOQUE'!$H244-'CONT. ESTOQUE'!$I244</f>
        <v>0</v>
      </c>
    </row>
    <row r="245" spans="2:10" ht="15.75" customHeight="1" x14ac:dyDescent="0.2">
      <c r="B245" s="104"/>
      <c r="C245" s="98" t="str">
        <f>IF('CONT. ESTOQUE'!$B245&lt;&gt;"",SUMIF(ENTRADAS!$C$8:$C$58,'CONT. ESTOQUE'!$B245,ENTRADAS!$E$7:$E$58),"")</f>
        <v/>
      </c>
      <c r="D245" s="98" t="str">
        <f>IF('CONT. ESTOQUE'!$B245&lt;&gt;"",SUMIF(SAÍDAS!$C$7:$C$75,'CONT. ESTOQUE'!$B245,SAÍDAS!$G$7:$G$75),"")</f>
        <v/>
      </c>
      <c r="E245" s="98" t="str">
        <f>IFERROR('CONT. ESTOQUE'!$C245-'CONT. ESTOQUE'!$D245,"")</f>
        <v/>
      </c>
      <c r="F245" s="98" t="str">
        <f>IFERROR(VLOOKUP('CONT. ESTOQUE'!$B245,PROD!$B$6:$G$21,4,0),"")</f>
        <v/>
      </c>
      <c r="G245" s="98" t="str">
        <f>IF('CONT. ESTOQUE'!$B245&lt;&gt;"",IF('CONT. ESTOQUE'!$E245=0,"Sem Estoque",IF('CONT. ESTOQUE'!$E245&lt;'CONT. ESTOQUE'!$F245,"Estoque Perigoso","Estoque Confortável")),"")</f>
        <v/>
      </c>
      <c r="H245" s="99">
        <f>SUMIF(SAÍDAS!$C$7:$C$75,'CONT. ESTOQUE'!$B245,SAÍDAS!$J$7:$J$75)</f>
        <v>0</v>
      </c>
      <c r="I245" s="99">
        <f>SUMIF(ENTRADAS!$C$8:$C$58,'CONT. ESTOQUE'!$B245,ENTRADAS!$G$7:$G$58)</f>
        <v>0</v>
      </c>
      <c r="J245" s="100">
        <f>'CONT. ESTOQUE'!$H245-'CONT. ESTOQUE'!$I245</f>
        <v>0</v>
      </c>
    </row>
    <row r="246" spans="2:10" ht="15.75" customHeight="1" x14ac:dyDescent="0.2">
      <c r="B246" s="104"/>
      <c r="C246" s="98" t="str">
        <f>IF('CONT. ESTOQUE'!$B246&lt;&gt;"",SUMIF(ENTRADAS!$C$8:$C$58,'CONT. ESTOQUE'!$B246,ENTRADAS!$E$7:$E$58),"")</f>
        <v/>
      </c>
      <c r="D246" s="98" t="str">
        <f>IF('CONT. ESTOQUE'!$B246&lt;&gt;"",SUMIF(SAÍDAS!$C$7:$C$75,'CONT. ESTOQUE'!$B246,SAÍDAS!$G$7:$G$75),"")</f>
        <v/>
      </c>
      <c r="E246" s="98" t="str">
        <f>IFERROR('CONT. ESTOQUE'!$C246-'CONT. ESTOQUE'!$D246,"")</f>
        <v/>
      </c>
      <c r="F246" s="98" t="str">
        <f>IFERROR(VLOOKUP('CONT. ESTOQUE'!$B246,PROD!$B$6:$G$21,4,0),"")</f>
        <v/>
      </c>
      <c r="G246" s="98" t="str">
        <f>IF('CONT. ESTOQUE'!$B246&lt;&gt;"",IF('CONT. ESTOQUE'!$E246=0,"Sem Estoque",IF('CONT. ESTOQUE'!$E246&lt;'CONT. ESTOQUE'!$F246,"Estoque Perigoso","Estoque Confortável")),"")</f>
        <v/>
      </c>
      <c r="H246" s="99">
        <f>SUMIF(SAÍDAS!$C$7:$C$75,'CONT. ESTOQUE'!$B246,SAÍDAS!$J$7:$J$75)</f>
        <v>0</v>
      </c>
      <c r="I246" s="99">
        <f>SUMIF(ENTRADAS!$C$8:$C$58,'CONT. ESTOQUE'!$B246,ENTRADAS!$G$7:$G$58)</f>
        <v>0</v>
      </c>
      <c r="J246" s="100">
        <f>'CONT. ESTOQUE'!$H246-'CONT. ESTOQUE'!$I246</f>
        <v>0</v>
      </c>
    </row>
    <row r="247" spans="2:10" ht="15.75" customHeight="1" x14ac:dyDescent="0.2">
      <c r="B247" s="104"/>
      <c r="C247" s="98" t="str">
        <f>IF('CONT. ESTOQUE'!$B247&lt;&gt;"",SUMIF(ENTRADAS!$C$8:$C$58,'CONT. ESTOQUE'!$B247,ENTRADAS!$E$7:$E$58),"")</f>
        <v/>
      </c>
      <c r="D247" s="98" t="str">
        <f>IF('CONT. ESTOQUE'!$B247&lt;&gt;"",SUMIF(SAÍDAS!$C$7:$C$75,'CONT. ESTOQUE'!$B247,SAÍDAS!$G$7:$G$75),"")</f>
        <v/>
      </c>
      <c r="E247" s="98" t="str">
        <f>IFERROR('CONT. ESTOQUE'!$C247-'CONT. ESTOQUE'!$D247,"")</f>
        <v/>
      </c>
      <c r="F247" s="98" t="str">
        <f>IFERROR(VLOOKUP('CONT. ESTOQUE'!$B247,PROD!$B$6:$G$21,4,0),"")</f>
        <v/>
      </c>
      <c r="G247" s="98" t="str">
        <f>IF('CONT. ESTOQUE'!$B247&lt;&gt;"",IF('CONT. ESTOQUE'!$E247=0,"Sem Estoque",IF('CONT. ESTOQUE'!$E247&lt;'CONT. ESTOQUE'!$F247,"Estoque Perigoso","Estoque Confortável")),"")</f>
        <v/>
      </c>
      <c r="H247" s="99">
        <f>SUMIF(SAÍDAS!$C$7:$C$75,'CONT. ESTOQUE'!$B247,SAÍDAS!$J$7:$J$75)</f>
        <v>0</v>
      </c>
      <c r="I247" s="99">
        <f>SUMIF(ENTRADAS!$C$8:$C$58,'CONT. ESTOQUE'!$B247,ENTRADAS!$G$7:$G$58)</f>
        <v>0</v>
      </c>
      <c r="J247" s="100">
        <f>'CONT. ESTOQUE'!$H247-'CONT. ESTOQUE'!$I247</f>
        <v>0</v>
      </c>
    </row>
    <row r="248" spans="2:10" ht="15.75" customHeight="1" x14ac:dyDescent="0.2">
      <c r="B248" s="104"/>
      <c r="C248" s="98" t="str">
        <f>IF('CONT. ESTOQUE'!$B248&lt;&gt;"",SUMIF(ENTRADAS!$C$8:$C$58,'CONT. ESTOQUE'!$B248,ENTRADAS!$E$7:$E$58),"")</f>
        <v/>
      </c>
      <c r="D248" s="98" t="str">
        <f>IF('CONT. ESTOQUE'!$B248&lt;&gt;"",SUMIF(SAÍDAS!$C$7:$C$75,'CONT. ESTOQUE'!$B248,SAÍDAS!$G$7:$G$75),"")</f>
        <v/>
      </c>
      <c r="E248" s="98" t="str">
        <f>IFERROR('CONT. ESTOQUE'!$C248-'CONT. ESTOQUE'!$D248,"")</f>
        <v/>
      </c>
      <c r="F248" s="98" t="str">
        <f>IFERROR(VLOOKUP('CONT. ESTOQUE'!$B248,PROD!$B$6:$G$21,4,0),"")</f>
        <v/>
      </c>
      <c r="G248" s="98" t="str">
        <f>IF('CONT. ESTOQUE'!$B248&lt;&gt;"",IF('CONT. ESTOQUE'!$E248=0,"Sem Estoque",IF('CONT. ESTOQUE'!$E248&lt;'CONT. ESTOQUE'!$F248,"Estoque Perigoso","Estoque Confortável")),"")</f>
        <v/>
      </c>
      <c r="H248" s="99">
        <f>SUMIF(SAÍDAS!$C$7:$C$75,'CONT. ESTOQUE'!$B248,SAÍDAS!$J$7:$J$75)</f>
        <v>0</v>
      </c>
      <c r="I248" s="99">
        <f>SUMIF(ENTRADAS!$C$8:$C$58,'CONT. ESTOQUE'!$B248,ENTRADAS!$G$7:$G$58)</f>
        <v>0</v>
      </c>
      <c r="J248" s="100">
        <f>'CONT. ESTOQUE'!$H248-'CONT. ESTOQUE'!$I248</f>
        <v>0</v>
      </c>
    </row>
    <row r="249" spans="2:10" ht="15.75" customHeight="1" x14ac:dyDescent="0.2">
      <c r="B249" s="104"/>
      <c r="C249" s="98" t="str">
        <f>IF('CONT. ESTOQUE'!$B249&lt;&gt;"",SUMIF(ENTRADAS!$C$8:$C$58,'CONT. ESTOQUE'!$B249,ENTRADAS!$E$7:$E$58),"")</f>
        <v/>
      </c>
      <c r="D249" s="98" t="str">
        <f>IF('CONT. ESTOQUE'!$B249&lt;&gt;"",SUMIF(SAÍDAS!$C$7:$C$75,'CONT. ESTOQUE'!$B249,SAÍDAS!$G$7:$G$75),"")</f>
        <v/>
      </c>
      <c r="E249" s="98" t="str">
        <f>IFERROR('CONT. ESTOQUE'!$C249-'CONT. ESTOQUE'!$D249,"")</f>
        <v/>
      </c>
      <c r="F249" s="98" t="str">
        <f>IFERROR(VLOOKUP('CONT. ESTOQUE'!$B249,PROD!$B$6:$G$21,4,0),"")</f>
        <v/>
      </c>
      <c r="G249" s="98" t="str">
        <f>IF('CONT. ESTOQUE'!$B249&lt;&gt;"",IF('CONT. ESTOQUE'!$E249=0,"Sem Estoque",IF('CONT. ESTOQUE'!$E249&lt;'CONT. ESTOQUE'!$F249,"Estoque Perigoso","Estoque Confortável")),"")</f>
        <v/>
      </c>
      <c r="H249" s="99">
        <f>SUMIF(SAÍDAS!$C$7:$C$75,'CONT. ESTOQUE'!$B249,SAÍDAS!$J$7:$J$75)</f>
        <v>0</v>
      </c>
      <c r="I249" s="99">
        <f>SUMIF(ENTRADAS!$C$8:$C$58,'CONT. ESTOQUE'!$B249,ENTRADAS!$G$7:$G$58)</f>
        <v>0</v>
      </c>
      <c r="J249" s="100">
        <f>'CONT. ESTOQUE'!$H249-'CONT. ESTOQUE'!$I249</f>
        <v>0</v>
      </c>
    </row>
    <row r="250" spans="2:10" ht="15.75" customHeight="1" x14ac:dyDescent="0.2">
      <c r="B250" s="104"/>
      <c r="C250" s="98" t="str">
        <f>IF('CONT. ESTOQUE'!$B250&lt;&gt;"",SUMIF(ENTRADAS!$C$8:$C$58,'CONT. ESTOQUE'!$B250,ENTRADAS!$E$7:$E$58),"")</f>
        <v/>
      </c>
      <c r="D250" s="98" t="str">
        <f>IF('CONT. ESTOQUE'!$B250&lt;&gt;"",SUMIF(SAÍDAS!$C$7:$C$75,'CONT. ESTOQUE'!$B250,SAÍDAS!$G$7:$G$75),"")</f>
        <v/>
      </c>
      <c r="E250" s="98" t="str">
        <f>IFERROR('CONT. ESTOQUE'!$C250-'CONT. ESTOQUE'!$D250,"")</f>
        <v/>
      </c>
      <c r="F250" s="98" t="str">
        <f>IFERROR(VLOOKUP('CONT. ESTOQUE'!$B250,PROD!$B$6:$G$21,4,0),"")</f>
        <v/>
      </c>
      <c r="G250" s="98" t="str">
        <f>IF('CONT. ESTOQUE'!$B250&lt;&gt;"",IF('CONT. ESTOQUE'!$E250=0,"Sem Estoque",IF('CONT. ESTOQUE'!$E250&lt;'CONT. ESTOQUE'!$F250,"Estoque Perigoso","Estoque Confortável")),"")</f>
        <v/>
      </c>
      <c r="H250" s="99">
        <f>SUMIF(SAÍDAS!$C$7:$C$75,'CONT. ESTOQUE'!$B250,SAÍDAS!$J$7:$J$75)</f>
        <v>0</v>
      </c>
      <c r="I250" s="99">
        <f>SUMIF(ENTRADAS!$C$8:$C$58,'CONT. ESTOQUE'!$B250,ENTRADAS!$G$7:$G$58)</f>
        <v>0</v>
      </c>
      <c r="J250" s="100">
        <f>'CONT. ESTOQUE'!$H250-'CONT. ESTOQUE'!$I250</f>
        <v>0</v>
      </c>
    </row>
    <row r="251" spans="2:10" ht="15.75" customHeight="1" x14ac:dyDescent="0.2">
      <c r="B251" s="104"/>
      <c r="C251" s="98" t="str">
        <f>IF('CONT. ESTOQUE'!$B251&lt;&gt;"",SUMIF(ENTRADAS!$C$8:$C$58,'CONT. ESTOQUE'!$B251,ENTRADAS!$E$7:$E$58),"")</f>
        <v/>
      </c>
      <c r="D251" s="98" t="str">
        <f>IF('CONT. ESTOQUE'!$B251&lt;&gt;"",SUMIF(SAÍDAS!$C$7:$C$75,'CONT. ESTOQUE'!$B251,SAÍDAS!$G$7:$G$75),"")</f>
        <v/>
      </c>
      <c r="E251" s="98" t="str">
        <f>IFERROR('CONT. ESTOQUE'!$C251-'CONT. ESTOQUE'!$D251,"")</f>
        <v/>
      </c>
      <c r="F251" s="98" t="str">
        <f>IFERROR(VLOOKUP('CONT. ESTOQUE'!$B251,PROD!$B$6:$G$21,4,0),"")</f>
        <v/>
      </c>
      <c r="G251" s="98" t="str">
        <f>IF('CONT. ESTOQUE'!$B251&lt;&gt;"",IF('CONT. ESTOQUE'!$E251=0,"Sem Estoque",IF('CONT. ESTOQUE'!$E251&lt;'CONT. ESTOQUE'!$F251,"Estoque Perigoso","Estoque Confortável")),"")</f>
        <v/>
      </c>
      <c r="H251" s="99">
        <f>SUMIF(SAÍDAS!$C$7:$C$75,'CONT. ESTOQUE'!$B251,SAÍDAS!$J$7:$J$75)</f>
        <v>0</v>
      </c>
      <c r="I251" s="99">
        <f>SUMIF(ENTRADAS!$C$8:$C$58,'CONT. ESTOQUE'!$B251,ENTRADAS!$G$7:$G$58)</f>
        <v>0</v>
      </c>
      <c r="J251" s="100">
        <f>'CONT. ESTOQUE'!$H251-'CONT. ESTOQUE'!$I251</f>
        <v>0</v>
      </c>
    </row>
    <row r="252" spans="2:10" ht="15.75" customHeight="1" x14ac:dyDescent="0.2">
      <c r="B252" s="104"/>
      <c r="C252" s="98" t="str">
        <f>IF('CONT. ESTOQUE'!$B252&lt;&gt;"",SUMIF(ENTRADAS!$C$8:$C$58,'CONT. ESTOQUE'!$B252,ENTRADAS!$E$7:$E$58),"")</f>
        <v/>
      </c>
      <c r="D252" s="98" t="str">
        <f>IF('CONT. ESTOQUE'!$B252&lt;&gt;"",SUMIF(SAÍDAS!$C$7:$C$75,'CONT. ESTOQUE'!$B252,SAÍDAS!$G$7:$G$75),"")</f>
        <v/>
      </c>
      <c r="E252" s="98" t="str">
        <f>IFERROR('CONT. ESTOQUE'!$C252-'CONT. ESTOQUE'!$D252,"")</f>
        <v/>
      </c>
      <c r="F252" s="98" t="str">
        <f>IFERROR(VLOOKUP('CONT. ESTOQUE'!$B252,PROD!$B$6:$G$21,4,0),"")</f>
        <v/>
      </c>
      <c r="G252" s="98" t="str">
        <f>IF('CONT. ESTOQUE'!$B252&lt;&gt;"",IF('CONT. ESTOQUE'!$E252=0,"Sem Estoque",IF('CONT. ESTOQUE'!$E252&lt;'CONT. ESTOQUE'!$F252,"Estoque Perigoso","Estoque Confortável")),"")</f>
        <v/>
      </c>
      <c r="H252" s="99">
        <f>SUMIF(SAÍDAS!$C$7:$C$75,'CONT. ESTOQUE'!$B252,SAÍDAS!$J$7:$J$75)</f>
        <v>0</v>
      </c>
      <c r="I252" s="99">
        <f>SUMIF(ENTRADAS!$C$8:$C$58,'CONT. ESTOQUE'!$B252,ENTRADAS!$G$7:$G$58)</f>
        <v>0</v>
      </c>
      <c r="J252" s="100">
        <f>'CONT. ESTOQUE'!$H252-'CONT. ESTOQUE'!$I252</f>
        <v>0</v>
      </c>
    </row>
    <row r="253" spans="2:10" ht="15.75" customHeight="1" x14ac:dyDescent="0.2">
      <c r="B253" s="104"/>
      <c r="C253" s="98" t="str">
        <f>IF('CONT. ESTOQUE'!$B253&lt;&gt;"",SUMIF(ENTRADAS!$C$8:$C$58,'CONT. ESTOQUE'!$B253,ENTRADAS!$E$7:$E$58),"")</f>
        <v/>
      </c>
      <c r="D253" s="98" t="str">
        <f>IF('CONT. ESTOQUE'!$B253&lt;&gt;"",SUMIF(SAÍDAS!$C$7:$C$75,'CONT. ESTOQUE'!$B253,SAÍDAS!$G$7:$G$75),"")</f>
        <v/>
      </c>
      <c r="E253" s="98" t="str">
        <f>IFERROR('CONT. ESTOQUE'!$C253-'CONT. ESTOQUE'!$D253,"")</f>
        <v/>
      </c>
      <c r="F253" s="98" t="str">
        <f>IFERROR(VLOOKUP('CONT. ESTOQUE'!$B253,PROD!$B$6:$G$21,4,0),"")</f>
        <v/>
      </c>
      <c r="G253" s="98" t="str">
        <f>IF('CONT. ESTOQUE'!$B253&lt;&gt;"",IF('CONT. ESTOQUE'!$E253=0,"Sem Estoque",IF('CONT. ESTOQUE'!$E253&lt;'CONT. ESTOQUE'!$F253,"Estoque Perigoso","Estoque Confortável")),"")</f>
        <v/>
      </c>
      <c r="H253" s="99">
        <f>SUMIF(SAÍDAS!$C$7:$C$75,'CONT. ESTOQUE'!$B253,SAÍDAS!$J$7:$J$75)</f>
        <v>0</v>
      </c>
      <c r="I253" s="99">
        <f>SUMIF(ENTRADAS!$C$8:$C$58,'CONT. ESTOQUE'!$B253,ENTRADAS!$G$7:$G$58)</f>
        <v>0</v>
      </c>
      <c r="J253" s="100">
        <f>'CONT. ESTOQUE'!$H253-'CONT. ESTOQUE'!$I253</f>
        <v>0</v>
      </c>
    </row>
    <row r="254" spans="2:10" ht="15.75" customHeight="1" x14ac:dyDescent="0.2">
      <c r="B254" s="104"/>
      <c r="C254" s="98" t="str">
        <f>IF('CONT. ESTOQUE'!$B254&lt;&gt;"",SUMIF(ENTRADAS!$C$8:$C$58,'CONT. ESTOQUE'!$B254,ENTRADAS!$E$7:$E$58),"")</f>
        <v/>
      </c>
      <c r="D254" s="98" t="str">
        <f>IF('CONT. ESTOQUE'!$B254&lt;&gt;"",SUMIF(SAÍDAS!$C$7:$C$75,'CONT. ESTOQUE'!$B254,SAÍDAS!$G$7:$G$75),"")</f>
        <v/>
      </c>
      <c r="E254" s="98" t="str">
        <f>IFERROR('CONT. ESTOQUE'!$C254-'CONT. ESTOQUE'!$D254,"")</f>
        <v/>
      </c>
      <c r="F254" s="98" t="str">
        <f>IFERROR(VLOOKUP('CONT. ESTOQUE'!$B254,PROD!$B$6:$G$21,4,0),"")</f>
        <v/>
      </c>
      <c r="G254" s="98" t="str">
        <f>IF('CONT. ESTOQUE'!$B254&lt;&gt;"",IF('CONT. ESTOQUE'!$E254=0,"Sem Estoque",IF('CONT. ESTOQUE'!$E254&lt;'CONT. ESTOQUE'!$F254,"Estoque Perigoso","Estoque Confortável")),"")</f>
        <v/>
      </c>
      <c r="H254" s="99">
        <f>SUMIF(SAÍDAS!$C$7:$C$75,'CONT. ESTOQUE'!$B254,SAÍDAS!$J$7:$J$75)</f>
        <v>0</v>
      </c>
      <c r="I254" s="99">
        <f>SUMIF(ENTRADAS!$C$8:$C$58,'CONT. ESTOQUE'!$B254,ENTRADAS!$G$7:$G$58)</f>
        <v>0</v>
      </c>
      <c r="J254" s="100">
        <f>'CONT. ESTOQUE'!$H254-'CONT. ESTOQUE'!$I254</f>
        <v>0</v>
      </c>
    </row>
    <row r="255" spans="2:10" ht="15.75" customHeight="1" x14ac:dyDescent="0.2">
      <c r="B255" s="104"/>
      <c r="C255" s="98" t="str">
        <f>IF('CONT. ESTOQUE'!$B255&lt;&gt;"",SUMIF(ENTRADAS!$C$8:$C$58,'CONT. ESTOQUE'!$B255,ENTRADAS!$E$7:$E$58),"")</f>
        <v/>
      </c>
      <c r="D255" s="98" t="str">
        <f>IF('CONT. ESTOQUE'!$B255&lt;&gt;"",SUMIF(SAÍDAS!$C$7:$C$75,'CONT. ESTOQUE'!$B255,SAÍDAS!$G$7:$G$75),"")</f>
        <v/>
      </c>
      <c r="E255" s="98" t="str">
        <f>IFERROR('CONT. ESTOQUE'!$C255-'CONT. ESTOQUE'!$D255,"")</f>
        <v/>
      </c>
      <c r="F255" s="98" t="str">
        <f>IFERROR(VLOOKUP('CONT. ESTOQUE'!$B255,PROD!$B$6:$G$21,4,0),"")</f>
        <v/>
      </c>
      <c r="G255" s="98" t="str">
        <f>IF('CONT. ESTOQUE'!$B255&lt;&gt;"",IF('CONT. ESTOQUE'!$E255=0,"Sem Estoque",IF('CONT. ESTOQUE'!$E255&lt;'CONT. ESTOQUE'!$F255,"Estoque Perigoso","Estoque Confortável")),"")</f>
        <v/>
      </c>
      <c r="H255" s="99">
        <f>SUMIF(SAÍDAS!$C$7:$C$75,'CONT. ESTOQUE'!$B255,SAÍDAS!$J$7:$J$75)</f>
        <v>0</v>
      </c>
      <c r="I255" s="99">
        <f>SUMIF(ENTRADAS!$C$8:$C$58,'CONT. ESTOQUE'!$B255,ENTRADAS!$G$7:$G$58)</f>
        <v>0</v>
      </c>
      <c r="J255" s="100">
        <f>'CONT. ESTOQUE'!$H255-'CONT. ESTOQUE'!$I255</f>
        <v>0</v>
      </c>
    </row>
    <row r="256" spans="2:10" ht="15.75" customHeight="1" x14ac:dyDescent="0.2">
      <c r="B256" s="104"/>
      <c r="C256" s="98" t="str">
        <f>IF('CONT. ESTOQUE'!$B256&lt;&gt;"",SUMIF(ENTRADAS!$C$8:$C$58,'CONT. ESTOQUE'!$B256,ENTRADAS!$E$7:$E$58),"")</f>
        <v/>
      </c>
      <c r="D256" s="98" t="str">
        <f>IF('CONT. ESTOQUE'!$B256&lt;&gt;"",SUMIF(SAÍDAS!$C$7:$C$75,'CONT. ESTOQUE'!$B256,SAÍDAS!$G$7:$G$75),"")</f>
        <v/>
      </c>
      <c r="E256" s="98" t="str">
        <f>IFERROR('CONT. ESTOQUE'!$C256-'CONT. ESTOQUE'!$D256,"")</f>
        <v/>
      </c>
      <c r="F256" s="98" t="str">
        <f>IFERROR(VLOOKUP('CONT. ESTOQUE'!$B256,PROD!$B$6:$G$21,4,0),"")</f>
        <v/>
      </c>
      <c r="G256" s="98" t="str">
        <f>IF('CONT. ESTOQUE'!$B256&lt;&gt;"",IF('CONT. ESTOQUE'!$E256=0,"Sem Estoque",IF('CONT. ESTOQUE'!$E256&lt;'CONT. ESTOQUE'!$F256,"Estoque Perigoso","Estoque Confortável")),"")</f>
        <v/>
      </c>
      <c r="H256" s="99">
        <f>SUMIF(SAÍDAS!$C$7:$C$75,'CONT. ESTOQUE'!$B256,SAÍDAS!$J$7:$J$75)</f>
        <v>0</v>
      </c>
      <c r="I256" s="99">
        <f>SUMIF(ENTRADAS!$C$8:$C$58,'CONT. ESTOQUE'!$B256,ENTRADAS!$G$7:$G$58)</f>
        <v>0</v>
      </c>
      <c r="J256" s="100">
        <f>'CONT. ESTOQUE'!$H256-'CONT. ESTOQUE'!$I256</f>
        <v>0</v>
      </c>
    </row>
    <row r="257" spans="2:10" ht="15.75" customHeight="1" x14ac:dyDescent="0.2">
      <c r="B257" s="104"/>
      <c r="C257" s="98" t="str">
        <f>IF('CONT. ESTOQUE'!$B257&lt;&gt;"",SUMIF(ENTRADAS!$C$8:$C$58,'CONT. ESTOQUE'!$B257,ENTRADAS!$E$7:$E$58),"")</f>
        <v/>
      </c>
      <c r="D257" s="98" t="str">
        <f>IF('CONT. ESTOQUE'!$B257&lt;&gt;"",SUMIF(SAÍDAS!$C$7:$C$75,'CONT. ESTOQUE'!$B257,SAÍDAS!$G$7:$G$75),"")</f>
        <v/>
      </c>
      <c r="E257" s="98" t="str">
        <f>IFERROR('CONT. ESTOQUE'!$C257-'CONT. ESTOQUE'!$D257,"")</f>
        <v/>
      </c>
      <c r="F257" s="98" t="str">
        <f>IFERROR(VLOOKUP('CONT. ESTOQUE'!$B257,PROD!$B$6:$G$21,4,0),"")</f>
        <v/>
      </c>
      <c r="G257" s="98" t="str">
        <f>IF('CONT. ESTOQUE'!$B257&lt;&gt;"",IF('CONT. ESTOQUE'!$E257=0,"Sem Estoque",IF('CONT. ESTOQUE'!$E257&lt;'CONT. ESTOQUE'!$F257,"Estoque Perigoso","Estoque Confortável")),"")</f>
        <v/>
      </c>
      <c r="H257" s="99">
        <f>SUMIF(SAÍDAS!$C$7:$C$75,'CONT. ESTOQUE'!$B257,SAÍDAS!$J$7:$J$75)</f>
        <v>0</v>
      </c>
      <c r="I257" s="99">
        <f>SUMIF(ENTRADAS!$C$8:$C$58,'CONT. ESTOQUE'!$B257,ENTRADAS!$G$7:$G$58)</f>
        <v>0</v>
      </c>
      <c r="J257" s="100">
        <f>'CONT. ESTOQUE'!$H257-'CONT. ESTOQUE'!$I257</f>
        <v>0</v>
      </c>
    </row>
    <row r="258" spans="2:10" ht="15.75" customHeight="1" x14ac:dyDescent="0.2">
      <c r="B258" s="104"/>
      <c r="C258" s="98" t="str">
        <f>IF('CONT. ESTOQUE'!$B258&lt;&gt;"",SUMIF(ENTRADAS!$C$8:$C$58,'CONT. ESTOQUE'!$B258,ENTRADAS!$E$7:$E$58),"")</f>
        <v/>
      </c>
      <c r="D258" s="98" t="str">
        <f>IF('CONT. ESTOQUE'!$B258&lt;&gt;"",SUMIF(SAÍDAS!$C$7:$C$75,'CONT. ESTOQUE'!$B258,SAÍDAS!$G$7:$G$75),"")</f>
        <v/>
      </c>
      <c r="E258" s="98" t="str">
        <f>IFERROR('CONT. ESTOQUE'!$C258-'CONT. ESTOQUE'!$D258,"")</f>
        <v/>
      </c>
      <c r="F258" s="98" t="str">
        <f>IFERROR(VLOOKUP('CONT. ESTOQUE'!$B258,PROD!$B$6:$G$21,4,0),"")</f>
        <v/>
      </c>
      <c r="G258" s="98" t="str">
        <f>IF('CONT. ESTOQUE'!$B258&lt;&gt;"",IF('CONT. ESTOQUE'!$E258=0,"Sem Estoque",IF('CONT. ESTOQUE'!$E258&lt;'CONT. ESTOQUE'!$F258,"Estoque Perigoso","Estoque Confortável")),"")</f>
        <v/>
      </c>
      <c r="H258" s="99">
        <f>SUMIF(SAÍDAS!$C$7:$C$75,'CONT. ESTOQUE'!$B258,SAÍDAS!$J$7:$J$75)</f>
        <v>0</v>
      </c>
      <c r="I258" s="99">
        <f>SUMIF(ENTRADAS!$C$8:$C$58,'CONT. ESTOQUE'!$B258,ENTRADAS!$G$7:$G$58)</f>
        <v>0</v>
      </c>
      <c r="J258" s="100">
        <f>'CONT. ESTOQUE'!$H258-'CONT. ESTOQUE'!$I258</f>
        <v>0</v>
      </c>
    </row>
    <row r="259" spans="2:10" ht="15.75" customHeight="1" x14ac:dyDescent="0.2">
      <c r="B259" s="104"/>
      <c r="C259" s="98" t="str">
        <f>IF('CONT. ESTOQUE'!$B259&lt;&gt;"",SUMIF(ENTRADAS!$C$8:$C$58,'CONT. ESTOQUE'!$B259,ENTRADAS!$E$7:$E$58),"")</f>
        <v/>
      </c>
      <c r="D259" s="98" t="str">
        <f>IF('CONT. ESTOQUE'!$B259&lt;&gt;"",SUMIF(SAÍDAS!$C$7:$C$75,'CONT. ESTOQUE'!$B259,SAÍDAS!$G$7:$G$75),"")</f>
        <v/>
      </c>
      <c r="E259" s="98" t="str">
        <f>IFERROR('CONT. ESTOQUE'!$C259-'CONT. ESTOQUE'!$D259,"")</f>
        <v/>
      </c>
      <c r="F259" s="98" t="str">
        <f>IFERROR(VLOOKUP('CONT. ESTOQUE'!$B259,PROD!$B$6:$G$21,4,0),"")</f>
        <v/>
      </c>
      <c r="G259" s="98" t="str">
        <f>IF('CONT. ESTOQUE'!$B259&lt;&gt;"",IF('CONT. ESTOQUE'!$E259=0,"Sem Estoque",IF('CONT. ESTOQUE'!$E259&lt;'CONT. ESTOQUE'!$F259,"Estoque Perigoso","Estoque Confortável")),"")</f>
        <v/>
      </c>
      <c r="H259" s="99">
        <f>SUMIF(SAÍDAS!$C$7:$C$75,'CONT. ESTOQUE'!$B259,SAÍDAS!$J$7:$J$75)</f>
        <v>0</v>
      </c>
      <c r="I259" s="99">
        <f>SUMIF(ENTRADAS!$C$8:$C$58,'CONT. ESTOQUE'!$B259,ENTRADAS!$G$7:$G$58)</f>
        <v>0</v>
      </c>
      <c r="J259" s="100">
        <f>'CONT. ESTOQUE'!$H259-'CONT. ESTOQUE'!$I259</f>
        <v>0</v>
      </c>
    </row>
    <row r="260" spans="2:10" ht="15.75" customHeight="1" x14ac:dyDescent="0.2">
      <c r="B260" s="104"/>
      <c r="C260" s="98" t="str">
        <f>IF('CONT. ESTOQUE'!$B260&lt;&gt;"",SUMIF(ENTRADAS!$C$8:$C$58,'CONT. ESTOQUE'!$B260,ENTRADAS!$E$7:$E$58),"")</f>
        <v/>
      </c>
      <c r="D260" s="98" t="str">
        <f>IF('CONT. ESTOQUE'!$B260&lt;&gt;"",SUMIF(SAÍDAS!$C$7:$C$75,'CONT. ESTOQUE'!$B260,SAÍDAS!$G$7:$G$75),"")</f>
        <v/>
      </c>
      <c r="E260" s="98" t="str">
        <f>IFERROR('CONT. ESTOQUE'!$C260-'CONT. ESTOQUE'!$D260,"")</f>
        <v/>
      </c>
      <c r="F260" s="98" t="str">
        <f>IFERROR(VLOOKUP('CONT. ESTOQUE'!$B260,PROD!$B$6:$G$21,4,0),"")</f>
        <v/>
      </c>
      <c r="G260" s="98" t="str">
        <f>IF('CONT. ESTOQUE'!$B260&lt;&gt;"",IF('CONT. ESTOQUE'!$E260=0,"Sem Estoque",IF('CONT. ESTOQUE'!$E260&lt;'CONT. ESTOQUE'!$F260,"Estoque Perigoso","Estoque Confortável")),"")</f>
        <v/>
      </c>
      <c r="H260" s="99">
        <f>SUMIF(SAÍDAS!$C$7:$C$75,'CONT. ESTOQUE'!$B260,SAÍDAS!$J$7:$J$75)</f>
        <v>0</v>
      </c>
      <c r="I260" s="99">
        <f>SUMIF(ENTRADAS!$C$8:$C$58,'CONT. ESTOQUE'!$B260,ENTRADAS!$G$7:$G$58)</f>
        <v>0</v>
      </c>
      <c r="J260" s="100">
        <f>'CONT. ESTOQUE'!$H260-'CONT. ESTOQUE'!$I260</f>
        <v>0</v>
      </c>
    </row>
    <row r="261" spans="2:10" ht="15.75" customHeight="1" x14ac:dyDescent="0.2">
      <c r="B261" s="104"/>
      <c r="C261" s="98" t="str">
        <f>IF('CONT. ESTOQUE'!$B261&lt;&gt;"",SUMIF(ENTRADAS!$C$8:$C$58,'CONT. ESTOQUE'!$B261,ENTRADAS!$E$7:$E$58),"")</f>
        <v/>
      </c>
      <c r="D261" s="98" t="str">
        <f>IF('CONT. ESTOQUE'!$B261&lt;&gt;"",SUMIF(SAÍDAS!$C$7:$C$75,'CONT. ESTOQUE'!$B261,SAÍDAS!$G$7:$G$75),"")</f>
        <v/>
      </c>
      <c r="E261" s="98" t="str">
        <f>IFERROR('CONT. ESTOQUE'!$C261-'CONT. ESTOQUE'!$D261,"")</f>
        <v/>
      </c>
      <c r="F261" s="98" t="str">
        <f>IFERROR(VLOOKUP('CONT. ESTOQUE'!$B261,PROD!$B$6:$G$21,4,0),"")</f>
        <v/>
      </c>
      <c r="G261" s="98" t="str">
        <f>IF('CONT. ESTOQUE'!$B261&lt;&gt;"",IF('CONT. ESTOQUE'!$E261=0,"Sem Estoque",IF('CONT. ESTOQUE'!$E261&lt;'CONT. ESTOQUE'!$F261,"Estoque Perigoso","Estoque Confortável")),"")</f>
        <v/>
      </c>
      <c r="H261" s="99">
        <f>SUMIF(SAÍDAS!$C$7:$C$75,'CONT. ESTOQUE'!$B261,SAÍDAS!$J$7:$J$75)</f>
        <v>0</v>
      </c>
      <c r="I261" s="99">
        <f>SUMIF(ENTRADAS!$C$8:$C$58,'CONT. ESTOQUE'!$B261,ENTRADAS!$G$7:$G$58)</f>
        <v>0</v>
      </c>
      <c r="J261" s="100">
        <f>'CONT. ESTOQUE'!$H261-'CONT. ESTOQUE'!$I261</f>
        <v>0</v>
      </c>
    </row>
    <row r="262" spans="2:10" ht="15.75" customHeight="1" x14ac:dyDescent="0.2">
      <c r="B262" s="104"/>
      <c r="C262" s="98" t="str">
        <f>IF('CONT. ESTOQUE'!$B262&lt;&gt;"",SUMIF(ENTRADAS!$C$8:$C$58,'CONT. ESTOQUE'!$B262,ENTRADAS!$E$7:$E$58),"")</f>
        <v/>
      </c>
      <c r="D262" s="98" t="str">
        <f>IF('CONT. ESTOQUE'!$B262&lt;&gt;"",SUMIF(SAÍDAS!$C$7:$C$75,'CONT. ESTOQUE'!$B262,SAÍDAS!$G$7:$G$75),"")</f>
        <v/>
      </c>
      <c r="E262" s="98" t="str">
        <f>IFERROR('CONT. ESTOQUE'!$C262-'CONT. ESTOQUE'!$D262,"")</f>
        <v/>
      </c>
      <c r="F262" s="98" t="str">
        <f>IFERROR(VLOOKUP('CONT. ESTOQUE'!$B262,PROD!$B$6:$G$21,4,0),"")</f>
        <v/>
      </c>
      <c r="G262" s="98" t="str">
        <f>IF('CONT. ESTOQUE'!$B262&lt;&gt;"",IF('CONT. ESTOQUE'!$E262=0,"Sem Estoque",IF('CONT. ESTOQUE'!$E262&lt;'CONT. ESTOQUE'!$F262,"Estoque Perigoso","Estoque Confortável")),"")</f>
        <v/>
      </c>
      <c r="H262" s="99">
        <f>SUMIF(SAÍDAS!$C$7:$C$75,'CONT. ESTOQUE'!$B262,SAÍDAS!$J$7:$J$75)</f>
        <v>0</v>
      </c>
      <c r="I262" s="99">
        <f>SUMIF(ENTRADAS!$C$8:$C$58,'CONT. ESTOQUE'!$B262,ENTRADAS!$G$7:$G$58)</f>
        <v>0</v>
      </c>
      <c r="J262" s="100">
        <f>'CONT. ESTOQUE'!$H262-'CONT. ESTOQUE'!$I262</f>
        <v>0</v>
      </c>
    </row>
    <row r="263" spans="2:10" ht="15.75" customHeight="1" x14ac:dyDescent="0.2">
      <c r="B263" s="104"/>
      <c r="C263" s="98" t="str">
        <f>IF('CONT. ESTOQUE'!$B263&lt;&gt;"",SUMIF(ENTRADAS!$C$8:$C$58,'CONT. ESTOQUE'!$B263,ENTRADAS!$E$7:$E$58),"")</f>
        <v/>
      </c>
      <c r="D263" s="98" t="str">
        <f>IF('CONT. ESTOQUE'!$B263&lt;&gt;"",SUMIF(SAÍDAS!$C$7:$C$75,'CONT. ESTOQUE'!$B263,SAÍDAS!$G$7:$G$75),"")</f>
        <v/>
      </c>
      <c r="E263" s="98" t="str">
        <f>IFERROR('CONT. ESTOQUE'!$C263-'CONT. ESTOQUE'!$D263,"")</f>
        <v/>
      </c>
      <c r="F263" s="98" t="str">
        <f>IFERROR(VLOOKUP('CONT. ESTOQUE'!$B263,PROD!$B$6:$G$21,4,0),"")</f>
        <v/>
      </c>
      <c r="G263" s="98" t="str">
        <f>IF('CONT. ESTOQUE'!$B263&lt;&gt;"",IF('CONT. ESTOQUE'!$E263=0,"Sem Estoque",IF('CONT. ESTOQUE'!$E263&lt;'CONT. ESTOQUE'!$F263,"Estoque Perigoso","Estoque Confortável")),"")</f>
        <v/>
      </c>
      <c r="H263" s="99">
        <f>SUMIF(SAÍDAS!$C$7:$C$75,'CONT. ESTOQUE'!$B263,SAÍDAS!$J$7:$J$75)</f>
        <v>0</v>
      </c>
      <c r="I263" s="99">
        <f>SUMIF(ENTRADAS!$C$8:$C$58,'CONT. ESTOQUE'!$B263,ENTRADAS!$G$7:$G$58)</f>
        <v>0</v>
      </c>
      <c r="J263" s="100">
        <f>'CONT. ESTOQUE'!$H263-'CONT. ESTOQUE'!$I263</f>
        <v>0</v>
      </c>
    </row>
    <row r="264" spans="2:10" ht="15.75" customHeight="1" x14ac:dyDescent="0.2">
      <c r="B264" s="104"/>
      <c r="C264" s="98" t="str">
        <f>IF('CONT. ESTOQUE'!$B264&lt;&gt;"",SUMIF(ENTRADAS!$C$8:$C$58,'CONT. ESTOQUE'!$B264,ENTRADAS!$E$7:$E$58),"")</f>
        <v/>
      </c>
      <c r="D264" s="98" t="str">
        <f>IF('CONT. ESTOQUE'!$B264&lt;&gt;"",SUMIF(SAÍDAS!$C$7:$C$75,'CONT. ESTOQUE'!$B264,SAÍDAS!$G$7:$G$75),"")</f>
        <v/>
      </c>
      <c r="E264" s="98" t="str">
        <f>IFERROR('CONT. ESTOQUE'!$C264-'CONT. ESTOQUE'!$D264,"")</f>
        <v/>
      </c>
      <c r="F264" s="98" t="str">
        <f>IFERROR(VLOOKUP('CONT. ESTOQUE'!$B264,PROD!$B$6:$G$21,4,0),"")</f>
        <v/>
      </c>
      <c r="G264" s="98" t="str">
        <f>IF('CONT. ESTOQUE'!$B264&lt;&gt;"",IF('CONT. ESTOQUE'!$E264=0,"Sem Estoque",IF('CONT. ESTOQUE'!$E264&lt;'CONT. ESTOQUE'!$F264,"Estoque Perigoso","Estoque Confortável")),"")</f>
        <v/>
      </c>
      <c r="H264" s="99">
        <f>SUMIF(SAÍDAS!$C$7:$C$75,'CONT. ESTOQUE'!$B264,SAÍDAS!$J$7:$J$75)</f>
        <v>0</v>
      </c>
      <c r="I264" s="99">
        <f>SUMIF(ENTRADAS!$C$8:$C$58,'CONT. ESTOQUE'!$B264,ENTRADAS!$G$7:$G$58)</f>
        <v>0</v>
      </c>
      <c r="J264" s="100">
        <f>'CONT. ESTOQUE'!$H264-'CONT. ESTOQUE'!$I264</f>
        <v>0</v>
      </c>
    </row>
    <row r="265" spans="2:10" ht="15.75" customHeight="1" x14ac:dyDescent="0.2">
      <c r="B265" s="104"/>
      <c r="C265" s="98" t="str">
        <f>IF('CONT. ESTOQUE'!$B265&lt;&gt;"",SUMIF(ENTRADAS!$C$8:$C$58,'CONT. ESTOQUE'!$B265,ENTRADAS!$E$7:$E$58),"")</f>
        <v/>
      </c>
      <c r="D265" s="98" t="str">
        <f>IF('CONT. ESTOQUE'!$B265&lt;&gt;"",SUMIF(SAÍDAS!$C$7:$C$75,'CONT. ESTOQUE'!$B265,SAÍDAS!$G$7:$G$75),"")</f>
        <v/>
      </c>
      <c r="E265" s="98" t="str">
        <f>IFERROR('CONT. ESTOQUE'!$C265-'CONT. ESTOQUE'!$D265,"")</f>
        <v/>
      </c>
      <c r="F265" s="98" t="str">
        <f>IFERROR(VLOOKUP('CONT. ESTOQUE'!$B265,PROD!$B$6:$G$21,4,0),"")</f>
        <v/>
      </c>
      <c r="G265" s="98" t="str">
        <f>IF('CONT. ESTOQUE'!$B265&lt;&gt;"",IF('CONT. ESTOQUE'!$E265=0,"Sem Estoque",IF('CONT. ESTOQUE'!$E265&lt;'CONT. ESTOQUE'!$F265,"Estoque Perigoso","Estoque Confortável")),"")</f>
        <v/>
      </c>
      <c r="H265" s="99">
        <f>SUMIF(SAÍDAS!$C$7:$C$75,'CONT. ESTOQUE'!$B265,SAÍDAS!$J$7:$J$75)</f>
        <v>0</v>
      </c>
      <c r="I265" s="99">
        <f>SUMIF(ENTRADAS!$C$8:$C$58,'CONT. ESTOQUE'!$B265,ENTRADAS!$G$7:$G$58)</f>
        <v>0</v>
      </c>
      <c r="J265" s="100">
        <f>'CONT. ESTOQUE'!$H265-'CONT. ESTOQUE'!$I265</f>
        <v>0</v>
      </c>
    </row>
    <row r="266" spans="2:10" ht="15.75" customHeight="1" x14ac:dyDescent="0.2">
      <c r="B266" s="104"/>
      <c r="C266" s="98" t="str">
        <f>IF('CONT. ESTOQUE'!$B266&lt;&gt;"",SUMIF(ENTRADAS!$C$8:$C$58,'CONT. ESTOQUE'!$B266,ENTRADAS!$E$7:$E$58),"")</f>
        <v/>
      </c>
      <c r="D266" s="98" t="str">
        <f>IF('CONT. ESTOQUE'!$B266&lt;&gt;"",SUMIF(SAÍDAS!$C$7:$C$75,'CONT. ESTOQUE'!$B266,SAÍDAS!$G$7:$G$75),"")</f>
        <v/>
      </c>
      <c r="E266" s="98" t="str">
        <f>IFERROR('CONT. ESTOQUE'!$C266-'CONT. ESTOQUE'!$D266,"")</f>
        <v/>
      </c>
      <c r="F266" s="98" t="str">
        <f>IFERROR(VLOOKUP('CONT. ESTOQUE'!$B266,PROD!$B$6:$G$21,4,0),"")</f>
        <v/>
      </c>
      <c r="G266" s="98" t="str">
        <f>IF('CONT. ESTOQUE'!$B266&lt;&gt;"",IF('CONT. ESTOQUE'!$E266=0,"Sem Estoque",IF('CONT. ESTOQUE'!$E266&lt;'CONT. ESTOQUE'!$F266,"Estoque Perigoso","Estoque Confortável")),"")</f>
        <v/>
      </c>
      <c r="H266" s="99">
        <f>SUMIF(SAÍDAS!$C$7:$C$75,'CONT. ESTOQUE'!$B266,SAÍDAS!$J$7:$J$75)</f>
        <v>0</v>
      </c>
      <c r="I266" s="99">
        <f>SUMIF(ENTRADAS!$C$8:$C$58,'CONT. ESTOQUE'!$B266,ENTRADAS!$G$7:$G$58)</f>
        <v>0</v>
      </c>
      <c r="J266" s="100">
        <f>'CONT. ESTOQUE'!$H266-'CONT. ESTOQUE'!$I266</f>
        <v>0</v>
      </c>
    </row>
    <row r="267" spans="2:10" ht="15.75" customHeight="1" x14ac:dyDescent="0.2">
      <c r="B267" s="104"/>
      <c r="C267" s="98" t="str">
        <f>IF('CONT. ESTOQUE'!$B267&lt;&gt;"",SUMIF(ENTRADAS!$C$8:$C$58,'CONT. ESTOQUE'!$B267,ENTRADAS!$E$7:$E$58),"")</f>
        <v/>
      </c>
      <c r="D267" s="98" t="str">
        <f>IF('CONT. ESTOQUE'!$B267&lt;&gt;"",SUMIF(SAÍDAS!$C$7:$C$75,'CONT. ESTOQUE'!$B267,SAÍDAS!$G$7:$G$75),"")</f>
        <v/>
      </c>
      <c r="E267" s="98" t="str">
        <f>IFERROR('CONT. ESTOQUE'!$C267-'CONT. ESTOQUE'!$D267,"")</f>
        <v/>
      </c>
      <c r="F267" s="98" t="str">
        <f>IFERROR(VLOOKUP('CONT. ESTOQUE'!$B267,PROD!$B$6:$G$21,4,0),"")</f>
        <v/>
      </c>
      <c r="G267" s="98" t="str">
        <f>IF('CONT. ESTOQUE'!$B267&lt;&gt;"",IF('CONT. ESTOQUE'!$E267=0,"Sem Estoque",IF('CONT. ESTOQUE'!$E267&lt;'CONT. ESTOQUE'!$F267,"Estoque Perigoso","Estoque Confortável")),"")</f>
        <v/>
      </c>
      <c r="H267" s="99">
        <f>SUMIF(SAÍDAS!$C$7:$C$75,'CONT. ESTOQUE'!$B267,SAÍDAS!$J$7:$J$75)</f>
        <v>0</v>
      </c>
      <c r="I267" s="99">
        <f>SUMIF(ENTRADAS!$C$8:$C$58,'CONT. ESTOQUE'!$B267,ENTRADAS!$G$7:$G$58)</f>
        <v>0</v>
      </c>
      <c r="J267" s="100">
        <f>'CONT. ESTOQUE'!$H267-'CONT. ESTOQUE'!$I267</f>
        <v>0</v>
      </c>
    </row>
    <row r="268" spans="2:10" ht="15.75" customHeight="1" x14ac:dyDescent="0.2">
      <c r="B268" s="104"/>
      <c r="C268" s="98" t="str">
        <f>IF('CONT. ESTOQUE'!$B268&lt;&gt;"",SUMIF(ENTRADAS!$C$8:$C$58,'CONT. ESTOQUE'!$B268,ENTRADAS!$E$7:$E$58),"")</f>
        <v/>
      </c>
      <c r="D268" s="98" t="str">
        <f>IF('CONT. ESTOQUE'!$B268&lt;&gt;"",SUMIF(SAÍDAS!$C$7:$C$75,'CONT. ESTOQUE'!$B268,SAÍDAS!$G$7:$G$75),"")</f>
        <v/>
      </c>
      <c r="E268" s="98" t="str">
        <f>IFERROR('CONT. ESTOQUE'!$C268-'CONT. ESTOQUE'!$D268,"")</f>
        <v/>
      </c>
      <c r="F268" s="98" t="str">
        <f>IFERROR(VLOOKUP('CONT. ESTOQUE'!$B268,PROD!$B$6:$G$21,4,0),"")</f>
        <v/>
      </c>
      <c r="G268" s="98" t="str">
        <f>IF('CONT. ESTOQUE'!$B268&lt;&gt;"",IF('CONT. ESTOQUE'!$E268=0,"Sem Estoque",IF('CONT. ESTOQUE'!$E268&lt;'CONT. ESTOQUE'!$F268,"Estoque Perigoso","Estoque Confortável")),"")</f>
        <v/>
      </c>
      <c r="H268" s="99">
        <f>SUMIF(SAÍDAS!$C$7:$C$75,'CONT. ESTOQUE'!$B268,SAÍDAS!$J$7:$J$75)</f>
        <v>0</v>
      </c>
      <c r="I268" s="99">
        <f>SUMIF(ENTRADAS!$C$8:$C$58,'CONT. ESTOQUE'!$B268,ENTRADAS!$G$7:$G$58)</f>
        <v>0</v>
      </c>
      <c r="J268" s="100">
        <f>'CONT. ESTOQUE'!$H268-'CONT. ESTOQUE'!$I268</f>
        <v>0</v>
      </c>
    </row>
    <row r="269" spans="2:10" ht="15.75" customHeight="1" x14ac:dyDescent="0.2">
      <c r="B269" s="104"/>
      <c r="C269" s="98" t="str">
        <f>IF('CONT. ESTOQUE'!$B269&lt;&gt;"",SUMIF(ENTRADAS!$C$8:$C$58,'CONT. ESTOQUE'!$B269,ENTRADAS!$E$7:$E$58),"")</f>
        <v/>
      </c>
      <c r="D269" s="98" t="str">
        <f>IF('CONT. ESTOQUE'!$B269&lt;&gt;"",SUMIF(SAÍDAS!$C$7:$C$75,'CONT. ESTOQUE'!$B269,SAÍDAS!$G$7:$G$75),"")</f>
        <v/>
      </c>
      <c r="E269" s="98" t="str">
        <f>IFERROR('CONT. ESTOQUE'!$C269-'CONT. ESTOQUE'!$D269,"")</f>
        <v/>
      </c>
      <c r="F269" s="98" t="str">
        <f>IFERROR(VLOOKUP('CONT. ESTOQUE'!$B269,PROD!$B$6:$G$21,4,0),"")</f>
        <v/>
      </c>
      <c r="G269" s="98" t="str">
        <f>IF('CONT. ESTOQUE'!$B269&lt;&gt;"",IF('CONT. ESTOQUE'!$E269=0,"Sem Estoque",IF('CONT. ESTOQUE'!$E269&lt;'CONT. ESTOQUE'!$F269,"Estoque Perigoso","Estoque Confortável")),"")</f>
        <v/>
      </c>
      <c r="H269" s="99">
        <f>SUMIF(SAÍDAS!$C$7:$C$75,'CONT. ESTOQUE'!$B269,SAÍDAS!$J$7:$J$75)</f>
        <v>0</v>
      </c>
      <c r="I269" s="99">
        <f>SUMIF(ENTRADAS!$C$8:$C$58,'CONT. ESTOQUE'!$B269,ENTRADAS!$G$7:$G$58)</f>
        <v>0</v>
      </c>
      <c r="J269" s="100">
        <f>'CONT. ESTOQUE'!$H269-'CONT. ESTOQUE'!$I269</f>
        <v>0</v>
      </c>
    </row>
    <row r="270" spans="2:10" ht="15.75" customHeight="1" x14ac:dyDescent="0.2">
      <c r="B270" s="104"/>
      <c r="C270" s="98" t="str">
        <f>IF('CONT. ESTOQUE'!$B270&lt;&gt;"",SUMIF(ENTRADAS!$C$8:$C$58,'CONT. ESTOQUE'!$B270,ENTRADAS!$E$7:$E$58),"")</f>
        <v/>
      </c>
      <c r="D270" s="98" t="str">
        <f>IF('CONT. ESTOQUE'!$B270&lt;&gt;"",SUMIF(SAÍDAS!$C$7:$C$75,'CONT. ESTOQUE'!$B270,SAÍDAS!$G$7:$G$75),"")</f>
        <v/>
      </c>
      <c r="E270" s="98" t="str">
        <f>IFERROR('CONT. ESTOQUE'!$C270-'CONT. ESTOQUE'!$D270,"")</f>
        <v/>
      </c>
      <c r="F270" s="98" t="str">
        <f>IFERROR(VLOOKUP('CONT. ESTOQUE'!$B270,PROD!$B$6:$G$21,4,0),"")</f>
        <v/>
      </c>
      <c r="G270" s="98" t="str">
        <f>IF('CONT. ESTOQUE'!$B270&lt;&gt;"",IF('CONT. ESTOQUE'!$E270=0,"Sem Estoque",IF('CONT. ESTOQUE'!$E270&lt;'CONT. ESTOQUE'!$F270,"Estoque Perigoso","Estoque Confortável")),"")</f>
        <v/>
      </c>
      <c r="H270" s="99">
        <f>SUMIF(SAÍDAS!$C$7:$C$75,'CONT. ESTOQUE'!$B270,SAÍDAS!$J$7:$J$75)</f>
        <v>0</v>
      </c>
      <c r="I270" s="99">
        <f>SUMIF(ENTRADAS!$C$8:$C$58,'CONT. ESTOQUE'!$B270,ENTRADAS!$G$7:$G$58)</f>
        <v>0</v>
      </c>
      <c r="J270" s="100">
        <f>'CONT. ESTOQUE'!$H270-'CONT. ESTOQUE'!$I270</f>
        <v>0</v>
      </c>
    </row>
    <row r="271" spans="2:10" ht="15.75" customHeight="1" x14ac:dyDescent="0.2">
      <c r="B271" s="104"/>
      <c r="C271" s="98" t="str">
        <f>IF('CONT. ESTOQUE'!$B271&lt;&gt;"",SUMIF(ENTRADAS!$C$8:$C$58,'CONT. ESTOQUE'!$B271,ENTRADAS!$E$7:$E$58),"")</f>
        <v/>
      </c>
      <c r="D271" s="98" t="str">
        <f>IF('CONT. ESTOQUE'!$B271&lt;&gt;"",SUMIF(SAÍDAS!$C$7:$C$75,'CONT. ESTOQUE'!$B271,SAÍDAS!$G$7:$G$75),"")</f>
        <v/>
      </c>
      <c r="E271" s="98" t="str">
        <f>IFERROR('CONT. ESTOQUE'!$C271-'CONT. ESTOQUE'!$D271,"")</f>
        <v/>
      </c>
      <c r="F271" s="98" t="str">
        <f>IFERROR(VLOOKUP('CONT. ESTOQUE'!$B271,PROD!$B$6:$G$21,4,0),"")</f>
        <v/>
      </c>
      <c r="G271" s="98" t="str">
        <f>IF('CONT. ESTOQUE'!$B271&lt;&gt;"",IF('CONT. ESTOQUE'!$E271=0,"Sem Estoque",IF('CONT. ESTOQUE'!$E271&lt;'CONT. ESTOQUE'!$F271,"Estoque Perigoso","Estoque Confortável")),"")</f>
        <v/>
      </c>
      <c r="H271" s="99">
        <f>SUMIF(SAÍDAS!$C$7:$C$75,'CONT. ESTOQUE'!$B271,SAÍDAS!$J$7:$J$75)</f>
        <v>0</v>
      </c>
      <c r="I271" s="99">
        <f>SUMIF(ENTRADAS!$C$8:$C$58,'CONT. ESTOQUE'!$B271,ENTRADAS!$G$7:$G$58)</f>
        <v>0</v>
      </c>
      <c r="J271" s="100">
        <f>'CONT. ESTOQUE'!$H271-'CONT. ESTOQUE'!$I271</f>
        <v>0</v>
      </c>
    </row>
    <row r="272" spans="2:10" ht="15.75" customHeight="1" x14ac:dyDescent="0.2">
      <c r="B272" s="104"/>
      <c r="C272" s="98" t="str">
        <f>IF('CONT. ESTOQUE'!$B272&lt;&gt;"",SUMIF(ENTRADAS!$C$8:$C$58,'CONT. ESTOQUE'!$B272,ENTRADAS!$E$7:$E$58),"")</f>
        <v/>
      </c>
      <c r="D272" s="98" t="str">
        <f>IF('CONT. ESTOQUE'!$B272&lt;&gt;"",SUMIF(SAÍDAS!$C$7:$C$75,'CONT. ESTOQUE'!$B272,SAÍDAS!$G$7:$G$75),"")</f>
        <v/>
      </c>
      <c r="E272" s="98" t="str">
        <f>IFERROR('CONT. ESTOQUE'!$C272-'CONT. ESTOQUE'!$D272,"")</f>
        <v/>
      </c>
      <c r="F272" s="98" t="str">
        <f>IFERROR(VLOOKUP('CONT. ESTOQUE'!$B272,PROD!$B$6:$G$21,4,0),"")</f>
        <v/>
      </c>
      <c r="G272" s="98" t="str">
        <f>IF('CONT. ESTOQUE'!$B272&lt;&gt;"",IF('CONT. ESTOQUE'!$E272=0,"Sem Estoque",IF('CONT. ESTOQUE'!$E272&lt;'CONT. ESTOQUE'!$F272,"Estoque Perigoso","Estoque Confortável")),"")</f>
        <v/>
      </c>
      <c r="H272" s="99">
        <f>SUMIF(SAÍDAS!$C$7:$C$75,'CONT. ESTOQUE'!$B272,SAÍDAS!$J$7:$J$75)</f>
        <v>0</v>
      </c>
      <c r="I272" s="99">
        <f>SUMIF(ENTRADAS!$C$8:$C$58,'CONT. ESTOQUE'!$B272,ENTRADAS!$G$7:$G$58)</f>
        <v>0</v>
      </c>
      <c r="J272" s="100">
        <f>'CONT. ESTOQUE'!$H272-'CONT. ESTOQUE'!$I272</f>
        <v>0</v>
      </c>
    </row>
    <row r="273" spans="2:10" ht="15.75" customHeight="1" x14ac:dyDescent="0.2">
      <c r="B273" s="104"/>
      <c r="C273" s="98" t="str">
        <f>IF('CONT. ESTOQUE'!$B273&lt;&gt;"",SUMIF(ENTRADAS!$C$8:$C$58,'CONT. ESTOQUE'!$B273,ENTRADAS!$E$7:$E$58),"")</f>
        <v/>
      </c>
      <c r="D273" s="98" t="str">
        <f>IF('CONT. ESTOQUE'!$B273&lt;&gt;"",SUMIF(SAÍDAS!$C$7:$C$75,'CONT. ESTOQUE'!$B273,SAÍDAS!$G$7:$G$75),"")</f>
        <v/>
      </c>
      <c r="E273" s="98" t="str">
        <f>IFERROR('CONT. ESTOQUE'!$C273-'CONT. ESTOQUE'!$D273,"")</f>
        <v/>
      </c>
      <c r="F273" s="98" t="str">
        <f>IFERROR(VLOOKUP('CONT. ESTOQUE'!$B273,PROD!$B$6:$G$21,4,0),"")</f>
        <v/>
      </c>
      <c r="G273" s="98" t="str">
        <f>IF('CONT. ESTOQUE'!$B273&lt;&gt;"",IF('CONT. ESTOQUE'!$E273=0,"Sem Estoque",IF('CONT. ESTOQUE'!$E273&lt;'CONT. ESTOQUE'!$F273,"Estoque Perigoso","Estoque Confortável")),"")</f>
        <v/>
      </c>
      <c r="H273" s="99">
        <f>SUMIF(SAÍDAS!$C$7:$C$75,'CONT. ESTOQUE'!$B273,SAÍDAS!$J$7:$J$75)</f>
        <v>0</v>
      </c>
      <c r="I273" s="99">
        <f>SUMIF(ENTRADAS!$C$8:$C$58,'CONT. ESTOQUE'!$B273,ENTRADAS!$G$7:$G$58)</f>
        <v>0</v>
      </c>
      <c r="J273" s="100">
        <f>'CONT. ESTOQUE'!$H273-'CONT. ESTOQUE'!$I273</f>
        <v>0</v>
      </c>
    </row>
    <row r="274" spans="2:10" ht="15.75" customHeight="1" x14ac:dyDescent="0.2">
      <c r="B274" s="104"/>
      <c r="C274" s="98" t="str">
        <f>IF('CONT. ESTOQUE'!$B274&lt;&gt;"",SUMIF(ENTRADAS!$C$8:$C$58,'CONT. ESTOQUE'!$B274,ENTRADAS!$E$7:$E$58),"")</f>
        <v/>
      </c>
      <c r="D274" s="98" t="str">
        <f>IF('CONT. ESTOQUE'!$B274&lt;&gt;"",SUMIF(SAÍDAS!$C$7:$C$75,'CONT. ESTOQUE'!$B274,SAÍDAS!$G$7:$G$75),"")</f>
        <v/>
      </c>
      <c r="E274" s="98" t="str">
        <f>IFERROR('CONT. ESTOQUE'!$C274-'CONT. ESTOQUE'!$D274,"")</f>
        <v/>
      </c>
      <c r="F274" s="98" t="str">
        <f>IFERROR(VLOOKUP('CONT. ESTOQUE'!$B274,PROD!$B$6:$G$21,4,0),"")</f>
        <v/>
      </c>
      <c r="G274" s="98" t="str">
        <f>IF('CONT. ESTOQUE'!$B274&lt;&gt;"",IF('CONT. ESTOQUE'!$E274=0,"Sem Estoque",IF('CONT. ESTOQUE'!$E274&lt;'CONT. ESTOQUE'!$F274,"Estoque Perigoso","Estoque Confortável")),"")</f>
        <v/>
      </c>
      <c r="H274" s="99">
        <f>SUMIF(SAÍDAS!$C$7:$C$75,'CONT. ESTOQUE'!$B274,SAÍDAS!$J$7:$J$75)</f>
        <v>0</v>
      </c>
      <c r="I274" s="99">
        <f>SUMIF(ENTRADAS!$C$8:$C$58,'CONT. ESTOQUE'!$B274,ENTRADAS!$G$7:$G$58)</f>
        <v>0</v>
      </c>
      <c r="J274" s="100">
        <f>'CONT. ESTOQUE'!$H274-'CONT. ESTOQUE'!$I274</f>
        <v>0</v>
      </c>
    </row>
    <row r="275" spans="2:10" ht="15.75" customHeight="1" x14ac:dyDescent="0.2">
      <c r="B275" s="104"/>
      <c r="C275" s="98" t="str">
        <f>IF('CONT. ESTOQUE'!$B275&lt;&gt;"",SUMIF(ENTRADAS!$C$8:$C$58,'CONT. ESTOQUE'!$B275,ENTRADAS!$E$7:$E$58),"")</f>
        <v/>
      </c>
      <c r="D275" s="98" t="str">
        <f>IF('CONT. ESTOQUE'!$B275&lt;&gt;"",SUMIF(SAÍDAS!$C$7:$C$75,'CONT. ESTOQUE'!$B275,SAÍDAS!$G$7:$G$75),"")</f>
        <v/>
      </c>
      <c r="E275" s="98" t="str">
        <f>IFERROR('CONT. ESTOQUE'!$C275-'CONT. ESTOQUE'!$D275,"")</f>
        <v/>
      </c>
      <c r="F275" s="98" t="str">
        <f>IFERROR(VLOOKUP('CONT. ESTOQUE'!$B275,PROD!$B$6:$G$21,4,0),"")</f>
        <v/>
      </c>
      <c r="G275" s="98" t="str">
        <f>IF('CONT. ESTOQUE'!$B275&lt;&gt;"",IF('CONT. ESTOQUE'!$E275=0,"Sem Estoque",IF('CONT. ESTOQUE'!$E275&lt;'CONT. ESTOQUE'!$F275,"Estoque Perigoso","Estoque Confortável")),"")</f>
        <v/>
      </c>
      <c r="H275" s="99">
        <f>SUMIF(SAÍDAS!$C$7:$C$75,'CONT. ESTOQUE'!$B275,SAÍDAS!$J$7:$J$75)</f>
        <v>0</v>
      </c>
      <c r="I275" s="99">
        <f>SUMIF(ENTRADAS!$C$8:$C$58,'CONT. ESTOQUE'!$B275,ENTRADAS!$G$7:$G$58)</f>
        <v>0</v>
      </c>
      <c r="J275" s="100">
        <f>'CONT. ESTOQUE'!$H275-'CONT. ESTOQUE'!$I275</f>
        <v>0</v>
      </c>
    </row>
    <row r="276" spans="2:10" ht="15.75" customHeight="1" x14ac:dyDescent="0.2">
      <c r="B276" s="104"/>
      <c r="C276" s="98" t="str">
        <f>IF('CONT. ESTOQUE'!$B276&lt;&gt;"",SUMIF(ENTRADAS!$C$8:$C$58,'CONT. ESTOQUE'!$B276,ENTRADAS!$E$7:$E$58),"")</f>
        <v/>
      </c>
      <c r="D276" s="98" t="str">
        <f>IF('CONT. ESTOQUE'!$B276&lt;&gt;"",SUMIF(SAÍDAS!$C$7:$C$75,'CONT. ESTOQUE'!$B276,SAÍDAS!$G$7:$G$75),"")</f>
        <v/>
      </c>
      <c r="E276" s="98" t="str">
        <f>IFERROR('CONT. ESTOQUE'!$C276-'CONT. ESTOQUE'!$D276,"")</f>
        <v/>
      </c>
      <c r="F276" s="98" t="str">
        <f>IFERROR(VLOOKUP('CONT. ESTOQUE'!$B276,PROD!$B$6:$G$21,4,0),"")</f>
        <v/>
      </c>
      <c r="G276" s="98" t="str">
        <f>IF('CONT. ESTOQUE'!$B276&lt;&gt;"",IF('CONT. ESTOQUE'!$E276=0,"Sem Estoque",IF('CONT. ESTOQUE'!$E276&lt;'CONT. ESTOQUE'!$F276,"Estoque Perigoso","Estoque Confortável")),"")</f>
        <v/>
      </c>
      <c r="H276" s="99">
        <f>SUMIF(SAÍDAS!$C$7:$C$75,'CONT. ESTOQUE'!$B276,SAÍDAS!$J$7:$J$75)</f>
        <v>0</v>
      </c>
      <c r="I276" s="99">
        <f>SUMIF(ENTRADAS!$C$8:$C$58,'CONT. ESTOQUE'!$B276,ENTRADAS!$G$7:$G$58)</f>
        <v>0</v>
      </c>
      <c r="J276" s="100">
        <f>'CONT. ESTOQUE'!$H276-'CONT. ESTOQUE'!$I276</f>
        <v>0</v>
      </c>
    </row>
    <row r="277" spans="2:10" ht="15.75" customHeight="1" x14ac:dyDescent="0.2">
      <c r="B277" s="104"/>
      <c r="C277" s="98" t="str">
        <f>IF('CONT. ESTOQUE'!$B277&lt;&gt;"",SUMIF(ENTRADAS!$C$8:$C$58,'CONT. ESTOQUE'!$B277,ENTRADAS!$E$7:$E$58),"")</f>
        <v/>
      </c>
      <c r="D277" s="98" t="str">
        <f>IF('CONT. ESTOQUE'!$B277&lt;&gt;"",SUMIF(SAÍDAS!$C$7:$C$75,'CONT. ESTOQUE'!$B277,SAÍDAS!$G$7:$G$75),"")</f>
        <v/>
      </c>
      <c r="E277" s="98" t="str">
        <f>IFERROR('CONT. ESTOQUE'!$C277-'CONT. ESTOQUE'!$D277,"")</f>
        <v/>
      </c>
      <c r="F277" s="98" t="str">
        <f>IFERROR(VLOOKUP('CONT. ESTOQUE'!$B277,PROD!$B$6:$G$21,4,0),"")</f>
        <v/>
      </c>
      <c r="G277" s="98" t="str">
        <f>IF('CONT. ESTOQUE'!$B277&lt;&gt;"",IF('CONT. ESTOQUE'!$E277=0,"Sem Estoque",IF('CONT. ESTOQUE'!$E277&lt;'CONT. ESTOQUE'!$F277,"Estoque Perigoso","Estoque Confortável")),"")</f>
        <v/>
      </c>
      <c r="H277" s="99">
        <f>SUMIF(SAÍDAS!$C$7:$C$75,'CONT. ESTOQUE'!$B277,SAÍDAS!$J$7:$J$75)</f>
        <v>0</v>
      </c>
      <c r="I277" s="99">
        <f>SUMIF(ENTRADAS!$C$8:$C$58,'CONT. ESTOQUE'!$B277,ENTRADAS!$G$7:$G$58)</f>
        <v>0</v>
      </c>
      <c r="J277" s="100">
        <f>'CONT. ESTOQUE'!$H277-'CONT. ESTOQUE'!$I277</f>
        <v>0</v>
      </c>
    </row>
    <row r="278" spans="2:10" ht="15.75" customHeight="1" x14ac:dyDescent="0.2">
      <c r="B278" s="104"/>
      <c r="C278" s="98" t="str">
        <f>IF('CONT. ESTOQUE'!$B278&lt;&gt;"",SUMIF(ENTRADAS!$C$8:$C$58,'CONT. ESTOQUE'!$B278,ENTRADAS!$E$7:$E$58),"")</f>
        <v/>
      </c>
      <c r="D278" s="98" t="str">
        <f>IF('CONT. ESTOQUE'!$B278&lt;&gt;"",SUMIF(SAÍDAS!$C$7:$C$75,'CONT. ESTOQUE'!$B278,SAÍDAS!$G$7:$G$75),"")</f>
        <v/>
      </c>
      <c r="E278" s="98" t="str">
        <f>IFERROR('CONT. ESTOQUE'!$C278-'CONT. ESTOQUE'!$D278,"")</f>
        <v/>
      </c>
      <c r="F278" s="98" t="str">
        <f>IFERROR(VLOOKUP('CONT. ESTOQUE'!$B278,PROD!$B$6:$G$21,4,0),"")</f>
        <v/>
      </c>
      <c r="G278" s="98" t="str">
        <f>IF('CONT. ESTOQUE'!$B278&lt;&gt;"",IF('CONT. ESTOQUE'!$E278=0,"Sem Estoque",IF('CONT. ESTOQUE'!$E278&lt;'CONT. ESTOQUE'!$F278,"Estoque Perigoso","Estoque Confortável")),"")</f>
        <v/>
      </c>
      <c r="H278" s="99">
        <f>SUMIF(SAÍDAS!$C$7:$C$75,'CONT. ESTOQUE'!$B278,SAÍDAS!$J$7:$J$75)</f>
        <v>0</v>
      </c>
      <c r="I278" s="99">
        <f>SUMIF(ENTRADAS!$C$8:$C$58,'CONT. ESTOQUE'!$B278,ENTRADAS!$G$7:$G$58)</f>
        <v>0</v>
      </c>
      <c r="J278" s="100">
        <f>'CONT. ESTOQUE'!$H278-'CONT. ESTOQUE'!$I278</f>
        <v>0</v>
      </c>
    </row>
    <row r="279" spans="2:10" ht="15.75" customHeight="1" x14ac:dyDescent="0.2">
      <c r="B279" s="104"/>
      <c r="C279" s="98" t="str">
        <f>IF('CONT. ESTOQUE'!$B279&lt;&gt;"",SUMIF(ENTRADAS!$C$8:$C$58,'CONT. ESTOQUE'!$B279,ENTRADAS!$E$7:$E$58),"")</f>
        <v/>
      </c>
      <c r="D279" s="98" t="str">
        <f>IF('CONT. ESTOQUE'!$B279&lt;&gt;"",SUMIF(SAÍDAS!$C$7:$C$75,'CONT. ESTOQUE'!$B279,SAÍDAS!$G$7:$G$75),"")</f>
        <v/>
      </c>
      <c r="E279" s="98" t="str">
        <f>IFERROR('CONT. ESTOQUE'!$C279-'CONT. ESTOQUE'!$D279,"")</f>
        <v/>
      </c>
      <c r="F279" s="98" t="str">
        <f>IFERROR(VLOOKUP('CONT. ESTOQUE'!$B279,PROD!$B$6:$G$21,4,0),"")</f>
        <v/>
      </c>
      <c r="G279" s="98" t="str">
        <f>IF('CONT. ESTOQUE'!$B279&lt;&gt;"",IF('CONT. ESTOQUE'!$E279=0,"Sem Estoque",IF('CONT. ESTOQUE'!$E279&lt;'CONT. ESTOQUE'!$F279,"Estoque Perigoso","Estoque Confortável")),"")</f>
        <v/>
      </c>
      <c r="H279" s="99">
        <f>SUMIF(SAÍDAS!$C$7:$C$75,'CONT. ESTOQUE'!$B279,SAÍDAS!$J$7:$J$75)</f>
        <v>0</v>
      </c>
      <c r="I279" s="99">
        <f>SUMIF(ENTRADAS!$C$8:$C$58,'CONT. ESTOQUE'!$B279,ENTRADAS!$G$7:$G$58)</f>
        <v>0</v>
      </c>
      <c r="J279" s="100">
        <f>'CONT. ESTOQUE'!$H279-'CONT. ESTOQUE'!$I279</f>
        <v>0</v>
      </c>
    </row>
    <row r="280" spans="2:10" ht="15.75" customHeight="1" x14ac:dyDescent="0.2">
      <c r="B280" s="104"/>
      <c r="C280" s="98" t="str">
        <f>IF('CONT. ESTOQUE'!$B280&lt;&gt;"",SUMIF(ENTRADAS!$C$8:$C$58,'CONT. ESTOQUE'!$B280,ENTRADAS!$E$7:$E$58),"")</f>
        <v/>
      </c>
      <c r="D280" s="98" t="str">
        <f>IF('CONT. ESTOQUE'!$B280&lt;&gt;"",SUMIF(SAÍDAS!$C$7:$C$75,'CONT. ESTOQUE'!$B280,SAÍDAS!$G$7:$G$75),"")</f>
        <v/>
      </c>
      <c r="E280" s="98" t="str">
        <f>IFERROR('CONT. ESTOQUE'!$C280-'CONT. ESTOQUE'!$D280,"")</f>
        <v/>
      </c>
      <c r="F280" s="98" t="str">
        <f>IFERROR(VLOOKUP('CONT. ESTOQUE'!$B280,PROD!$B$6:$G$21,4,0),"")</f>
        <v/>
      </c>
      <c r="G280" s="98" t="str">
        <f>IF('CONT. ESTOQUE'!$B280&lt;&gt;"",IF('CONT. ESTOQUE'!$E280=0,"Sem Estoque",IF('CONT. ESTOQUE'!$E280&lt;'CONT. ESTOQUE'!$F280,"Estoque Perigoso","Estoque Confortável")),"")</f>
        <v/>
      </c>
      <c r="H280" s="99">
        <f>SUMIF(SAÍDAS!$C$7:$C$75,'CONT. ESTOQUE'!$B280,SAÍDAS!$J$7:$J$75)</f>
        <v>0</v>
      </c>
      <c r="I280" s="99">
        <f>SUMIF(ENTRADAS!$C$8:$C$58,'CONT. ESTOQUE'!$B280,ENTRADAS!$G$7:$G$58)</f>
        <v>0</v>
      </c>
      <c r="J280" s="100">
        <f>'CONT. ESTOQUE'!$H280-'CONT. ESTOQUE'!$I280</f>
        <v>0</v>
      </c>
    </row>
    <row r="281" spans="2:10" ht="15.75" customHeight="1" x14ac:dyDescent="0.2">
      <c r="B281" s="104"/>
      <c r="C281" s="98" t="str">
        <f>IF('CONT. ESTOQUE'!$B281&lt;&gt;"",SUMIF(ENTRADAS!$C$8:$C$58,'CONT. ESTOQUE'!$B281,ENTRADAS!$E$7:$E$58),"")</f>
        <v/>
      </c>
      <c r="D281" s="98" t="str">
        <f>IF('CONT. ESTOQUE'!$B281&lt;&gt;"",SUMIF(SAÍDAS!$C$7:$C$75,'CONT. ESTOQUE'!$B281,SAÍDAS!$G$7:$G$75),"")</f>
        <v/>
      </c>
      <c r="E281" s="98" t="str">
        <f>IFERROR('CONT. ESTOQUE'!$C281-'CONT. ESTOQUE'!$D281,"")</f>
        <v/>
      </c>
      <c r="F281" s="98" t="str">
        <f>IFERROR(VLOOKUP('CONT. ESTOQUE'!$B281,PROD!$B$6:$G$21,4,0),"")</f>
        <v/>
      </c>
      <c r="G281" s="98" t="str">
        <f>IF('CONT. ESTOQUE'!$B281&lt;&gt;"",IF('CONT. ESTOQUE'!$E281=0,"Sem Estoque",IF('CONT. ESTOQUE'!$E281&lt;'CONT. ESTOQUE'!$F281,"Estoque Perigoso","Estoque Confortável")),"")</f>
        <v/>
      </c>
      <c r="H281" s="99">
        <f>SUMIF(SAÍDAS!$C$7:$C$75,'CONT. ESTOQUE'!$B281,SAÍDAS!$J$7:$J$75)</f>
        <v>0</v>
      </c>
      <c r="I281" s="99">
        <f>SUMIF(ENTRADAS!$C$8:$C$58,'CONT. ESTOQUE'!$B281,ENTRADAS!$G$7:$G$58)</f>
        <v>0</v>
      </c>
      <c r="J281" s="100">
        <f>'CONT. ESTOQUE'!$H281-'CONT. ESTOQUE'!$I281</f>
        <v>0</v>
      </c>
    </row>
    <row r="282" spans="2:10" ht="15.75" customHeight="1" x14ac:dyDescent="0.2">
      <c r="B282" s="104"/>
      <c r="C282" s="98" t="str">
        <f>IF('CONT. ESTOQUE'!$B282&lt;&gt;"",SUMIF(ENTRADAS!$C$8:$C$58,'CONT. ESTOQUE'!$B282,ENTRADAS!$E$7:$E$58),"")</f>
        <v/>
      </c>
      <c r="D282" s="98" t="str">
        <f>IF('CONT. ESTOQUE'!$B282&lt;&gt;"",SUMIF(SAÍDAS!$C$7:$C$75,'CONT. ESTOQUE'!$B282,SAÍDAS!$G$7:$G$75),"")</f>
        <v/>
      </c>
      <c r="E282" s="98" t="str">
        <f>IFERROR('CONT. ESTOQUE'!$C282-'CONT. ESTOQUE'!$D282,"")</f>
        <v/>
      </c>
      <c r="F282" s="98" t="str">
        <f>IFERROR(VLOOKUP('CONT. ESTOQUE'!$B282,PROD!$B$6:$G$21,4,0),"")</f>
        <v/>
      </c>
      <c r="G282" s="98" t="str">
        <f>IF('CONT. ESTOQUE'!$B282&lt;&gt;"",IF('CONT. ESTOQUE'!$E282=0,"Sem Estoque",IF('CONT. ESTOQUE'!$E282&lt;'CONT. ESTOQUE'!$F282,"Estoque Perigoso","Estoque Confortável")),"")</f>
        <v/>
      </c>
      <c r="H282" s="99">
        <f>SUMIF(SAÍDAS!$C$7:$C$75,'CONT. ESTOQUE'!$B282,SAÍDAS!$J$7:$J$75)</f>
        <v>0</v>
      </c>
      <c r="I282" s="99">
        <f>SUMIF(ENTRADAS!$C$8:$C$58,'CONT. ESTOQUE'!$B282,ENTRADAS!$G$7:$G$58)</f>
        <v>0</v>
      </c>
      <c r="J282" s="100">
        <f>'CONT. ESTOQUE'!$H282-'CONT. ESTOQUE'!$I282</f>
        <v>0</v>
      </c>
    </row>
    <row r="283" spans="2:10" ht="15.75" customHeight="1" x14ac:dyDescent="0.2">
      <c r="B283" s="104"/>
      <c r="C283" s="98" t="str">
        <f>IF('CONT. ESTOQUE'!$B283&lt;&gt;"",SUMIF(ENTRADAS!$C$8:$C$58,'CONT. ESTOQUE'!$B283,ENTRADAS!$E$7:$E$58),"")</f>
        <v/>
      </c>
      <c r="D283" s="98" t="str">
        <f>IF('CONT. ESTOQUE'!$B283&lt;&gt;"",SUMIF(SAÍDAS!$C$7:$C$75,'CONT. ESTOQUE'!$B283,SAÍDAS!$G$7:$G$75),"")</f>
        <v/>
      </c>
      <c r="E283" s="98" t="str">
        <f>IFERROR('CONT. ESTOQUE'!$C283-'CONT. ESTOQUE'!$D283,"")</f>
        <v/>
      </c>
      <c r="F283" s="98" t="str">
        <f>IFERROR(VLOOKUP('CONT. ESTOQUE'!$B283,PROD!$B$6:$G$21,4,0),"")</f>
        <v/>
      </c>
      <c r="G283" s="98" t="str">
        <f>IF('CONT. ESTOQUE'!$B283&lt;&gt;"",IF('CONT. ESTOQUE'!$E283=0,"Sem Estoque",IF('CONT. ESTOQUE'!$E283&lt;'CONT. ESTOQUE'!$F283,"Estoque Perigoso","Estoque Confortável")),"")</f>
        <v/>
      </c>
      <c r="H283" s="99">
        <f>SUMIF(SAÍDAS!$C$7:$C$75,'CONT. ESTOQUE'!$B283,SAÍDAS!$J$7:$J$75)</f>
        <v>0</v>
      </c>
      <c r="I283" s="99">
        <f>SUMIF(ENTRADAS!$C$8:$C$58,'CONT. ESTOQUE'!$B283,ENTRADAS!$G$7:$G$58)</f>
        <v>0</v>
      </c>
      <c r="J283" s="100">
        <f>'CONT. ESTOQUE'!$H283-'CONT. ESTOQUE'!$I283</f>
        <v>0</v>
      </c>
    </row>
    <row r="284" spans="2:10" ht="15.75" customHeight="1" x14ac:dyDescent="0.2">
      <c r="B284" s="104"/>
      <c r="C284" s="98" t="str">
        <f>IF('CONT. ESTOQUE'!$B284&lt;&gt;"",SUMIF(ENTRADAS!$C$8:$C$58,'CONT. ESTOQUE'!$B284,ENTRADAS!$E$7:$E$58),"")</f>
        <v/>
      </c>
      <c r="D284" s="98" t="str">
        <f>IF('CONT. ESTOQUE'!$B284&lt;&gt;"",SUMIF(SAÍDAS!$C$7:$C$75,'CONT. ESTOQUE'!$B284,SAÍDAS!$G$7:$G$75),"")</f>
        <v/>
      </c>
      <c r="E284" s="98" t="str">
        <f>IFERROR('CONT. ESTOQUE'!$C284-'CONT. ESTOQUE'!$D284,"")</f>
        <v/>
      </c>
      <c r="F284" s="98" t="str">
        <f>IFERROR(VLOOKUP('CONT. ESTOQUE'!$B284,PROD!$B$6:$G$21,4,0),"")</f>
        <v/>
      </c>
      <c r="G284" s="98" t="str">
        <f>IF('CONT. ESTOQUE'!$B284&lt;&gt;"",IF('CONT. ESTOQUE'!$E284=0,"Sem Estoque",IF('CONT. ESTOQUE'!$E284&lt;'CONT. ESTOQUE'!$F284,"Estoque Perigoso","Estoque Confortável")),"")</f>
        <v/>
      </c>
      <c r="H284" s="99">
        <f>SUMIF(SAÍDAS!$C$7:$C$75,'CONT. ESTOQUE'!$B284,SAÍDAS!$J$7:$J$75)</f>
        <v>0</v>
      </c>
      <c r="I284" s="99">
        <f>SUMIF(ENTRADAS!$C$8:$C$58,'CONT. ESTOQUE'!$B284,ENTRADAS!$G$7:$G$58)</f>
        <v>0</v>
      </c>
      <c r="J284" s="100">
        <f>'CONT. ESTOQUE'!$H284-'CONT. ESTOQUE'!$I284</f>
        <v>0</v>
      </c>
    </row>
    <row r="285" spans="2:10" ht="15.75" customHeight="1" x14ac:dyDescent="0.2">
      <c r="B285" s="104"/>
      <c r="C285" s="98" t="str">
        <f>IF('CONT. ESTOQUE'!$B285&lt;&gt;"",SUMIF(ENTRADAS!$C$8:$C$58,'CONT. ESTOQUE'!$B285,ENTRADAS!$E$7:$E$58),"")</f>
        <v/>
      </c>
      <c r="D285" s="98" t="str">
        <f>IF('CONT. ESTOQUE'!$B285&lt;&gt;"",SUMIF(SAÍDAS!$C$7:$C$75,'CONT. ESTOQUE'!$B285,SAÍDAS!$G$7:$G$75),"")</f>
        <v/>
      </c>
      <c r="E285" s="98" t="str">
        <f>IFERROR('CONT. ESTOQUE'!$C285-'CONT. ESTOQUE'!$D285,"")</f>
        <v/>
      </c>
      <c r="F285" s="98" t="str">
        <f>IFERROR(VLOOKUP('CONT. ESTOQUE'!$B285,PROD!$B$6:$G$21,4,0),"")</f>
        <v/>
      </c>
      <c r="G285" s="98" t="str">
        <f>IF('CONT. ESTOQUE'!$B285&lt;&gt;"",IF('CONT. ESTOQUE'!$E285=0,"Sem Estoque",IF('CONT. ESTOQUE'!$E285&lt;'CONT. ESTOQUE'!$F285,"Estoque Perigoso","Estoque Confortável")),"")</f>
        <v/>
      </c>
      <c r="H285" s="99">
        <f>SUMIF(SAÍDAS!$C$7:$C$75,'CONT. ESTOQUE'!$B285,SAÍDAS!$J$7:$J$75)</f>
        <v>0</v>
      </c>
      <c r="I285" s="99">
        <f>SUMIF(ENTRADAS!$C$8:$C$58,'CONT. ESTOQUE'!$B285,ENTRADAS!$G$7:$G$58)</f>
        <v>0</v>
      </c>
      <c r="J285" s="100">
        <f>'CONT. ESTOQUE'!$H285-'CONT. ESTOQUE'!$I285</f>
        <v>0</v>
      </c>
    </row>
    <row r="286" spans="2:10" ht="15.75" customHeight="1" x14ac:dyDescent="0.2">
      <c r="B286" s="104"/>
      <c r="C286" s="98" t="str">
        <f>IF('CONT. ESTOQUE'!$B286&lt;&gt;"",SUMIF(ENTRADAS!$C$8:$C$58,'CONT. ESTOQUE'!$B286,ENTRADAS!$E$7:$E$58),"")</f>
        <v/>
      </c>
      <c r="D286" s="98" t="str">
        <f>IF('CONT. ESTOQUE'!$B286&lt;&gt;"",SUMIF(SAÍDAS!$C$7:$C$75,'CONT. ESTOQUE'!$B286,SAÍDAS!$G$7:$G$75),"")</f>
        <v/>
      </c>
      <c r="E286" s="98" t="str">
        <f>IFERROR('CONT. ESTOQUE'!$C286-'CONT. ESTOQUE'!$D286,"")</f>
        <v/>
      </c>
      <c r="F286" s="98" t="str">
        <f>IFERROR(VLOOKUP('CONT. ESTOQUE'!$B286,PROD!$B$6:$G$21,4,0),"")</f>
        <v/>
      </c>
      <c r="G286" s="98" t="str">
        <f>IF('CONT. ESTOQUE'!$B286&lt;&gt;"",IF('CONT. ESTOQUE'!$E286=0,"Sem Estoque",IF('CONT. ESTOQUE'!$E286&lt;'CONT. ESTOQUE'!$F286,"Estoque Perigoso","Estoque Confortável")),"")</f>
        <v/>
      </c>
      <c r="H286" s="99">
        <f>SUMIF(SAÍDAS!$C$7:$C$75,'CONT. ESTOQUE'!$B286,SAÍDAS!$J$7:$J$75)</f>
        <v>0</v>
      </c>
      <c r="I286" s="99">
        <f>SUMIF(ENTRADAS!$C$8:$C$58,'CONT. ESTOQUE'!$B286,ENTRADAS!$G$7:$G$58)</f>
        <v>0</v>
      </c>
      <c r="J286" s="100">
        <f>'CONT. ESTOQUE'!$H286-'CONT. ESTOQUE'!$I286</f>
        <v>0</v>
      </c>
    </row>
    <row r="287" spans="2:10" ht="15.75" customHeight="1" x14ac:dyDescent="0.2">
      <c r="B287" s="104"/>
      <c r="C287" s="98" t="str">
        <f>IF('CONT. ESTOQUE'!$B287&lt;&gt;"",SUMIF(ENTRADAS!$C$8:$C$58,'CONT. ESTOQUE'!$B287,ENTRADAS!$E$7:$E$58),"")</f>
        <v/>
      </c>
      <c r="D287" s="98" t="str">
        <f>IF('CONT. ESTOQUE'!$B287&lt;&gt;"",SUMIF(SAÍDAS!$C$7:$C$75,'CONT. ESTOQUE'!$B287,SAÍDAS!$G$7:$G$75),"")</f>
        <v/>
      </c>
      <c r="E287" s="98" t="str">
        <f>IFERROR('CONT. ESTOQUE'!$C287-'CONT. ESTOQUE'!$D287,"")</f>
        <v/>
      </c>
      <c r="F287" s="98" t="str">
        <f>IFERROR(VLOOKUP('CONT. ESTOQUE'!$B287,PROD!$B$6:$G$21,4,0),"")</f>
        <v/>
      </c>
      <c r="G287" s="98" t="str">
        <f>IF('CONT. ESTOQUE'!$B287&lt;&gt;"",IF('CONT. ESTOQUE'!$E287=0,"Sem Estoque",IF('CONT. ESTOQUE'!$E287&lt;'CONT. ESTOQUE'!$F287,"Estoque Perigoso","Estoque Confortável")),"")</f>
        <v/>
      </c>
      <c r="H287" s="99">
        <f>SUMIF(SAÍDAS!$C$7:$C$75,'CONT. ESTOQUE'!$B287,SAÍDAS!$J$7:$J$75)</f>
        <v>0</v>
      </c>
      <c r="I287" s="99">
        <f>SUMIF(ENTRADAS!$C$8:$C$58,'CONT. ESTOQUE'!$B287,ENTRADAS!$G$7:$G$58)</f>
        <v>0</v>
      </c>
      <c r="J287" s="100">
        <f>'CONT. ESTOQUE'!$H287-'CONT. ESTOQUE'!$I287</f>
        <v>0</v>
      </c>
    </row>
    <row r="288" spans="2:10" ht="15.75" customHeight="1" x14ac:dyDescent="0.2">
      <c r="B288" s="104"/>
      <c r="C288" s="98" t="str">
        <f>IF('CONT. ESTOQUE'!$B288&lt;&gt;"",SUMIF(ENTRADAS!$C$8:$C$58,'CONT. ESTOQUE'!$B288,ENTRADAS!$E$7:$E$58),"")</f>
        <v/>
      </c>
      <c r="D288" s="98" t="str">
        <f>IF('CONT. ESTOQUE'!$B288&lt;&gt;"",SUMIF(SAÍDAS!$C$7:$C$75,'CONT. ESTOQUE'!$B288,SAÍDAS!$G$7:$G$75),"")</f>
        <v/>
      </c>
      <c r="E288" s="98" t="str">
        <f>IFERROR('CONT. ESTOQUE'!$C288-'CONT. ESTOQUE'!$D288,"")</f>
        <v/>
      </c>
      <c r="F288" s="98" t="str">
        <f>IFERROR(VLOOKUP('CONT. ESTOQUE'!$B288,PROD!$B$6:$G$21,4,0),"")</f>
        <v/>
      </c>
      <c r="G288" s="98" t="str">
        <f>IF('CONT. ESTOQUE'!$B288&lt;&gt;"",IF('CONT. ESTOQUE'!$E288=0,"Sem Estoque",IF('CONT. ESTOQUE'!$E288&lt;'CONT. ESTOQUE'!$F288,"Estoque Perigoso","Estoque Confortável")),"")</f>
        <v/>
      </c>
      <c r="H288" s="99">
        <f>SUMIF(SAÍDAS!$C$7:$C$75,'CONT. ESTOQUE'!$B288,SAÍDAS!$J$7:$J$75)</f>
        <v>0</v>
      </c>
      <c r="I288" s="99">
        <f>SUMIF(ENTRADAS!$C$8:$C$58,'CONT. ESTOQUE'!$B288,ENTRADAS!$G$7:$G$58)</f>
        <v>0</v>
      </c>
      <c r="J288" s="100">
        <f>'CONT. ESTOQUE'!$H288-'CONT. ESTOQUE'!$I288</f>
        <v>0</v>
      </c>
    </row>
    <row r="289" spans="2:10" ht="15.75" customHeight="1" x14ac:dyDescent="0.2">
      <c r="B289" s="104"/>
      <c r="C289" s="98" t="str">
        <f>IF('CONT. ESTOQUE'!$B289&lt;&gt;"",SUMIF(ENTRADAS!$C$8:$C$58,'CONT. ESTOQUE'!$B289,ENTRADAS!$E$7:$E$58),"")</f>
        <v/>
      </c>
      <c r="D289" s="98" t="str">
        <f>IF('CONT. ESTOQUE'!$B289&lt;&gt;"",SUMIF(SAÍDAS!$C$7:$C$75,'CONT. ESTOQUE'!$B289,SAÍDAS!$G$7:$G$75),"")</f>
        <v/>
      </c>
      <c r="E289" s="98" t="str">
        <f>IFERROR('CONT. ESTOQUE'!$C289-'CONT. ESTOQUE'!$D289,"")</f>
        <v/>
      </c>
      <c r="F289" s="98" t="str">
        <f>IFERROR(VLOOKUP('CONT. ESTOQUE'!$B289,PROD!$B$6:$G$21,4,0),"")</f>
        <v/>
      </c>
      <c r="G289" s="98" t="str">
        <f>IF('CONT. ESTOQUE'!$B289&lt;&gt;"",IF('CONT. ESTOQUE'!$E289=0,"Sem Estoque",IF('CONT. ESTOQUE'!$E289&lt;'CONT. ESTOQUE'!$F289,"Estoque Perigoso","Estoque Confortável")),"")</f>
        <v/>
      </c>
      <c r="H289" s="99">
        <f>SUMIF(SAÍDAS!$C$7:$C$75,'CONT. ESTOQUE'!$B289,SAÍDAS!$J$7:$J$75)</f>
        <v>0</v>
      </c>
      <c r="I289" s="99">
        <f>SUMIF(ENTRADAS!$C$8:$C$58,'CONT. ESTOQUE'!$B289,ENTRADAS!$G$7:$G$58)</f>
        <v>0</v>
      </c>
      <c r="J289" s="100">
        <f>'CONT. ESTOQUE'!$H289-'CONT. ESTOQUE'!$I289</f>
        <v>0</v>
      </c>
    </row>
    <row r="290" spans="2:10" ht="15.75" customHeight="1" x14ac:dyDescent="0.2">
      <c r="B290" s="104"/>
      <c r="C290" s="98" t="str">
        <f>IF('CONT. ESTOQUE'!$B290&lt;&gt;"",SUMIF(ENTRADAS!$C$8:$C$58,'CONT. ESTOQUE'!$B290,ENTRADAS!$E$7:$E$58),"")</f>
        <v/>
      </c>
      <c r="D290" s="98" t="str">
        <f>IF('CONT. ESTOQUE'!$B290&lt;&gt;"",SUMIF(SAÍDAS!$C$7:$C$75,'CONT. ESTOQUE'!$B290,SAÍDAS!$G$7:$G$75),"")</f>
        <v/>
      </c>
      <c r="E290" s="98" t="str">
        <f>IFERROR('CONT. ESTOQUE'!$C290-'CONT. ESTOQUE'!$D290,"")</f>
        <v/>
      </c>
      <c r="F290" s="98" t="str">
        <f>IFERROR(VLOOKUP('CONT. ESTOQUE'!$B290,PROD!$B$6:$G$21,4,0),"")</f>
        <v/>
      </c>
      <c r="G290" s="98" t="str">
        <f>IF('CONT. ESTOQUE'!$B290&lt;&gt;"",IF('CONT. ESTOQUE'!$E290=0,"Sem Estoque",IF('CONT. ESTOQUE'!$E290&lt;'CONT. ESTOQUE'!$F290,"Estoque Perigoso","Estoque Confortável")),"")</f>
        <v/>
      </c>
      <c r="H290" s="99">
        <f>SUMIF(SAÍDAS!$C$7:$C$75,'CONT. ESTOQUE'!$B290,SAÍDAS!$J$7:$J$75)</f>
        <v>0</v>
      </c>
      <c r="I290" s="99">
        <f>SUMIF(ENTRADAS!$C$8:$C$58,'CONT. ESTOQUE'!$B290,ENTRADAS!$G$7:$G$58)</f>
        <v>0</v>
      </c>
      <c r="J290" s="100">
        <f>'CONT. ESTOQUE'!$H290-'CONT. ESTOQUE'!$I290</f>
        <v>0</v>
      </c>
    </row>
    <row r="291" spans="2:10" ht="15.75" customHeight="1" x14ac:dyDescent="0.2">
      <c r="B291" s="104"/>
      <c r="C291" s="98" t="str">
        <f>IF('CONT. ESTOQUE'!$B291&lt;&gt;"",SUMIF(ENTRADAS!$C$8:$C$58,'CONT. ESTOQUE'!$B291,ENTRADAS!$E$7:$E$58),"")</f>
        <v/>
      </c>
      <c r="D291" s="98" t="str">
        <f>IF('CONT. ESTOQUE'!$B291&lt;&gt;"",SUMIF(SAÍDAS!$C$7:$C$75,'CONT. ESTOQUE'!$B291,SAÍDAS!$G$7:$G$75),"")</f>
        <v/>
      </c>
      <c r="E291" s="98" t="str">
        <f>IFERROR('CONT. ESTOQUE'!$C291-'CONT. ESTOQUE'!$D291,"")</f>
        <v/>
      </c>
      <c r="F291" s="98" t="str">
        <f>IFERROR(VLOOKUP('CONT. ESTOQUE'!$B291,PROD!$B$6:$G$21,4,0),"")</f>
        <v/>
      </c>
      <c r="G291" s="98" t="str">
        <f>IF('CONT. ESTOQUE'!$B291&lt;&gt;"",IF('CONT. ESTOQUE'!$E291=0,"Sem Estoque",IF('CONT. ESTOQUE'!$E291&lt;'CONT. ESTOQUE'!$F291,"Estoque Perigoso","Estoque Confortável")),"")</f>
        <v/>
      </c>
      <c r="H291" s="99">
        <f>SUMIF(SAÍDAS!$C$7:$C$75,'CONT. ESTOQUE'!$B291,SAÍDAS!$J$7:$J$75)</f>
        <v>0</v>
      </c>
      <c r="I291" s="99">
        <f>SUMIF(ENTRADAS!$C$8:$C$58,'CONT. ESTOQUE'!$B291,ENTRADAS!$G$7:$G$58)</f>
        <v>0</v>
      </c>
      <c r="J291" s="100">
        <f>'CONT. ESTOQUE'!$H291-'CONT. ESTOQUE'!$I291</f>
        <v>0</v>
      </c>
    </row>
    <row r="292" spans="2:10" ht="15.75" customHeight="1" x14ac:dyDescent="0.2">
      <c r="B292" s="104"/>
      <c r="C292" s="98" t="str">
        <f>IF('CONT. ESTOQUE'!$B292&lt;&gt;"",SUMIF(ENTRADAS!$C$8:$C$58,'CONT. ESTOQUE'!$B292,ENTRADAS!$E$7:$E$58),"")</f>
        <v/>
      </c>
      <c r="D292" s="98" t="str">
        <f>IF('CONT. ESTOQUE'!$B292&lt;&gt;"",SUMIF(SAÍDAS!$C$7:$C$75,'CONT. ESTOQUE'!$B292,SAÍDAS!$G$7:$G$75),"")</f>
        <v/>
      </c>
      <c r="E292" s="98" t="str">
        <f>IFERROR('CONT. ESTOQUE'!$C292-'CONT. ESTOQUE'!$D292,"")</f>
        <v/>
      </c>
      <c r="F292" s="98" t="str">
        <f>IFERROR(VLOOKUP('CONT. ESTOQUE'!$B292,PROD!$B$6:$G$21,4,0),"")</f>
        <v/>
      </c>
      <c r="G292" s="98" t="str">
        <f>IF('CONT. ESTOQUE'!$B292&lt;&gt;"",IF('CONT. ESTOQUE'!$E292=0,"Sem Estoque",IF('CONT. ESTOQUE'!$E292&lt;'CONT. ESTOQUE'!$F292,"Estoque Perigoso","Estoque Confortável")),"")</f>
        <v/>
      </c>
      <c r="H292" s="99">
        <f>SUMIF(SAÍDAS!$C$7:$C$75,'CONT. ESTOQUE'!$B292,SAÍDAS!$J$7:$J$75)</f>
        <v>0</v>
      </c>
      <c r="I292" s="99">
        <f>SUMIF(ENTRADAS!$C$8:$C$58,'CONT. ESTOQUE'!$B292,ENTRADAS!$G$7:$G$58)</f>
        <v>0</v>
      </c>
      <c r="J292" s="100">
        <f>'CONT. ESTOQUE'!$H292-'CONT. ESTOQUE'!$I292</f>
        <v>0</v>
      </c>
    </row>
    <row r="293" spans="2:10" ht="15.75" customHeight="1" x14ac:dyDescent="0.2">
      <c r="B293" s="104"/>
      <c r="C293" s="98" t="str">
        <f>IF('CONT. ESTOQUE'!$B293&lt;&gt;"",SUMIF(ENTRADAS!$C$8:$C$58,'CONT. ESTOQUE'!$B293,ENTRADAS!$E$7:$E$58),"")</f>
        <v/>
      </c>
      <c r="D293" s="98" t="str">
        <f>IF('CONT. ESTOQUE'!$B293&lt;&gt;"",SUMIF(SAÍDAS!$C$7:$C$75,'CONT. ESTOQUE'!$B293,SAÍDAS!$G$7:$G$75),"")</f>
        <v/>
      </c>
      <c r="E293" s="98" t="str">
        <f>IFERROR('CONT. ESTOQUE'!$C293-'CONT. ESTOQUE'!$D293,"")</f>
        <v/>
      </c>
      <c r="F293" s="98" t="str">
        <f>IFERROR(VLOOKUP('CONT. ESTOQUE'!$B293,PROD!$B$6:$G$21,4,0),"")</f>
        <v/>
      </c>
      <c r="G293" s="98" t="str">
        <f>IF('CONT. ESTOQUE'!$B293&lt;&gt;"",IF('CONT. ESTOQUE'!$E293=0,"Sem Estoque",IF('CONT. ESTOQUE'!$E293&lt;'CONT. ESTOQUE'!$F293,"Estoque Perigoso","Estoque Confortável")),"")</f>
        <v/>
      </c>
      <c r="H293" s="99">
        <f>SUMIF(SAÍDAS!$C$7:$C$75,'CONT. ESTOQUE'!$B293,SAÍDAS!$J$7:$J$75)</f>
        <v>0</v>
      </c>
      <c r="I293" s="99">
        <f>SUMIF(ENTRADAS!$C$8:$C$58,'CONT. ESTOQUE'!$B293,ENTRADAS!$G$7:$G$58)</f>
        <v>0</v>
      </c>
      <c r="J293" s="100">
        <f>'CONT. ESTOQUE'!$H293-'CONT. ESTOQUE'!$I293</f>
        <v>0</v>
      </c>
    </row>
    <row r="294" spans="2:10" ht="15.75" customHeight="1" x14ac:dyDescent="0.2">
      <c r="B294" s="104"/>
      <c r="C294" s="98" t="str">
        <f>IF('CONT. ESTOQUE'!$B294&lt;&gt;"",SUMIF(ENTRADAS!$C$8:$C$58,'CONT. ESTOQUE'!$B294,ENTRADAS!$E$7:$E$58),"")</f>
        <v/>
      </c>
      <c r="D294" s="98" t="str">
        <f>IF('CONT. ESTOQUE'!$B294&lt;&gt;"",SUMIF(SAÍDAS!$C$7:$C$75,'CONT. ESTOQUE'!$B294,SAÍDAS!$G$7:$G$75),"")</f>
        <v/>
      </c>
      <c r="E294" s="98" t="str">
        <f>IFERROR('CONT. ESTOQUE'!$C294-'CONT. ESTOQUE'!$D294,"")</f>
        <v/>
      </c>
      <c r="F294" s="98" t="str">
        <f>IFERROR(VLOOKUP('CONT. ESTOQUE'!$B294,PROD!$B$6:$G$21,4,0),"")</f>
        <v/>
      </c>
      <c r="G294" s="98" t="str">
        <f>IF('CONT. ESTOQUE'!$B294&lt;&gt;"",IF('CONT. ESTOQUE'!$E294=0,"Sem Estoque",IF('CONT. ESTOQUE'!$E294&lt;'CONT. ESTOQUE'!$F294,"Estoque Perigoso","Estoque Confortável")),"")</f>
        <v/>
      </c>
      <c r="H294" s="99">
        <f>SUMIF(SAÍDAS!$C$7:$C$75,'CONT. ESTOQUE'!$B294,SAÍDAS!$J$7:$J$75)</f>
        <v>0</v>
      </c>
      <c r="I294" s="99">
        <f>SUMIF(ENTRADAS!$C$8:$C$58,'CONT. ESTOQUE'!$B294,ENTRADAS!$G$7:$G$58)</f>
        <v>0</v>
      </c>
      <c r="J294" s="100">
        <f>'CONT. ESTOQUE'!$H294-'CONT. ESTOQUE'!$I294</f>
        <v>0</v>
      </c>
    </row>
    <row r="295" spans="2:10" ht="15.75" customHeight="1" x14ac:dyDescent="0.2">
      <c r="B295" s="104"/>
      <c r="C295" s="98" t="str">
        <f>IF('CONT. ESTOQUE'!$B295&lt;&gt;"",SUMIF(ENTRADAS!$C$8:$C$58,'CONT. ESTOQUE'!$B295,ENTRADAS!$E$7:$E$58),"")</f>
        <v/>
      </c>
      <c r="D295" s="98" t="str">
        <f>IF('CONT. ESTOQUE'!$B295&lt;&gt;"",SUMIF(SAÍDAS!$C$7:$C$75,'CONT. ESTOQUE'!$B295,SAÍDAS!$G$7:$G$75),"")</f>
        <v/>
      </c>
      <c r="E295" s="98" t="str">
        <f>IFERROR('CONT. ESTOQUE'!$C295-'CONT. ESTOQUE'!$D295,"")</f>
        <v/>
      </c>
      <c r="F295" s="98" t="str">
        <f>IFERROR(VLOOKUP('CONT. ESTOQUE'!$B295,PROD!$B$6:$G$21,4,0),"")</f>
        <v/>
      </c>
      <c r="G295" s="98" t="str">
        <f>IF('CONT. ESTOQUE'!$B295&lt;&gt;"",IF('CONT. ESTOQUE'!$E295=0,"Sem Estoque",IF('CONT. ESTOQUE'!$E295&lt;'CONT. ESTOQUE'!$F295,"Estoque Perigoso","Estoque Confortável")),"")</f>
        <v/>
      </c>
      <c r="H295" s="99">
        <f>SUMIF(SAÍDAS!$C$7:$C$75,'CONT. ESTOQUE'!$B295,SAÍDAS!$J$7:$J$75)</f>
        <v>0</v>
      </c>
      <c r="I295" s="99">
        <f>SUMIF(ENTRADAS!$C$8:$C$58,'CONT. ESTOQUE'!$B295,ENTRADAS!$G$7:$G$58)</f>
        <v>0</v>
      </c>
      <c r="J295" s="100">
        <f>'CONT. ESTOQUE'!$H295-'CONT. ESTOQUE'!$I295</f>
        <v>0</v>
      </c>
    </row>
    <row r="296" spans="2:10" ht="15.75" customHeight="1" x14ac:dyDescent="0.2">
      <c r="B296" s="104"/>
      <c r="C296" s="98" t="str">
        <f>IF('CONT. ESTOQUE'!$B296&lt;&gt;"",SUMIF(ENTRADAS!$C$8:$C$58,'CONT. ESTOQUE'!$B296,ENTRADAS!$E$7:$E$58),"")</f>
        <v/>
      </c>
      <c r="D296" s="98" t="str">
        <f>IF('CONT. ESTOQUE'!$B296&lt;&gt;"",SUMIF(SAÍDAS!$C$7:$C$75,'CONT. ESTOQUE'!$B296,SAÍDAS!$G$7:$G$75),"")</f>
        <v/>
      </c>
      <c r="E296" s="98" t="str">
        <f>IFERROR('CONT. ESTOQUE'!$C296-'CONT. ESTOQUE'!$D296,"")</f>
        <v/>
      </c>
      <c r="F296" s="98" t="str">
        <f>IFERROR(VLOOKUP('CONT. ESTOQUE'!$B296,PROD!$B$6:$G$21,4,0),"")</f>
        <v/>
      </c>
      <c r="G296" s="98" t="str">
        <f>IF('CONT. ESTOQUE'!$B296&lt;&gt;"",IF('CONT. ESTOQUE'!$E296=0,"Sem Estoque",IF('CONT. ESTOQUE'!$E296&lt;'CONT. ESTOQUE'!$F296,"Estoque Perigoso","Estoque Confortável")),"")</f>
        <v/>
      </c>
      <c r="H296" s="99">
        <f>SUMIF(SAÍDAS!$C$7:$C$75,'CONT. ESTOQUE'!$B296,SAÍDAS!$J$7:$J$75)</f>
        <v>0</v>
      </c>
      <c r="I296" s="99">
        <f>SUMIF(ENTRADAS!$C$8:$C$58,'CONT. ESTOQUE'!$B296,ENTRADAS!$G$7:$G$58)</f>
        <v>0</v>
      </c>
      <c r="J296" s="100">
        <f>'CONT. ESTOQUE'!$H296-'CONT. ESTOQUE'!$I296</f>
        <v>0</v>
      </c>
    </row>
    <row r="297" spans="2:10" ht="15.75" customHeight="1" x14ac:dyDescent="0.2">
      <c r="B297" s="104"/>
      <c r="C297" s="98" t="str">
        <f>IF('CONT. ESTOQUE'!$B297&lt;&gt;"",SUMIF(ENTRADAS!$C$8:$C$58,'CONT. ESTOQUE'!$B297,ENTRADAS!$E$7:$E$58),"")</f>
        <v/>
      </c>
      <c r="D297" s="98" t="str">
        <f>IF('CONT. ESTOQUE'!$B297&lt;&gt;"",SUMIF(SAÍDAS!$C$7:$C$75,'CONT. ESTOQUE'!$B297,SAÍDAS!$G$7:$G$75),"")</f>
        <v/>
      </c>
      <c r="E297" s="98" t="str">
        <f>IFERROR('CONT. ESTOQUE'!$C297-'CONT. ESTOQUE'!$D297,"")</f>
        <v/>
      </c>
      <c r="F297" s="98" t="str">
        <f>IFERROR(VLOOKUP('CONT. ESTOQUE'!$B297,PROD!$B$6:$G$21,4,0),"")</f>
        <v/>
      </c>
      <c r="G297" s="98" t="str">
        <f>IF('CONT. ESTOQUE'!$B297&lt;&gt;"",IF('CONT. ESTOQUE'!$E297=0,"Sem Estoque",IF('CONT. ESTOQUE'!$E297&lt;'CONT. ESTOQUE'!$F297,"Estoque Perigoso","Estoque Confortável")),"")</f>
        <v/>
      </c>
      <c r="H297" s="99">
        <f>SUMIF(SAÍDAS!$C$7:$C$75,'CONT. ESTOQUE'!$B297,SAÍDAS!$J$7:$J$75)</f>
        <v>0</v>
      </c>
      <c r="I297" s="99">
        <f>SUMIF(ENTRADAS!$C$8:$C$58,'CONT. ESTOQUE'!$B297,ENTRADAS!$G$7:$G$58)</f>
        <v>0</v>
      </c>
      <c r="J297" s="100">
        <f>'CONT. ESTOQUE'!$H297-'CONT. ESTOQUE'!$I297</f>
        <v>0</v>
      </c>
    </row>
    <row r="298" spans="2:10" ht="15.75" customHeight="1" x14ac:dyDescent="0.2">
      <c r="B298" s="104"/>
      <c r="C298" s="98" t="str">
        <f>IF('CONT. ESTOQUE'!$B298&lt;&gt;"",SUMIF(ENTRADAS!$C$8:$C$58,'CONT. ESTOQUE'!$B298,ENTRADAS!$E$7:$E$58),"")</f>
        <v/>
      </c>
      <c r="D298" s="98" t="str">
        <f>IF('CONT. ESTOQUE'!$B298&lt;&gt;"",SUMIF(SAÍDAS!$C$7:$C$75,'CONT. ESTOQUE'!$B298,SAÍDAS!$G$7:$G$75),"")</f>
        <v/>
      </c>
      <c r="E298" s="98" t="str">
        <f>IFERROR('CONT. ESTOQUE'!$C298-'CONT. ESTOQUE'!$D298,"")</f>
        <v/>
      </c>
      <c r="F298" s="98" t="str">
        <f>IFERROR(VLOOKUP('CONT. ESTOQUE'!$B298,PROD!$B$6:$G$21,4,0),"")</f>
        <v/>
      </c>
      <c r="G298" s="98" t="str">
        <f>IF('CONT. ESTOQUE'!$B298&lt;&gt;"",IF('CONT. ESTOQUE'!$E298=0,"Sem Estoque",IF('CONT. ESTOQUE'!$E298&lt;'CONT. ESTOQUE'!$F298,"Estoque Perigoso","Estoque Confortável")),"")</f>
        <v/>
      </c>
      <c r="H298" s="99">
        <f>SUMIF(SAÍDAS!$C$7:$C$75,'CONT. ESTOQUE'!$B298,SAÍDAS!$J$7:$J$75)</f>
        <v>0</v>
      </c>
      <c r="I298" s="99">
        <f>SUMIF(ENTRADAS!$C$8:$C$58,'CONT. ESTOQUE'!$B298,ENTRADAS!$G$7:$G$58)</f>
        <v>0</v>
      </c>
      <c r="J298" s="100">
        <f>'CONT. ESTOQUE'!$H298-'CONT. ESTOQUE'!$I298</f>
        <v>0</v>
      </c>
    </row>
    <row r="299" spans="2:10" ht="15.75" customHeight="1" x14ac:dyDescent="0.2">
      <c r="B299" s="104"/>
      <c r="C299" s="98" t="str">
        <f>IF('CONT. ESTOQUE'!$B299&lt;&gt;"",SUMIF(ENTRADAS!$C$8:$C$58,'CONT. ESTOQUE'!$B299,ENTRADAS!$E$7:$E$58),"")</f>
        <v/>
      </c>
      <c r="D299" s="98" t="str">
        <f>IF('CONT. ESTOQUE'!$B299&lt;&gt;"",SUMIF(SAÍDAS!$C$7:$C$75,'CONT. ESTOQUE'!$B299,SAÍDAS!$G$7:$G$75),"")</f>
        <v/>
      </c>
      <c r="E299" s="98" t="str">
        <f>IFERROR('CONT. ESTOQUE'!$C299-'CONT. ESTOQUE'!$D299,"")</f>
        <v/>
      </c>
      <c r="F299" s="98" t="str">
        <f>IFERROR(VLOOKUP('CONT. ESTOQUE'!$B299,PROD!$B$6:$G$21,4,0),"")</f>
        <v/>
      </c>
      <c r="G299" s="98" t="str">
        <f>IF('CONT. ESTOQUE'!$B299&lt;&gt;"",IF('CONT. ESTOQUE'!$E299=0,"Sem Estoque",IF('CONT. ESTOQUE'!$E299&lt;'CONT. ESTOQUE'!$F299,"Estoque Perigoso","Estoque Confortável")),"")</f>
        <v/>
      </c>
      <c r="H299" s="99">
        <f>SUMIF(SAÍDAS!$C$7:$C$75,'CONT. ESTOQUE'!$B299,SAÍDAS!$J$7:$J$75)</f>
        <v>0</v>
      </c>
      <c r="I299" s="99">
        <f>SUMIF(ENTRADAS!$C$8:$C$58,'CONT. ESTOQUE'!$B299,ENTRADAS!$G$7:$G$58)</f>
        <v>0</v>
      </c>
      <c r="J299" s="100">
        <f>'CONT. ESTOQUE'!$H299-'CONT. ESTOQUE'!$I299</f>
        <v>0</v>
      </c>
    </row>
    <row r="300" spans="2:10" ht="15.75" customHeight="1" x14ac:dyDescent="0.2">
      <c r="B300" s="104"/>
      <c r="C300" s="98" t="str">
        <f>IF('CONT. ESTOQUE'!$B300&lt;&gt;"",SUMIF(ENTRADAS!$C$8:$C$58,'CONT. ESTOQUE'!$B300,ENTRADAS!$E$7:$E$58),"")</f>
        <v/>
      </c>
      <c r="D300" s="98" t="str">
        <f>IF('CONT. ESTOQUE'!$B300&lt;&gt;"",SUMIF(SAÍDAS!$C$7:$C$75,'CONT. ESTOQUE'!$B300,SAÍDAS!$G$7:$G$75),"")</f>
        <v/>
      </c>
      <c r="E300" s="98" t="str">
        <f>IFERROR('CONT. ESTOQUE'!$C300-'CONT. ESTOQUE'!$D300,"")</f>
        <v/>
      </c>
      <c r="F300" s="98" t="str">
        <f>IFERROR(VLOOKUP('CONT. ESTOQUE'!$B300,PROD!$B$6:$G$21,4,0),"")</f>
        <v/>
      </c>
      <c r="G300" s="98" t="str">
        <f>IF('CONT. ESTOQUE'!$B300&lt;&gt;"",IF('CONT. ESTOQUE'!$E300=0,"Sem Estoque",IF('CONT. ESTOQUE'!$E300&lt;'CONT. ESTOQUE'!$F300,"Estoque Perigoso","Estoque Confortável")),"")</f>
        <v/>
      </c>
      <c r="H300" s="99">
        <f>SUMIF(SAÍDAS!$C$7:$C$75,'CONT. ESTOQUE'!$B300,SAÍDAS!$J$7:$J$75)</f>
        <v>0</v>
      </c>
      <c r="I300" s="99">
        <f>SUMIF(ENTRADAS!$C$8:$C$58,'CONT. ESTOQUE'!$B300,ENTRADAS!$G$7:$G$58)</f>
        <v>0</v>
      </c>
      <c r="J300" s="100">
        <f>'CONT. ESTOQUE'!$H300-'CONT. ESTOQUE'!$I300</f>
        <v>0</v>
      </c>
    </row>
    <row r="301" spans="2:10" ht="15.75" customHeight="1" x14ac:dyDescent="0.2">
      <c r="B301" s="104"/>
      <c r="C301" s="98" t="str">
        <f>IF('CONT. ESTOQUE'!$B301&lt;&gt;"",SUMIF(ENTRADAS!$C$8:$C$58,'CONT. ESTOQUE'!$B301,ENTRADAS!$E$7:$E$58),"")</f>
        <v/>
      </c>
      <c r="D301" s="98" t="str">
        <f>IF('CONT. ESTOQUE'!$B301&lt;&gt;"",SUMIF(SAÍDAS!$C$7:$C$75,'CONT. ESTOQUE'!$B301,SAÍDAS!$G$7:$G$75),"")</f>
        <v/>
      </c>
      <c r="E301" s="98" t="str">
        <f>IFERROR('CONT. ESTOQUE'!$C301-'CONT. ESTOQUE'!$D301,"")</f>
        <v/>
      </c>
      <c r="F301" s="98" t="str">
        <f>IFERROR(VLOOKUP('CONT. ESTOQUE'!$B301,PROD!$B$6:$G$21,4,0),"")</f>
        <v/>
      </c>
      <c r="G301" s="98" t="str">
        <f>IF('CONT. ESTOQUE'!$B301&lt;&gt;"",IF('CONT. ESTOQUE'!$E301=0,"Sem Estoque",IF('CONT. ESTOQUE'!$E301&lt;'CONT. ESTOQUE'!$F301,"Estoque Perigoso","Estoque Confortável")),"")</f>
        <v/>
      </c>
      <c r="H301" s="99">
        <f>SUMIF(SAÍDAS!$C$7:$C$75,'CONT. ESTOQUE'!$B301,SAÍDAS!$J$7:$J$75)</f>
        <v>0</v>
      </c>
      <c r="I301" s="99">
        <f>SUMIF(ENTRADAS!$C$8:$C$58,'CONT. ESTOQUE'!$B301,ENTRADAS!$G$7:$G$58)</f>
        <v>0</v>
      </c>
      <c r="J301" s="100">
        <f>'CONT. ESTOQUE'!$H301-'CONT. ESTOQUE'!$I301</f>
        <v>0</v>
      </c>
    </row>
    <row r="302" spans="2:10" ht="15.75" customHeight="1" x14ac:dyDescent="0.2">
      <c r="B302" s="104"/>
      <c r="C302" s="98" t="str">
        <f>IF('CONT. ESTOQUE'!$B302&lt;&gt;"",SUMIF(ENTRADAS!$C$8:$C$58,'CONT. ESTOQUE'!$B302,ENTRADAS!$E$7:$E$58),"")</f>
        <v/>
      </c>
      <c r="D302" s="98" t="str">
        <f>IF('CONT. ESTOQUE'!$B302&lt;&gt;"",SUMIF(SAÍDAS!$C$7:$C$75,'CONT. ESTOQUE'!$B302,SAÍDAS!$G$7:$G$75),"")</f>
        <v/>
      </c>
      <c r="E302" s="98" t="str">
        <f>IFERROR('CONT. ESTOQUE'!$C302-'CONT. ESTOQUE'!$D302,"")</f>
        <v/>
      </c>
      <c r="F302" s="98" t="str">
        <f>IFERROR(VLOOKUP('CONT. ESTOQUE'!$B302,PROD!$B$6:$G$21,4,0),"")</f>
        <v/>
      </c>
      <c r="G302" s="98" t="str">
        <f>IF('CONT. ESTOQUE'!$B302&lt;&gt;"",IF('CONT. ESTOQUE'!$E302=0,"Sem Estoque",IF('CONT. ESTOQUE'!$E302&lt;'CONT. ESTOQUE'!$F302,"Estoque Perigoso","Estoque Confortável")),"")</f>
        <v/>
      </c>
      <c r="H302" s="99">
        <f>SUMIF(SAÍDAS!$C$7:$C$75,'CONT. ESTOQUE'!$B302,SAÍDAS!$J$7:$J$75)</f>
        <v>0</v>
      </c>
      <c r="I302" s="99">
        <f>SUMIF(ENTRADAS!$C$8:$C$58,'CONT. ESTOQUE'!$B302,ENTRADAS!$G$7:$G$58)</f>
        <v>0</v>
      </c>
      <c r="J302" s="100">
        <f>'CONT. ESTOQUE'!$H302-'CONT. ESTOQUE'!$I302</f>
        <v>0</v>
      </c>
    </row>
    <row r="303" spans="2:10" ht="15.75" customHeight="1" x14ac:dyDescent="0.2">
      <c r="B303" s="104"/>
      <c r="C303" s="98" t="str">
        <f>IF('CONT. ESTOQUE'!$B303&lt;&gt;"",SUMIF(ENTRADAS!$C$8:$C$58,'CONT. ESTOQUE'!$B303,ENTRADAS!$E$7:$E$58),"")</f>
        <v/>
      </c>
      <c r="D303" s="98" t="str">
        <f>IF('CONT. ESTOQUE'!$B303&lt;&gt;"",SUMIF(SAÍDAS!$C$7:$C$75,'CONT. ESTOQUE'!$B303,SAÍDAS!$G$7:$G$75),"")</f>
        <v/>
      </c>
      <c r="E303" s="98" t="str">
        <f>IFERROR('CONT. ESTOQUE'!$C303-'CONT. ESTOQUE'!$D303,"")</f>
        <v/>
      </c>
      <c r="F303" s="98" t="str">
        <f>IFERROR(VLOOKUP('CONT. ESTOQUE'!$B303,PROD!$B$6:$G$21,4,0),"")</f>
        <v/>
      </c>
      <c r="G303" s="98" t="str">
        <f>IF('CONT. ESTOQUE'!$B303&lt;&gt;"",IF('CONT. ESTOQUE'!$E303=0,"Sem Estoque",IF('CONT. ESTOQUE'!$E303&lt;'CONT. ESTOQUE'!$F303,"Estoque Perigoso","Estoque Confortável")),"")</f>
        <v/>
      </c>
      <c r="H303" s="99">
        <f>SUMIF(SAÍDAS!$C$7:$C$75,'CONT. ESTOQUE'!$B303,SAÍDAS!$J$7:$J$75)</f>
        <v>0</v>
      </c>
      <c r="I303" s="99">
        <f>SUMIF(ENTRADAS!$C$8:$C$58,'CONT. ESTOQUE'!$B303,ENTRADAS!$G$7:$G$58)</f>
        <v>0</v>
      </c>
      <c r="J303" s="100">
        <f>'CONT. ESTOQUE'!$H303-'CONT. ESTOQUE'!$I303</f>
        <v>0</v>
      </c>
    </row>
    <row r="304" spans="2:10" ht="15.75" customHeight="1" x14ac:dyDescent="0.2">
      <c r="B304" s="104"/>
      <c r="C304" s="98" t="str">
        <f>IF('CONT. ESTOQUE'!$B304&lt;&gt;"",SUMIF(ENTRADAS!$C$8:$C$58,'CONT. ESTOQUE'!$B304,ENTRADAS!$E$7:$E$58),"")</f>
        <v/>
      </c>
      <c r="D304" s="98" t="str">
        <f>IF('CONT. ESTOQUE'!$B304&lt;&gt;"",SUMIF(SAÍDAS!$C$7:$C$75,'CONT. ESTOQUE'!$B304,SAÍDAS!$G$7:$G$75),"")</f>
        <v/>
      </c>
      <c r="E304" s="98" t="str">
        <f>IFERROR('CONT. ESTOQUE'!$C304-'CONT. ESTOQUE'!$D304,"")</f>
        <v/>
      </c>
      <c r="F304" s="98" t="str">
        <f>IFERROR(VLOOKUP('CONT. ESTOQUE'!$B304,PROD!$B$6:$G$21,4,0),"")</f>
        <v/>
      </c>
      <c r="G304" s="98" t="str">
        <f>IF('CONT. ESTOQUE'!$B304&lt;&gt;"",IF('CONT. ESTOQUE'!$E304=0,"Sem Estoque",IF('CONT. ESTOQUE'!$E304&lt;'CONT. ESTOQUE'!$F304,"Estoque Perigoso","Estoque Confortável")),"")</f>
        <v/>
      </c>
      <c r="H304" s="99">
        <f>SUMIF(SAÍDAS!$C$7:$C$75,'CONT. ESTOQUE'!$B304,SAÍDAS!$J$7:$J$75)</f>
        <v>0</v>
      </c>
      <c r="I304" s="99">
        <f>SUMIF(ENTRADAS!$C$8:$C$58,'CONT. ESTOQUE'!$B304,ENTRADAS!$G$7:$G$58)</f>
        <v>0</v>
      </c>
      <c r="J304" s="100">
        <f>'CONT. ESTOQUE'!$H304-'CONT. ESTOQUE'!$I304</f>
        <v>0</v>
      </c>
    </row>
    <row r="305" spans="2:10" ht="15.75" customHeight="1" x14ac:dyDescent="0.2">
      <c r="B305" s="104"/>
      <c r="C305" s="98" t="str">
        <f>IF('CONT. ESTOQUE'!$B305&lt;&gt;"",SUMIF(ENTRADAS!$C$8:$C$58,'CONT. ESTOQUE'!$B305,ENTRADAS!$E$7:$E$58),"")</f>
        <v/>
      </c>
      <c r="D305" s="98" t="str">
        <f>IF('CONT. ESTOQUE'!$B305&lt;&gt;"",SUMIF(SAÍDAS!$C$7:$C$75,'CONT. ESTOQUE'!$B305,SAÍDAS!$G$7:$G$75),"")</f>
        <v/>
      </c>
      <c r="E305" s="98" t="str">
        <f>IFERROR('CONT. ESTOQUE'!$C305-'CONT. ESTOQUE'!$D305,"")</f>
        <v/>
      </c>
      <c r="F305" s="98" t="str">
        <f>IFERROR(VLOOKUP('CONT. ESTOQUE'!$B305,PROD!$B$6:$G$21,4,0),"")</f>
        <v/>
      </c>
      <c r="G305" s="98" t="str">
        <f>IF('CONT. ESTOQUE'!$B305&lt;&gt;"",IF('CONT. ESTOQUE'!$E305=0,"Sem Estoque",IF('CONT. ESTOQUE'!$E305&lt;'CONT. ESTOQUE'!$F305,"Estoque Perigoso","Estoque Confortável")),"")</f>
        <v/>
      </c>
      <c r="H305" s="99">
        <f>SUMIF(SAÍDAS!$C$7:$C$75,'CONT. ESTOQUE'!$B305,SAÍDAS!$J$7:$J$75)</f>
        <v>0</v>
      </c>
      <c r="I305" s="99">
        <f>SUMIF(ENTRADAS!$C$8:$C$58,'CONT. ESTOQUE'!$B305,ENTRADAS!$G$7:$G$58)</f>
        <v>0</v>
      </c>
      <c r="J305" s="100">
        <f>'CONT. ESTOQUE'!$H305-'CONT. ESTOQUE'!$I305</f>
        <v>0</v>
      </c>
    </row>
    <row r="306" spans="2:10" ht="15.75" customHeight="1" x14ac:dyDescent="0.2">
      <c r="B306" s="104"/>
      <c r="C306" s="98" t="str">
        <f>IF('CONT. ESTOQUE'!$B306&lt;&gt;"",SUMIF(ENTRADAS!$C$8:$C$58,'CONT. ESTOQUE'!$B306,ENTRADAS!$E$7:$E$58),"")</f>
        <v/>
      </c>
      <c r="D306" s="98" t="str">
        <f>IF('CONT. ESTOQUE'!$B306&lt;&gt;"",SUMIF(SAÍDAS!$C$7:$C$75,'CONT. ESTOQUE'!$B306,SAÍDAS!$G$7:$G$75),"")</f>
        <v/>
      </c>
      <c r="E306" s="98" t="str">
        <f>IFERROR('CONT. ESTOQUE'!$C306-'CONT. ESTOQUE'!$D306,"")</f>
        <v/>
      </c>
      <c r="F306" s="98" t="str">
        <f>IFERROR(VLOOKUP('CONT. ESTOQUE'!$B306,PROD!$B$6:$G$21,4,0),"")</f>
        <v/>
      </c>
      <c r="G306" s="98" t="str">
        <f>IF('CONT. ESTOQUE'!$B306&lt;&gt;"",IF('CONT. ESTOQUE'!$E306=0,"Sem Estoque",IF('CONT. ESTOQUE'!$E306&lt;'CONT. ESTOQUE'!$F306,"Estoque Perigoso","Estoque Confortável")),"")</f>
        <v/>
      </c>
      <c r="H306" s="99">
        <f>SUMIF(SAÍDAS!$C$7:$C$75,'CONT. ESTOQUE'!$B306,SAÍDAS!$J$7:$J$75)</f>
        <v>0</v>
      </c>
      <c r="I306" s="99">
        <f>SUMIF(ENTRADAS!$C$8:$C$58,'CONT. ESTOQUE'!$B306,ENTRADAS!$G$7:$G$58)</f>
        <v>0</v>
      </c>
      <c r="J306" s="100">
        <f>'CONT. ESTOQUE'!$H306-'CONT. ESTOQUE'!$I306</f>
        <v>0</v>
      </c>
    </row>
    <row r="307" spans="2:10" ht="15.75" customHeight="1" x14ac:dyDescent="0.2">
      <c r="B307" s="104"/>
      <c r="C307" s="98" t="str">
        <f>IF('CONT. ESTOQUE'!$B307&lt;&gt;"",SUMIF(ENTRADAS!$C$8:$C$58,'CONT. ESTOQUE'!$B307,ENTRADAS!$E$7:$E$58),"")</f>
        <v/>
      </c>
      <c r="D307" s="98" t="str">
        <f>IF('CONT. ESTOQUE'!$B307&lt;&gt;"",SUMIF(SAÍDAS!$C$7:$C$75,'CONT. ESTOQUE'!$B307,SAÍDAS!$G$7:$G$75),"")</f>
        <v/>
      </c>
      <c r="E307" s="98" t="str">
        <f>IFERROR('CONT. ESTOQUE'!$C307-'CONT. ESTOQUE'!$D307,"")</f>
        <v/>
      </c>
      <c r="F307" s="98" t="str">
        <f>IFERROR(VLOOKUP('CONT. ESTOQUE'!$B307,PROD!$B$6:$G$21,4,0),"")</f>
        <v/>
      </c>
      <c r="G307" s="98" t="str">
        <f>IF('CONT. ESTOQUE'!$B307&lt;&gt;"",IF('CONT. ESTOQUE'!$E307=0,"Sem Estoque",IF('CONT. ESTOQUE'!$E307&lt;'CONT. ESTOQUE'!$F307,"Estoque Perigoso","Estoque Confortável")),"")</f>
        <v/>
      </c>
      <c r="H307" s="99">
        <f>SUMIF(SAÍDAS!$C$7:$C$75,'CONT. ESTOQUE'!$B307,SAÍDAS!$J$7:$J$75)</f>
        <v>0</v>
      </c>
      <c r="I307" s="99">
        <f>SUMIF(ENTRADAS!$C$8:$C$58,'CONT. ESTOQUE'!$B307,ENTRADAS!$G$7:$G$58)</f>
        <v>0</v>
      </c>
      <c r="J307" s="100">
        <f>'CONT. ESTOQUE'!$H307-'CONT. ESTOQUE'!$I307</f>
        <v>0</v>
      </c>
    </row>
    <row r="308" spans="2:10" ht="15.75" customHeight="1" x14ac:dyDescent="0.2">
      <c r="B308" s="104"/>
      <c r="C308" s="98" t="str">
        <f>IF('CONT. ESTOQUE'!$B308&lt;&gt;"",SUMIF(ENTRADAS!$C$8:$C$58,'CONT. ESTOQUE'!$B308,ENTRADAS!$E$7:$E$58),"")</f>
        <v/>
      </c>
      <c r="D308" s="98" t="str">
        <f>IF('CONT. ESTOQUE'!$B308&lt;&gt;"",SUMIF(SAÍDAS!$C$7:$C$75,'CONT. ESTOQUE'!$B308,SAÍDAS!$G$7:$G$75),"")</f>
        <v/>
      </c>
      <c r="E308" s="98" t="str">
        <f>IFERROR('CONT. ESTOQUE'!$C308-'CONT. ESTOQUE'!$D308,"")</f>
        <v/>
      </c>
      <c r="F308" s="98" t="str">
        <f>IFERROR(VLOOKUP('CONT. ESTOQUE'!$B308,PROD!$B$6:$G$21,4,0),"")</f>
        <v/>
      </c>
      <c r="G308" s="98" t="str">
        <f>IF('CONT. ESTOQUE'!$B308&lt;&gt;"",IF('CONT. ESTOQUE'!$E308=0,"Sem Estoque",IF('CONT. ESTOQUE'!$E308&lt;'CONT. ESTOQUE'!$F308,"Estoque Perigoso","Estoque Confortável")),"")</f>
        <v/>
      </c>
      <c r="H308" s="99">
        <f>SUMIF(SAÍDAS!$C$7:$C$75,'CONT. ESTOQUE'!$B308,SAÍDAS!$J$7:$J$75)</f>
        <v>0</v>
      </c>
      <c r="I308" s="99">
        <f>SUMIF(ENTRADAS!$C$8:$C$58,'CONT. ESTOQUE'!$B308,ENTRADAS!$G$7:$G$58)</f>
        <v>0</v>
      </c>
      <c r="J308" s="100">
        <f>'CONT. ESTOQUE'!$H308-'CONT. ESTOQUE'!$I308</f>
        <v>0</v>
      </c>
    </row>
    <row r="309" spans="2:10" ht="15.75" customHeight="1" x14ac:dyDescent="0.2">
      <c r="B309" s="104"/>
      <c r="C309" s="98" t="str">
        <f>IF('CONT. ESTOQUE'!$B309&lt;&gt;"",SUMIF(ENTRADAS!$C$8:$C$58,'CONT. ESTOQUE'!$B309,ENTRADAS!$E$7:$E$58),"")</f>
        <v/>
      </c>
      <c r="D309" s="98" t="str">
        <f>IF('CONT. ESTOQUE'!$B309&lt;&gt;"",SUMIF(SAÍDAS!$C$7:$C$75,'CONT. ESTOQUE'!$B309,SAÍDAS!$G$7:$G$75),"")</f>
        <v/>
      </c>
      <c r="E309" s="98" t="str">
        <f>IFERROR('CONT. ESTOQUE'!$C309-'CONT. ESTOQUE'!$D309,"")</f>
        <v/>
      </c>
      <c r="F309" s="98" t="str">
        <f>IFERROR(VLOOKUP('CONT. ESTOQUE'!$B309,PROD!$B$6:$G$21,4,0),"")</f>
        <v/>
      </c>
      <c r="G309" s="98" t="str">
        <f>IF('CONT. ESTOQUE'!$B309&lt;&gt;"",IF('CONT. ESTOQUE'!$E309=0,"Sem Estoque",IF('CONT. ESTOQUE'!$E309&lt;'CONT. ESTOQUE'!$F309,"Estoque Perigoso","Estoque Confortável")),"")</f>
        <v/>
      </c>
      <c r="H309" s="99">
        <f>SUMIF(SAÍDAS!$C$7:$C$75,'CONT. ESTOQUE'!$B309,SAÍDAS!$J$7:$J$75)</f>
        <v>0</v>
      </c>
      <c r="I309" s="99">
        <f>SUMIF(ENTRADAS!$C$8:$C$58,'CONT. ESTOQUE'!$B309,ENTRADAS!$G$7:$G$58)</f>
        <v>0</v>
      </c>
      <c r="J309" s="100">
        <f>'CONT. ESTOQUE'!$H309-'CONT. ESTOQUE'!$I309</f>
        <v>0</v>
      </c>
    </row>
    <row r="310" spans="2:10" ht="15.75" customHeight="1" x14ac:dyDescent="0.2">
      <c r="B310" s="104"/>
      <c r="C310" s="98" t="str">
        <f>IF('CONT. ESTOQUE'!$B310&lt;&gt;"",SUMIF(ENTRADAS!$C$8:$C$58,'CONT. ESTOQUE'!$B310,ENTRADAS!$E$7:$E$58),"")</f>
        <v/>
      </c>
      <c r="D310" s="98" t="str">
        <f>IF('CONT. ESTOQUE'!$B310&lt;&gt;"",SUMIF(SAÍDAS!$C$7:$C$75,'CONT. ESTOQUE'!$B310,SAÍDAS!$G$7:$G$75),"")</f>
        <v/>
      </c>
      <c r="E310" s="98" t="str">
        <f>IFERROR('CONT. ESTOQUE'!$C310-'CONT. ESTOQUE'!$D310,"")</f>
        <v/>
      </c>
      <c r="F310" s="98" t="str">
        <f>IFERROR(VLOOKUP('CONT. ESTOQUE'!$B310,PROD!$B$6:$G$21,4,0),"")</f>
        <v/>
      </c>
      <c r="G310" s="98" t="str">
        <f>IF('CONT. ESTOQUE'!$B310&lt;&gt;"",IF('CONT. ESTOQUE'!$E310=0,"Sem Estoque",IF('CONT. ESTOQUE'!$E310&lt;'CONT. ESTOQUE'!$F310,"Estoque Perigoso","Estoque Confortável")),"")</f>
        <v/>
      </c>
      <c r="H310" s="99">
        <f>SUMIF(SAÍDAS!$C$7:$C$75,'CONT. ESTOQUE'!$B310,SAÍDAS!$J$7:$J$75)</f>
        <v>0</v>
      </c>
      <c r="I310" s="99">
        <f>SUMIF(ENTRADAS!$C$8:$C$58,'CONT. ESTOQUE'!$B310,ENTRADAS!$G$7:$G$58)</f>
        <v>0</v>
      </c>
      <c r="J310" s="100">
        <f>'CONT. ESTOQUE'!$H310-'CONT. ESTOQUE'!$I310</f>
        <v>0</v>
      </c>
    </row>
    <row r="311" spans="2:10" ht="15.75" customHeight="1" x14ac:dyDescent="0.2">
      <c r="B311" s="104"/>
      <c r="C311" s="98" t="str">
        <f>IF('CONT. ESTOQUE'!$B311&lt;&gt;"",SUMIF(ENTRADAS!$C$8:$C$58,'CONT. ESTOQUE'!$B311,ENTRADAS!$E$7:$E$58),"")</f>
        <v/>
      </c>
      <c r="D311" s="98" t="str">
        <f>IF('CONT. ESTOQUE'!$B311&lt;&gt;"",SUMIF(SAÍDAS!$C$7:$C$75,'CONT. ESTOQUE'!$B311,SAÍDAS!$G$7:$G$75),"")</f>
        <v/>
      </c>
      <c r="E311" s="98" t="str">
        <f>IFERROR('CONT. ESTOQUE'!$C311-'CONT. ESTOQUE'!$D311,"")</f>
        <v/>
      </c>
      <c r="F311" s="98" t="str">
        <f>IFERROR(VLOOKUP('CONT. ESTOQUE'!$B311,PROD!$B$6:$G$21,4,0),"")</f>
        <v/>
      </c>
      <c r="G311" s="98" t="str">
        <f>IF('CONT. ESTOQUE'!$B311&lt;&gt;"",IF('CONT. ESTOQUE'!$E311=0,"Sem Estoque",IF('CONT. ESTOQUE'!$E311&lt;'CONT. ESTOQUE'!$F311,"Estoque Perigoso","Estoque Confortável")),"")</f>
        <v/>
      </c>
      <c r="H311" s="99">
        <f>SUMIF(SAÍDAS!$C$7:$C$75,'CONT. ESTOQUE'!$B311,SAÍDAS!$J$7:$J$75)</f>
        <v>0</v>
      </c>
      <c r="I311" s="99">
        <f>SUMIF(ENTRADAS!$C$8:$C$58,'CONT. ESTOQUE'!$B311,ENTRADAS!$G$7:$G$58)</f>
        <v>0</v>
      </c>
      <c r="J311" s="100">
        <f>'CONT. ESTOQUE'!$H311-'CONT. ESTOQUE'!$I311</f>
        <v>0</v>
      </c>
    </row>
    <row r="312" spans="2:10" ht="15.75" customHeight="1" x14ac:dyDescent="0.2">
      <c r="B312" s="104"/>
      <c r="C312" s="98" t="str">
        <f>IF('CONT. ESTOQUE'!$B312&lt;&gt;"",SUMIF(ENTRADAS!$C$8:$C$58,'CONT. ESTOQUE'!$B312,ENTRADAS!$E$7:$E$58),"")</f>
        <v/>
      </c>
      <c r="D312" s="98" t="str">
        <f>IF('CONT. ESTOQUE'!$B312&lt;&gt;"",SUMIF(SAÍDAS!$C$7:$C$75,'CONT. ESTOQUE'!$B312,SAÍDAS!$G$7:$G$75),"")</f>
        <v/>
      </c>
      <c r="E312" s="98" t="str">
        <f>IFERROR('CONT. ESTOQUE'!$C312-'CONT. ESTOQUE'!$D312,"")</f>
        <v/>
      </c>
      <c r="F312" s="98" t="str">
        <f>IFERROR(VLOOKUP('CONT. ESTOQUE'!$B312,PROD!$B$6:$G$21,4,0),"")</f>
        <v/>
      </c>
      <c r="G312" s="98" t="str">
        <f>IF('CONT. ESTOQUE'!$B312&lt;&gt;"",IF('CONT. ESTOQUE'!$E312=0,"Sem Estoque",IF('CONT. ESTOQUE'!$E312&lt;'CONT. ESTOQUE'!$F312,"Estoque Perigoso","Estoque Confortável")),"")</f>
        <v/>
      </c>
      <c r="H312" s="99">
        <f>SUMIF(SAÍDAS!$C$7:$C$75,'CONT. ESTOQUE'!$B312,SAÍDAS!$J$7:$J$75)</f>
        <v>0</v>
      </c>
      <c r="I312" s="99">
        <f>SUMIF(ENTRADAS!$C$8:$C$58,'CONT. ESTOQUE'!$B312,ENTRADAS!$G$7:$G$58)</f>
        <v>0</v>
      </c>
      <c r="J312" s="100">
        <f>'CONT. ESTOQUE'!$H312-'CONT. ESTOQUE'!$I312</f>
        <v>0</v>
      </c>
    </row>
    <row r="313" spans="2:10" ht="15.75" customHeight="1" x14ac:dyDescent="0.2">
      <c r="B313" s="104"/>
      <c r="C313" s="98" t="str">
        <f>IF('CONT. ESTOQUE'!$B313&lt;&gt;"",SUMIF(ENTRADAS!$C$8:$C$58,'CONT. ESTOQUE'!$B313,ENTRADAS!$E$7:$E$58),"")</f>
        <v/>
      </c>
      <c r="D313" s="98" t="str">
        <f>IF('CONT. ESTOQUE'!$B313&lt;&gt;"",SUMIF(SAÍDAS!$C$7:$C$75,'CONT. ESTOQUE'!$B313,SAÍDAS!$G$7:$G$75),"")</f>
        <v/>
      </c>
      <c r="E313" s="98" t="str">
        <f>IFERROR('CONT. ESTOQUE'!$C313-'CONT. ESTOQUE'!$D313,"")</f>
        <v/>
      </c>
      <c r="F313" s="98" t="str">
        <f>IFERROR(VLOOKUP('CONT. ESTOQUE'!$B313,PROD!$B$6:$G$21,4,0),"")</f>
        <v/>
      </c>
      <c r="G313" s="98" t="str">
        <f>IF('CONT. ESTOQUE'!$B313&lt;&gt;"",IF('CONT. ESTOQUE'!$E313=0,"Sem Estoque",IF('CONT. ESTOQUE'!$E313&lt;'CONT. ESTOQUE'!$F313,"Estoque Perigoso","Estoque Confortável")),"")</f>
        <v/>
      </c>
      <c r="H313" s="99">
        <f>SUMIF(SAÍDAS!$C$7:$C$75,'CONT. ESTOQUE'!$B313,SAÍDAS!$J$7:$J$75)</f>
        <v>0</v>
      </c>
      <c r="I313" s="99">
        <f>SUMIF(ENTRADAS!$C$8:$C$58,'CONT. ESTOQUE'!$B313,ENTRADAS!$G$7:$G$58)</f>
        <v>0</v>
      </c>
      <c r="J313" s="100">
        <f>'CONT. ESTOQUE'!$H313-'CONT. ESTOQUE'!$I313</f>
        <v>0</v>
      </c>
    </row>
    <row r="314" spans="2:10" ht="15.75" customHeight="1" x14ac:dyDescent="0.2">
      <c r="B314" s="104"/>
      <c r="C314" s="98" t="str">
        <f>IF('CONT. ESTOQUE'!$B314&lt;&gt;"",SUMIF(ENTRADAS!$C$8:$C$58,'CONT. ESTOQUE'!$B314,ENTRADAS!$E$7:$E$58),"")</f>
        <v/>
      </c>
      <c r="D314" s="98" t="str">
        <f>IF('CONT. ESTOQUE'!$B314&lt;&gt;"",SUMIF(SAÍDAS!$C$7:$C$75,'CONT. ESTOQUE'!$B314,SAÍDAS!$G$7:$G$75),"")</f>
        <v/>
      </c>
      <c r="E314" s="98" t="str">
        <f>IFERROR('CONT. ESTOQUE'!$C314-'CONT. ESTOQUE'!$D314,"")</f>
        <v/>
      </c>
      <c r="F314" s="98" t="str">
        <f>IFERROR(VLOOKUP('CONT. ESTOQUE'!$B314,PROD!$B$6:$G$21,4,0),"")</f>
        <v/>
      </c>
      <c r="G314" s="98" t="str">
        <f>IF('CONT. ESTOQUE'!$B314&lt;&gt;"",IF('CONT. ESTOQUE'!$E314=0,"Sem Estoque",IF('CONT. ESTOQUE'!$E314&lt;'CONT. ESTOQUE'!$F314,"Estoque Perigoso","Estoque Confortável")),"")</f>
        <v/>
      </c>
      <c r="H314" s="99">
        <f>SUMIF(SAÍDAS!$C$7:$C$75,'CONT. ESTOQUE'!$B314,SAÍDAS!$J$7:$J$75)</f>
        <v>0</v>
      </c>
      <c r="I314" s="99">
        <f>SUMIF(ENTRADAS!$C$8:$C$58,'CONT. ESTOQUE'!$B314,ENTRADAS!$G$7:$G$58)</f>
        <v>0</v>
      </c>
      <c r="J314" s="100">
        <f>'CONT. ESTOQUE'!$H314-'CONT. ESTOQUE'!$I314</f>
        <v>0</v>
      </c>
    </row>
    <row r="315" spans="2:10" ht="15.75" customHeight="1" x14ac:dyDescent="0.2">
      <c r="B315" s="104"/>
      <c r="C315" s="98" t="str">
        <f>IF('CONT. ESTOQUE'!$B315&lt;&gt;"",SUMIF(ENTRADAS!$C$8:$C$58,'CONT. ESTOQUE'!$B315,ENTRADAS!$E$7:$E$58),"")</f>
        <v/>
      </c>
      <c r="D315" s="98" t="str">
        <f>IF('CONT. ESTOQUE'!$B315&lt;&gt;"",SUMIF(SAÍDAS!$C$7:$C$75,'CONT. ESTOQUE'!$B315,SAÍDAS!$G$7:$G$75),"")</f>
        <v/>
      </c>
      <c r="E315" s="98" t="str">
        <f>IFERROR('CONT. ESTOQUE'!$C315-'CONT. ESTOQUE'!$D315,"")</f>
        <v/>
      </c>
      <c r="F315" s="98" t="str">
        <f>IFERROR(VLOOKUP('CONT. ESTOQUE'!$B315,PROD!$B$6:$G$21,4,0),"")</f>
        <v/>
      </c>
      <c r="G315" s="98" t="str">
        <f>IF('CONT. ESTOQUE'!$B315&lt;&gt;"",IF('CONT. ESTOQUE'!$E315=0,"Sem Estoque",IF('CONT. ESTOQUE'!$E315&lt;'CONT. ESTOQUE'!$F315,"Estoque Perigoso","Estoque Confortável")),"")</f>
        <v/>
      </c>
      <c r="H315" s="99">
        <f>SUMIF(SAÍDAS!$C$7:$C$75,'CONT. ESTOQUE'!$B315,SAÍDAS!$J$7:$J$75)</f>
        <v>0</v>
      </c>
      <c r="I315" s="99">
        <f>SUMIF(ENTRADAS!$C$8:$C$58,'CONT. ESTOQUE'!$B315,ENTRADAS!$G$7:$G$58)</f>
        <v>0</v>
      </c>
      <c r="J315" s="100">
        <f>'CONT. ESTOQUE'!$H315-'CONT. ESTOQUE'!$I315</f>
        <v>0</v>
      </c>
    </row>
    <row r="316" spans="2:10" ht="15.75" customHeight="1" x14ac:dyDescent="0.2">
      <c r="B316" s="104"/>
      <c r="C316" s="98" t="str">
        <f>IF('CONT. ESTOQUE'!$B316&lt;&gt;"",SUMIF(ENTRADAS!$C$8:$C$58,'CONT. ESTOQUE'!$B316,ENTRADAS!$E$7:$E$58),"")</f>
        <v/>
      </c>
      <c r="D316" s="98" t="str">
        <f>IF('CONT. ESTOQUE'!$B316&lt;&gt;"",SUMIF(SAÍDAS!$C$7:$C$75,'CONT. ESTOQUE'!$B316,SAÍDAS!$G$7:$G$75),"")</f>
        <v/>
      </c>
      <c r="E316" s="98" t="str">
        <f>IFERROR('CONT. ESTOQUE'!$C316-'CONT. ESTOQUE'!$D316,"")</f>
        <v/>
      </c>
      <c r="F316" s="98" t="str">
        <f>IFERROR(VLOOKUP('CONT. ESTOQUE'!$B316,PROD!$B$6:$G$21,4,0),"")</f>
        <v/>
      </c>
      <c r="G316" s="98" t="str">
        <f>IF('CONT. ESTOQUE'!$B316&lt;&gt;"",IF('CONT. ESTOQUE'!$E316=0,"Sem Estoque",IF('CONT. ESTOQUE'!$E316&lt;'CONT. ESTOQUE'!$F316,"Estoque Perigoso","Estoque Confortável")),"")</f>
        <v/>
      </c>
      <c r="H316" s="99">
        <f>SUMIF(SAÍDAS!$C$7:$C$75,'CONT. ESTOQUE'!$B316,SAÍDAS!$J$7:$J$75)</f>
        <v>0</v>
      </c>
      <c r="I316" s="99">
        <f>SUMIF(ENTRADAS!$C$8:$C$58,'CONT. ESTOQUE'!$B316,ENTRADAS!$G$7:$G$58)</f>
        <v>0</v>
      </c>
      <c r="J316" s="100">
        <f>'CONT. ESTOQUE'!$H316-'CONT. ESTOQUE'!$I316</f>
        <v>0</v>
      </c>
    </row>
    <row r="317" spans="2:10" ht="15.75" customHeight="1" x14ac:dyDescent="0.2">
      <c r="B317" s="104"/>
      <c r="C317" s="98" t="str">
        <f>IF('CONT. ESTOQUE'!$B317&lt;&gt;"",SUMIF(ENTRADAS!$C$8:$C$58,'CONT. ESTOQUE'!$B317,ENTRADAS!$E$7:$E$58),"")</f>
        <v/>
      </c>
      <c r="D317" s="98" t="str">
        <f>IF('CONT. ESTOQUE'!$B317&lt;&gt;"",SUMIF(SAÍDAS!$C$7:$C$75,'CONT. ESTOQUE'!$B317,SAÍDAS!$G$7:$G$75),"")</f>
        <v/>
      </c>
      <c r="E317" s="98" t="str">
        <f>IFERROR('CONT. ESTOQUE'!$C317-'CONT. ESTOQUE'!$D317,"")</f>
        <v/>
      </c>
      <c r="F317" s="98" t="str">
        <f>IFERROR(VLOOKUP('CONT. ESTOQUE'!$B317,PROD!$B$6:$G$21,4,0),"")</f>
        <v/>
      </c>
      <c r="G317" s="98" t="str">
        <f>IF('CONT. ESTOQUE'!$B317&lt;&gt;"",IF('CONT. ESTOQUE'!$E317=0,"Sem Estoque",IF('CONT. ESTOQUE'!$E317&lt;'CONT. ESTOQUE'!$F317,"Estoque Perigoso","Estoque Confortável")),"")</f>
        <v/>
      </c>
      <c r="H317" s="99">
        <f>SUMIF(SAÍDAS!$C$7:$C$75,'CONT. ESTOQUE'!$B317,SAÍDAS!$J$7:$J$75)</f>
        <v>0</v>
      </c>
      <c r="I317" s="99">
        <f>SUMIF(ENTRADAS!$C$8:$C$58,'CONT. ESTOQUE'!$B317,ENTRADAS!$G$7:$G$58)</f>
        <v>0</v>
      </c>
      <c r="J317" s="100">
        <f>'CONT. ESTOQUE'!$H317-'CONT. ESTOQUE'!$I317</f>
        <v>0</v>
      </c>
    </row>
    <row r="318" spans="2:10" ht="15.75" customHeight="1" x14ac:dyDescent="0.2">
      <c r="B318" s="104"/>
      <c r="C318" s="98" t="str">
        <f>IF('CONT. ESTOQUE'!$B318&lt;&gt;"",SUMIF(ENTRADAS!$C$8:$C$58,'CONT. ESTOQUE'!$B318,ENTRADAS!$E$7:$E$58),"")</f>
        <v/>
      </c>
      <c r="D318" s="98" t="str">
        <f>IF('CONT. ESTOQUE'!$B318&lt;&gt;"",SUMIF(SAÍDAS!$C$7:$C$75,'CONT. ESTOQUE'!$B318,SAÍDAS!$G$7:$G$75),"")</f>
        <v/>
      </c>
      <c r="E318" s="98" t="str">
        <f>IFERROR('CONT. ESTOQUE'!$C318-'CONT. ESTOQUE'!$D318,"")</f>
        <v/>
      </c>
      <c r="F318" s="98" t="str">
        <f>IFERROR(VLOOKUP('CONT. ESTOQUE'!$B318,PROD!$B$6:$G$21,4,0),"")</f>
        <v/>
      </c>
      <c r="G318" s="98" t="str">
        <f>IF('CONT. ESTOQUE'!$B318&lt;&gt;"",IF('CONT. ESTOQUE'!$E318=0,"Sem Estoque",IF('CONT. ESTOQUE'!$E318&lt;'CONT. ESTOQUE'!$F318,"Estoque Perigoso","Estoque Confortável")),"")</f>
        <v/>
      </c>
      <c r="H318" s="99">
        <f>SUMIF(SAÍDAS!$C$7:$C$75,'CONT. ESTOQUE'!$B318,SAÍDAS!$J$7:$J$75)</f>
        <v>0</v>
      </c>
      <c r="I318" s="99">
        <f>SUMIF(ENTRADAS!$C$8:$C$58,'CONT. ESTOQUE'!$B318,ENTRADAS!$G$7:$G$58)</f>
        <v>0</v>
      </c>
      <c r="J318" s="100">
        <f>'CONT. ESTOQUE'!$H318-'CONT. ESTOQUE'!$I318</f>
        <v>0</v>
      </c>
    </row>
    <row r="319" spans="2:10" ht="15.75" customHeight="1" x14ac:dyDescent="0.2">
      <c r="B319" s="104"/>
      <c r="C319" s="98" t="str">
        <f>IF('CONT. ESTOQUE'!$B319&lt;&gt;"",SUMIF(ENTRADAS!$C$8:$C$58,'CONT. ESTOQUE'!$B319,ENTRADAS!$E$7:$E$58),"")</f>
        <v/>
      </c>
      <c r="D319" s="98" t="str">
        <f>IF('CONT. ESTOQUE'!$B319&lt;&gt;"",SUMIF(SAÍDAS!$C$7:$C$75,'CONT. ESTOQUE'!$B319,SAÍDAS!$G$7:$G$75),"")</f>
        <v/>
      </c>
      <c r="E319" s="98" t="str">
        <f>IFERROR('CONT. ESTOQUE'!$C319-'CONT. ESTOQUE'!$D319,"")</f>
        <v/>
      </c>
      <c r="F319" s="98" t="str">
        <f>IFERROR(VLOOKUP('CONT. ESTOQUE'!$B319,PROD!$B$6:$G$21,4,0),"")</f>
        <v/>
      </c>
      <c r="G319" s="98" t="str">
        <f>IF('CONT. ESTOQUE'!$B319&lt;&gt;"",IF('CONT. ESTOQUE'!$E319=0,"Sem Estoque",IF('CONT. ESTOQUE'!$E319&lt;'CONT. ESTOQUE'!$F319,"Estoque Perigoso","Estoque Confortável")),"")</f>
        <v/>
      </c>
      <c r="H319" s="99">
        <f>SUMIF(SAÍDAS!$C$7:$C$75,'CONT. ESTOQUE'!$B319,SAÍDAS!$J$7:$J$75)</f>
        <v>0</v>
      </c>
      <c r="I319" s="99">
        <f>SUMIF(ENTRADAS!$C$8:$C$58,'CONT. ESTOQUE'!$B319,ENTRADAS!$G$7:$G$58)</f>
        <v>0</v>
      </c>
      <c r="J319" s="100">
        <f>'CONT. ESTOQUE'!$H319-'CONT. ESTOQUE'!$I319</f>
        <v>0</v>
      </c>
    </row>
    <row r="320" spans="2:10" ht="15.75" customHeight="1" x14ac:dyDescent="0.2">
      <c r="B320" s="104"/>
      <c r="C320" s="98" t="str">
        <f>IF('CONT. ESTOQUE'!$B320&lt;&gt;"",SUMIF(ENTRADAS!$C$8:$C$58,'CONT. ESTOQUE'!$B320,ENTRADAS!$E$7:$E$58),"")</f>
        <v/>
      </c>
      <c r="D320" s="98" t="str">
        <f>IF('CONT. ESTOQUE'!$B320&lt;&gt;"",SUMIF(SAÍDAS!$C$7:$C$75,'CONT. ESTOQUE'!$B320,SAÍDAS!$G$7:$G$75),"")</f>
        <v/>
      </c>
      <c r="E320" s="98" t="str">
        <f>IFERROR('CONT. ESTOQUE'!$C320-'CONT. ESTOQUE'!$D320,"")</f>
        <v/>
      </c>
      <c r="F320" s="98" t="str">
        <f>IFERROR(VLOOKUP('CONT. ESTOQUE'!$B320,PROD!$B$6:$G$21,4,0),"")</f>
        <v/>
      </c>
      <c r="G320" s="98" t="str">
        <f>IF('CONT. ESTOQUE'!$B320&lt;&gt;"",IF('CONT. ESTOQUE'!$E320=0,"Sem Estoque",IF('CONT. ESTOQUE'!$E320&lt;'CONT. ESTOQUE'!$F320,"Estoque Perigoso","Estoque Confortável")),"")</f>
        <v/>
      </c>
      <c r="H320" s="99">
        <f>SUMIF(SAÍDAS!$C$7:$C$75,'CONT. ESTOQUE'!$B320,SAÍDAS!$J$7:$J$75)</f>
        <v>0</v>
      </c>
      <c r="I320" s="99">
        <f>SUMIF(ENTRADAS!$C$8:$C$58,'CONT. ESTOQUE'!$B320,ENTRADAS!$G$7:$G$58)</f>
        <v>0</v>
      </c>
      <c r="J320" s="100">
        <f>'CONT. ESTOQUE'!$H320-'CONT. ESTOQUE'!$I320</f>
        <v>0</v>
      </c>
    </row>
    <row r="321" spans="2:10" ht="15.75" customHeight="1" x14ac:dyDescent="0.2">
      <c r="B321" s="104"/>
      <c r="C321" s="98" t="str">
        <f>IF('CONT. ESTOQUE'!$B321&lt;&gt;"",SUMIF(ENTRADAS!$C$8:$C$58,'CONT. ESTOQUE'!$B321,ENTRADAS!$E$7:$E$58),"")</f>
        <v/>
      </c>
      <c r="D321" s="98" t="str">
        <f>IF('CONT. ESTOQUE'!$B321&lt;&gt;"",SUMIF(SAÍDAS!$C$7:$C$75,'CONT. ESTOQUE'!$B321,SAÍDAS!$G$7:$G$75),"")</f>
        <v/>
      </c>
      <c r="E321" s="98" t="str">
        <f>IFERROR('CONT. ESTOQUE'!$C321-'CONT. ESTOQUE'!$D321,"")</f>
        <v/>
      </c>
      <c r="F321" s="98" t="str">
        <f>IFERROR(VLOOKUP('CONT. ESTOQUE'!$B321,PROD!$B$6:$G$21,4,0),"")</f>
        <v/>
      </c>
      <c r="G321" s="98" t="str">
        <f>IF('CONT. ESTOQUE'!$B321&lt;&gt;"",IF('CONT. ESTOQUE'!$E321=0,"Sem Estoque",IF('CONT. ESTOQUE'!$E321&lt;'CONT. ESTOQUE'!$F321,"Estoque Perigoso","Estoque Confortável")),"")</f>
        <v/>
      </c>
      <c r="H321" s="99">
        <f>SUMIF(SAÍDAS!$C$7:$C$75,'CONT. ESTOQUE'!$B321,SAÍDAS!$J$7:$J$75)</f>
        <v>0</v>
      </c>
      <c r="I321" s="99">
        <f>SUMIF(ENTRADAS!$C$8:$C$58,'CONT. ESTOQUE'!$B321,ENTRADAS!$G$7:$G$58)</f>
        <v>0</v>
      </c>
      <c r="J321" s="100">
        <f>'CONT. ESTOQUE'!$H321-'CONT. ESTOQUE'!$I321</f>
        <v>0</v>
      </c>
    </row>
    <row r="322" spans="2:10" ht="15.75" customHeight="1" x14ac:dyDescent="0.2">
      <c r="B322" s="104"/>
      <c r="C322" s="98" t="str">
        <f>IF('CONT. ESTOQUE'!$B322&lt;&gt;"",SUMIF(ENTRADAS!$C$8:$C$58,'CONT. ESTOQUE'!$B322,ENTRADAS!$E$7:$E$58),"")</f>
        <v/>
      </c>
      <c r="D322" s="98" t="str">
        <f>IF('CONT. ESTOQUE'!$B322&lt;&gt;"",SUMIF(SAÍDAS!$C$7:$C$75,'CONT. ESTOQUE'!$B322,SAÍDAS!$G$7:$G$75),"")</f>
        <v/>
      </c>
      <c r="E322" s="98" t="str">
        <f>IFERROR('CONT. ESTOQUE'!$C322-'CONT. ESTOQUE'!$D322,"")</f>
        <v/>
      </c>
      <c r="F322" s="98" t="str">
        <f>IFERROR(VLOOKUP('CONT. ESTOQUE'!$B322,PROD!$B$6:$G$21,4,0),"")</f>
        <v/>
      </c>
      <c r="G322" s="98" t="str">
        <f>IF('CONT. ESTOQUE'!$B322&lt;&gt;"",IF('CONT. ESTOQUE'!$E322=0,"Sem Estoque",IF('CONT. ESTOQUE'!$E322&lt;'CONT. ESTOQUE'!$F322,"Estoque Perigoso","Estoque Confortável")),"")</f>
        <v/>
      </c>
      <c r="H322" s="99">
        <f>SUMIF(SAÍDAS!$C$7:$C$75,'CONT. ESTOQUE'!$B322,SAÍDAS!$J$7:$J$75)</f>
        <v>0</v>
      </c>
      <c r="I322" s="99">
        <f>SUMIF(ENTRADAS!$C$8:$C$58,'CONT. ESTOQUE'!$B322,ENTRADAS!$G$7:$G$58)</f>
        <v>0</v>
      </c>
      <c r="J322" s="100">
        <f>'CONT. ESTOQUE'!$H322-'CONT. ESTOQUE'!$I322</f>
        <v>0</v>
      </c>
    </row>
    <row r="323" spans="2:10" ht="15.75" customHeight="1" x14ac:dyDescent="0.2">
      <c r="B323" s="104"/>
      <c r="C323" s="98" t="str">
        <f>IF('CONT. ESTOQUE'!$B323&lt;&gt;"",SUMIF(ENTRADAS!$C$8:$C$58,'CONT. ESTOQUE'!$B323,ENTRADAS!$E$7:$E$58),"")</f>
        <v/>
      </c>
      <c r="D323" s="98" t="str">
        <f>IF('CONT. ESTOQUE'!$B323&lt;&gt;"",SUMIF(SAÍDAS!$C$7:$C$75,'CONT. ESTOQUE'!$B323,SAÍDAS!$G$7:$G$75),"")</f>
        <v/>
      </c>
      <c r="E323" s="98" t="str">
        <f>IFERROR('CONT. ESTOQUE'!$C323-'CONT. ESTOQUE'!$D323,"")</f>
        <v/>
      </c>
      <c r="F323" s="98" t="str">
        <f>IFERROR(VLOOKUP('CONT. ESTOQUE'!$B323,PROD!$B$6:$G$21,4,0),"")</f>
        <v/>
      </c>
      <c r="G323" s="98" t="str">
        <f>IF('CONT. ESTOQUE'!$B323&lt;&gt;"",IF('CONT. ESTOQUE'!$E323=0,"Sem Estoque",IF('CONT. ESTOQUE'!$E323&lt;'CONT. ESTOQUE'!$F323,"Estoque Perigoso","Estoque Confortável")),"")</f>
        <v/>
      </c>
      <c r="H323" s="99">
        <f>SUMIF(SAÍDAS!$C$7:$C$75,'CONT. ESTOQUE'!$B323,SAÍDAS!$J$7:$J$75)</f>
        <v>0</v>
      </c>
      <c r="I323" s="99">
        <f>SUMIF(ENTRADAS!$C$8:$C$58,'CONT. ESTOQUE'!$B323,ENTRADAS!$G$7:$G$58)</f>
        <v>0</v>
      </c>
      <c r="J323" s="100">
        <f>'CONT. ESTOQUE'!$H323-'CONT. ESTOQUE'!$I323</f>
        <v>0</v>
      </c>
    </row>
    <row r="324" spans="2:10" ht="15.75" customHeight="1" x14ac:dyDescent="0.2">
      <c r="B324" s="104"/>
      <c r="C324" s="98" t="str">
        <f>IF('CONT. ESTOQUE'!$B324&lt;&gt;"",SUMIF(ENTRADAS!$C$8:$C$58,'CONT. ESTOQUE'!$B324,ENTRADAS!$E$7:$E$58),"")</f>
        <v/>
      </c>
      <c r="D324" s="98" t="str">
        <f>IF('CONT. ESTOQUE'!$B324&lt;&gt;"",SUMIF(SAÍDAS!$C$7:$C$75,'CONT. ESTOQUE'!$B324,SAÍDAS!$G$7:$G$75),"")</f>
        <v/>
      </c>
      <c r="E324" s="98" t="str">
        <f>IFERROR('CONT. ESTOQUE'!$C324-'CONT. ESTOQUE'!$D324,"")</f>
        <v/>
      </c>
      <c r="F324" s="98" t="str">
        <f>IFERROR(VLOOKUP('CONT. ESTOQUE'!$B324,PROD!$B$6:$G$21,4,0),"")</f>
        <v/>
      </c>
      <c r="G324" s="98" t="str">
        <f>IF('CONT. ESTOQUE'!$B324&lt;&gt;"",IF('CONT. ESTOQUE'!$E324=0,"Sem Estoque",IF('CONT. ESTOQUE'!$E324&lt;'CONT. ESTOQUE'!$F324,"Estoque Perigoso","Estoque Confortável")),"")</f>
        <v/>
      </c>
      <c r="H324" s="99">
        <f>SUMIF(SAÍDAS!$C$7:$C$75,'CONT. ESTOQUE'!$B324,SAÍDAS!$J$7:$J$75)</f>
        <v>0</v>
      </c>
      <c r="I324" s="99">
        <f>SUMIF(ENTRADAS!$C$8:$C$58,'CONT. ESTOQUE'!$B324,ENTRADAS!$G$7:$G$58)</f>
        <v>0</v>
      </c>
      <c r="J324" s="100">
        <f>'CONT. ESTOQUE'!$H324-'CONT. ESTOQUE'!$I324</f>
        <v>0</v>
      </c>
    </row>
    <row r="325" spans="2:10" ht="15.75" customHeight="1" x14ac:dyDescent="0.2">
      <c r="B325" s="104"/>
      <c r="C325" s="98" t="str">
        <f>IF('CONT. ESTOQUE'!$B325&lt;&gt;"",SUMIF(ENTRADAS!$C$8:$C$58,'CONT. ESTOQUE'!$B325,ENTRADAS!$E$7:$E$58),"")</f>
        <v/>
      </c>
      <c r="D325" s="98" t="str">
        <f>IF('CONT. ESTOQUE'!$B325&lt;&gt;"",SUMIF(SAÍDAS!$C$7:$C$75,'CONT. ESTOQUE'!$B325,SAÍDAS!$G$7:$G$75),"")</f>
        <v/>
      </c>
      <c r="E325" s="98" t="str">
        <f>IFERROR('CONT. ESTOQUE'!$C325-'CONT. ESTOQUE'!$D325,"")</f>
        <v/>
      </c>
      <c r="F325" s="98" t="str">
        <f>IFERROR(VLOOKUP('CONT. ESTOQUE'!$B325,PROD!$B$6:$G$21,4,0),"")</f>
        <v/>
      </c>
      <c r="G325" s="98" t="str">
        <f>IF('CONT. ESTOQUE'!$B325&lt;&gt;"",IF('CONT. ESTOQUE'!$E325=0,"Sem Estoque",IF('CONT. ESTOQUE'!$E325&lt;'CONT. ESTOQUE'!$F325,"Estoque Perigoso","Estoque Confortável")),"")</f>
        <v/>
      </c>
      <c r="H325" s="99">
        <f>SUMIF(SAÍDAS!$C$7:$C$75,'CONT. ESTOQUE'!$B325,SAÍDAS!$J$7:$J$75)</f>
        <v>0</v>
      </c>
      <c r="I325" s="99">
        <f>SUMIF(ENTRADAS!$C$8:$C$58,'CONT. ESTOQUE'!$B325,ENTRADAS!$G$7:$G$58)</f>
        <v>0</v>
      </c>
      <c r="J325" s="100">
        <f>'CONT. ESTOQUE'!$H325-'CONT. ESTOQUE'!$I325</f>
        <v>0</v>
      </c>
    </row>
    <row r="326" spans="2:10" ht="15.75" customHeight="1" x14ac:dyDescent="0.2">
      <c r="B326" s="104"/>
      <c r="C326" s="98" t="str">
        <f>IF('CONT. ESTOQUE'!$B326&lt;&gt;"",SUMIF(ENTRADAS!$C$8:$C$58,'CONT. ESTOQUE'!$B326,ENTRADAS!$E$7:$E$58),"")</f>
        <v/>
      </c>
      <c r="D326" s="98" t="str">
        <f>IF('CONT. ESTOQUE'!$B326&lt;&gt;"",SUMIF(SAÍDAS!$C$7:$C$75,'CONT. ESTOQUE'!$B326,SAÍDAS!$G$7:$G$75),"")</f>
        <v/>
      </c>
      <c r="E326" s="98" t="str">
        <f>IFERROR('CONT. ESTOQUE'!$C326-'CONT. ESTOQUE'!$D326,"")</f>
        <v/>
      </c>
      <c r="F326" s="98" t="str">
        <f>IFERROR(VLOOKUP('CONT. ESTOQUE'!$B326,PROD!$B$6:$G$21,4,0),"")</f>
        <v/>
      </c>
      <c r="G326" s="98" t="str">
        <f>IF('CONT. ESTOQUE'!$B326&lt;&gt;"",IF('CONT. ESTOQUE'!$E326=0,"Sem Estoque",IF('CONT. ESTOQUE'!$E326&lt;'CONT. ESTOQUE'!$F326,"Estoque Perigoso","Estoque Confortável")),"")</f>
        <v/>
      </c>
      <c r="H326" s="99">
        <f>SUMIF(SAÍDAS!$C$7:$C$75,'CONT. ESTOQUE'!$B326,SAÍDAS!$J$7:$J$75)</f>
        <v>0</v>
      </c>
      <c r="I326" s="99">
        <f>SUMIF(ENTRADAS!$C$8:$C$58,'CONT. ESTOQUE'!$B326,ENTRADAS!$G$7:$G$58)</f>
        <v>0</v>
      </c>
      <c r="J326" s="100">
        <f>'CONT. ESTOQUE'!$H326-'CONT. ESTOQUE'!$I326</f>
        <v>0</v>
      </c>
    </row>
    <row r="327" spans="2:10" ht="15.75" customHeight="1" x14ac:dyDescent="0.2">
      <c r="B327" s="104"/>
      <c r="C327" s="98" t="str">
        <f>IF('CONT. ESTOQUE'!$B327&lt;&gt;"",SUMIF(ENTRADAS!$C$8:$C$58,'CONT. ESTOQUE'!$B327,ENTRADAS!$E$7:$E$58),"")</f>
        <v/>
      </c>
      <c r="D327" s="98" t="str">
        <f>IF('CONT. ESTOQUE'!$B327&lt;&gt;"",SUMIF(SAÍDAS!$C$7:$C$75,'CONT. ESTOQUE'!$B327,SAÍDAS!$G$7:$G$75),"")</f>
        <v/>
      </c>
      <c r="E327" s="98" t="str">
        <f>IFERROR('CONT. ESTOQUE'!$C327-'CONT. ESTOQUE'!$D327,"")</f>
        <v/>
      </c>
      <c r="F327" s="98" t="str">
        <f>IFERROR(VLOOKUP('CONT. ESTOQUE'!$B327,PROD!$B$6:$G$21,4,0),"")</f>
        <v/>
      </c>
      <c r="G327" s="98" t="str">
        <f>IF('CONT. ESTOQUE'!$B327&lt;&gt;"",IF('CONT. ESTOQUE'!$E327=0,"Sem Estoque",IF('CONT. ESTOQUE'!$E327&lt;'CONT. ESTOQUE'!$F327,"Estoque Perigoso","Estoque Confortável")),"")</f>
        <v/>
      </c>
      <c r="H327" s="99">
        <f>SUMIF(SAÍDAS!$C$7:$C$75,'CONT. ESTOQUE'!$B327,SAÍDAS!$J$7:$J$75)</f>
        <v>0</v>
      </c>
      <c r="I327" s="99">
        <f>SUMIF(ENTRADAS!$C$8:$C$58,'CONT. ESTOQUE'!$B327,ENTRADAS!$G$7:$G$58)</f>
        <v>0</v>
      </c>
      <c r="J327" s="100">
        <f>'CONT. ESTOQUE'!$H327-'CONT. ESTOQUE'!$I327</f>
        <v>0</v>
      </c>
    </row>
    <row r="328" spans="2:10" ht="15.75" customHeight="1" x14ac:dyDescent="0.2">
      <c r="B328" s="104"/>
      <c r="C328" s="98" t="str">
        <f>IF('CONT. ESTOQUE'!$B328&lt;&gt;"",SUMIF(ENTRADAS!$C$8:$C$58,'CONT. ESTOQUE'!$B328,ENTRADAS!$E$7:$E$58),"")</f>
        <v/>
      </c>
      <c r="D328" s="98" t="str">
        <f>IF('CONT. ESTOQUE'!$B328&lt;&gt;"",SUMIF(SAÍDAS!$C$7:$C$75,'CONT. ESTOQUE'!$B328,SAÍDAS!$G$7:$G$75),"")</f>
        <v/>
      </c>
      <c r="E328" s="98" t="str">
        <f>IFERROR('CONT. ESTOQUE'!$C328-'CONT. ESTOQUE'!$D328,"")</f>
        <v/>
      </c>
      <c r="F328" s="98" t="str">
        <f>IFERROR(VLOOKUP('CONT. ESTOQUE'!$B328,PROD!$B$6:$G$21,4,0),"")</f>
        <v/>
      </c>
      <c r="G328" s="98" t="str">
        <f>IF('CONT. ESTOQUE'!$B328&lt;&gt;"",IF('CONT. ESTOQUE'!$E328=0,"Sem Estoque",IF('CONT. ESTOQUE'!$E328&lt;'CONT. ESTOQUE'!$F328,"Estoque Perigoso","Estoque Confortável")),"")</f>
        <v/>
      </c>
      <c r="H328" s="99">
        <f>SUMIF(SAÍDAS!$C$7:$C$75,'CONT. ESTOQUE'!$B328,SAÍDAS!$J$7:$J$75)</f>
        <v>0</v>
      </c>
      <c r="I328" s="99">
        <f>SUMIF(ENTRADAS!$C$8:$C$58,'CONT. ESTOQUE'!$B328,ENTRADAS!$G$7:$G$58)</f>
        <v>0</v>
      </c>
      <c r="J328" s="100">
        <f>'CONT. ESTOQUE'!$H328-'CONT. ESTOQUE'!$I328</f>
        <v>0</v>
      </c>
    </row>
    <row r="329" spans="2:10" ht="15.75" customHeight="1" x14ac:dyDescent="0.2">
      <c r="B329" s="104"/>
      <c r="C329" s="98" t="str">
        <f>IF('CONT. ESTOQUE'!$B329&lt;&gt;"",SUMIF(ENTRADAS!$C$8:$C$58,'CONT. ESTOQUE'!$B329,ENTRADAS!$E$7:$E$58),"")</f>
        <v/>
      </c>
      <c r="D329" s="98" t="str">
        <f>IF('CONT. ESTOQUE'!$B329&lt;&gt;"",SUMIF(SAÍDAS!$C$7:$C$75,'CONT. ESTOQUE'!$B329,SAÍDAS!$G$7:$G$75),"")</f>
        <v/>
      </c>
      <c r="E329" s="98" t="str">
        <f>IFERROR('CONT. ESTOQUE'!$C329-'CONT. ESTOQUE'!$D329,"")</f>
        <v/>
      </c>
      <c r="F329" s="98" t="str">
        <f>IFERROR(VLOOKUP('CONT. ESTOQUE'!$B329,PROD!$B$6:$G$21,4,0),"")</f>
        <v/>
      </c>
      <c r="G329" s="98" t="str">
        <f>IF('CONT. ESTOQUE'!$B329&lt;&gt;"",IF('CONT. ESTOQUE'!$E329=0,"Sem Estoque",IF('CONT. ESTOQUE'!$E329&lt;'CONT. ESTOQUE'!$F329,"Estoque Perigoso","Estoque Confortável")),"")</f>
        <v/>
      </c>
      <c r="H329" s="99">
        <f>SUMIF(SAÍDAS!$C$7:$C$75,'CONT. ESTOQUE'!$B329,SAÍDAS!$J$7:$J$75)</f>
        <v>0</v>
      </c>
      <c r="I329" s="99">
        <f>SUMIF(ENTRADAS!$C$8:$C$58,'CONT. ESTOQUE'!$B329,ENTRADAS!$G$7:$G$58)</f>
        <v>0</v>
      </c>
      <c r="J329" s="100">
        <f>'CONT. ESTOQUE'!$H329-'CONT. ESTOQUE'!$I329</f>
        <v>0</v>
      </c>
    </row>
    <row r="330" spans="2:10" ht="15.75" customHeight="1" x14ac:dyDescent="0.2">
      <c r="B330" s="104"/>
      <c r="C330" s="98" t="str">
        <f>IF('CONT. ESTOQUE'!$B330&lt;&gt;"",SUMIF(ENTRADAS!$C$8:$C$58,'CONT. ESTOQUE'!$B330,ENTRADAS!$E$7:$E$58),"")</f>
        <v/>
      </c>
      <c r="D330" s="98" t="str">
        <f>IF('CONT. ESTOQUE'!$B330&lt;&gt;"",SUMIF(SAÍDAS!$C$7:$C$75,'CONT. ESTOQUE'!$B330,SAÍDAS!$G$7:$G$75),"")</f>
        <v/>
      </c>
      <c r="E330" s="98" t="str">
        <f>IFERROR('CONT. ESTOQUE'!$C330-'CONT. ESTOQUE'!$D330,"")</f>
        <v/>
      </c>
      <c r="F330" s="98" t="str">
        <f>IFERROR(VLOOKUP('CONT. ESTOQUE'!$B330,PROD!$B$6:$G$21,4,0),"")</f>
        <v/>
      </c>
      <c r="G330" s="98" t="str">
        <f>IF('CONT. ESTOQUE'!$B330&lt;&gt;"",IF('CONT. ESTOQUE'!$E330=0,"Sem Estoque",IF('CONT. ESTOQUE'!$E330&lt;'CONT. ESTOQUE'!$F330,"Estoque Perigoso","Estoque Confortável")),"")</f>
        <v/>
      </c>
      <c r="H330" s="99">
        <f>SUMIF(SAÍDAS!$C$7:$C$75,'CONT. ESTOQUE'!$B330,SAÍDAS!$J$7:$J$75)</f>
        <v>0</v>
      </c>
      <c r="I330" s="99">
        <f>SUMIF(ENTRADAS!$C$8:$C$58,'CONT. ESTOQUE'!$B330,ENTRADAS!$G$7:$G$58)</f>
        <v>0</v>
      </c>
      <c r="J330" s="100">
        <f>'CONT. ESTOQUE'!$H330-'CONT. ESTOQUE'!$I330</f>
        <v>0</v>
      </c>
    </row>
    <row r="331" spans="2:10" ht="15.75" customHeight="1" x14ac:dyDescent="0.2">
      <c r="B331" s="104"/>
      <c r="C331" s="98" t="str">
        <f>IF('CONT. ESTOQUE'!$B331&lt;&gt;"",SUMIF(ENTRADAS!$C$8:$C$58,'CONT. ESTOQUE'!$B331,ENTRADAS!$E$7:$E$58),"")</f>
        <v/>
      </c>
      <c r="D331" s="98" t="str">
        <f>IF('CONT. ESTOQUE'!$B331&lt;&gt;"",SUMIF(SAÍDAS!$C$7:$C$75,'CONT. ESTOQUE'!$B331,SAÍDAS!$G$7:$G$75),"")</f>
        <v/>
      </c>
      <c r="E331" s="98" t="str">
        <f>IFERROR('CONT. ESTOQUE'!$C331-'CONT. ESTOQUE'!$D331,"")</f>
        <v/>
      </c>
      <c r="F331" s="98" t="str">
        <f>IFERROR(VLOOKUP('CONT. ESTOQUE'!$B331,PROD!$B$6:$G$21,4,0),"")</f>
        <v/>
      </c>
      <c r="G331" s="98" t="str">
        <f>IF('CONT. ESTOQUE'!$B331&lt;&gt;"",IF('CONT. ESTOQUE'!$E331=0,"Sem Estoque",IF('CONT. ESTOQUE'!$E331&lt;'CONT. ESTOQUE'!$F331,"Estoque Perigoso","Estoque Confortável")),"")</f>
        <v/>
      </c>
      <c r="H331" s="99">
        <f>SUMIF(SAÍDAS!$C$7:$C$75,'CONT. ESTOQUE'!$B331,SAÍDAS!$J$7:$J$75)</f>
        <v>0</v>
      </c>
      <c r="I331" s="99">
        <f>SUMIF(ENTRADAS!$C$8:$C$58,'CONT. ESTOQUE'!$B331,ENTRADAS!$G$7:$G$58)</f>
        <v>0</v>
      </c>
      <c r="J331" s="100">
        <f>'CONT. ESTOQUE'!$H331-'CONT. ESTOQUE'!$I331</f>
        <v>0</v>
      </c>
    </row>
    <row r="332" spans="2:10" ht="15.75" customHeight="1" x14ac:dyDescent="0.2">
      <c r="B332" s="104"/>
      <c r="C332" s="98" t="str">
        <f>IF('CONT. ESTOQUE'!$B332&lt;&gt;"",SUMIF(ENTRADAS!$C$8:$C$58,'CONT. ESTOQUE'!$B332,ENTRADAS!$E$7:$E$58),"")</f>
        <v/>
      </c>
      <c r="D332" s="98" t="str">
        <f>IF('CONT. ESTOQUE'!$B332&lt;&gt;"",SUMIF(SAÍDAS!$C$7:$C$75,'CONT. ESTOQUE'!$B332,SAÍDAS!$G$7:$G$75),"")</f>
        <v/>
      </c>
      <c r="E332" s="98" t="str">
        <f>IFERROR('CONT. ESTOQUE'!$C332-'CONT. ESTOQUE'!$D332,"")</f>
        <v/>
      </c>
      <c r="F332" s="98" t="str">
        <f>IFERROR(VLOOKUP('CONT. ESTOQUE'!$B332,PROD!$B$6:$G$21,4,0),"")</f>
        <v/>
      </c>
      <c r="G332" s="98" t="str">
        <f>IF('CONT. ESTOQUE'!$B332&lt;&gt;"",IF('CONT. ESTOQUE'!$E332=0,"Sem Estoque",IF('CONT. ESTOQUE'!$E332&lt;'CONT. ESTOQUE'!$F332,"Estoque Perigoso","Estoque Confortável")),"")</f>
        <v/>
      </c>
      <c r="H332" s="99">
        <f>SUMIF(SAÍDAS!$C$7:$C$75,'CONT. ESTOQUE'!$B332,SAÍDAS!$J$7:$J$75)</f>
        <v>0</v>
      </c>
      <c r="I332" s="99">
        <f>SUMIF(ENTRADAS!$C$8:$C$58,'CONT. ESTOQUE'!$B332,ENTRADAS!$G$7:$G$58)</f>
        <v>0</v>
      </c>
      <c r="J332" s="100">
        <f>'CONT. ESTOQUE'!$H332-'CONT. ESTOQUE'!$I332</f>
        <v>0</v>
      </c>
    </row>
    <row r="333" spans="2:10" ht="15.75" customHeight="1" x14ac:dyDescent="0.2">
      <c r="B333" s="104"/>
      <c r="C333" s="98" t="str">
        <f>IF('CONT. ESTOQUE'!$B333&lt;&gt;"",SUMIF(ENTRADAS!$C$8:$C$58,'CONT. ESTOQUE'!$B333,ENTRADAS!$E$7:$E$58),"")</f>
        <v/>
      </c>
      <c r="D333" s="98" t="str">
        <f>IF('CONT. ESTOQUE'!$B333&lt;&gt;"",SUMIF(SAÍDAS!$C$7:$C$75,'CONT. ESTOQUE'!$B333,SAÍDAS!$G$7:$G$75),"")</f>
        <v/>
      </c>
      <c r="E333" s="98" t="str">
        <f>IFERROR('CONT. ESTOQUE'!$C333-'CONT. ESTOQUE'!$D333,"")</f>
        <v/>
      </c>
      <c r="F333" s="98" t="str">
        <f>IFERROR(VLOOKUP('CONT. ESTOQUE'!$B333,PROD!$B$6:$G$21,4,0),"")</f>
        <v/>
      </c>
      <c r="G333" s="98" t="str">
        <f>IF('CONT. ESTOQUE'!$B333&lt;&gt;"",IF('CONT. ESTOQUE'!$E333=0,"Sem Estoque",IF('CONT. ESTOQUE'!$E333&lt;'CONT. ESTOQUE'!$F333,"Estoque Perigoso","Estoque Confortável")),"")</f>
        <v/>
      </c>
      <c r="H333" s="99">
        <f>SUMIF(SAÍDAS!$C$7:$C$75,'CONT. ESTOQUE'!$B333,SAÍDAS!$J$7:$J$75)</f>
        <v>0</v>
      </c>
      <c r="I333" s="99">
        <f>SUMIF(ENTRADAS!$C$8:$C$58,'CONT. ESTOQUE'!$B333,ENTRADAS!$G$7:$G$58)</f>
        <v>0</v>
      </c>
      <c r="J333" s="100">
        <f>'CONT. ESTOQUE'!$H333-'CONT. ESTOQUE'!$I333</f>
        <v>0</v>
      </c>
    </row>
    <row r="334" spans="2:10" ht="15.75" customHeight="1" x14ac:dyDescent="0.2">
      <c r="B334" s="104"/>
      <c r="C334" s="98" t="str">
        <f>IF('CONT. ESTOQUE'!$B334&lt;&gt;"",SUMIF(ENTRADAS!$C$8:$C$58,'CONT. ESTOQUE'!$B334,ENTRADAS!$E$7:$E$58),"")</f>
        <v/>
      </c>
      <c r="D334" s="98" t="str">
        <f>IF('CONT. ESTOQUE'!$B334&lt;&gt;"",SUMIF(SAÍDAS!$C$7:$C$75,'CONT. ESTOQUE'!$B334,SAÍDAS!$G$7:$G$75),"")</f>
        <v/>
      </c>
      <c r="E334" s="98" t="str">
        <f>IFERROR('CONT. ESTOQUE'!$C334-'CONT. ESTOQUE'!$D334,"")</f>
        <v/>
      </c>
      <c r="F334" s="98" t="str">
        <f>IFERROR(VLOOKUP('CONT. ESTOQUE'!$B334,PROD!$B$6:$G$21,4,0),"")</f>
        <v/>
      </c>
      <c r="G334" s="98" t="str">
        <f>IF('CONT. ESTOQUE'!$B334&lt;&gt;"",IF('CONT. ESTOQUE'!$E334=0,"Sem Estoque",IF('CONT. ESTOQUE'!$E334&lt;'CONT. ESTOQUE'!$F334,"Estoque Perigoso","Estoque Confortável")),"")</f>
        <v/>
      </c>
      <c r="H334" s="99">
        <f>SUMIF(SAÍDAS!$C$7:$C$75,'CONT. ESTOQUE'!$B334,SAÍDAS!$J$7:$J$75)</f>
        <v>0</v>
      </c>
      <c r="I334" s="99">
        <f>SUMIF(ENTRADAS!$C$8:$C$58,'CONT. ESTOQUE'!$B334,ENTRADAS!$G$7:$G$58)</f>
        <v>0</v>
      </c>
      <c r="J334" s="100">
        <f>'CONT. ESTOQUE'!$H334-'CONT. ESTOQUE'!$I334</f>
        <v>0</v>
      </c>
    </row>
    <row r="335" spans="2:10" ht="15.75" customHeight="1" x14ac:dyDescent="0.2">
      <c r="B335" s="104"/>
      <c r="C335" s="98" t="str">
        <f>IF('CONT. ESTOQUE'!$B335&lt;&gt;"",SUMIF(ENTRADAS!$C$8:$C$58,'CONT. ESTOQUE'!$B335,ENTRADAS!$E$7:$E$58),"")</f>
        <v/>
      </c>
      <c r="D335" s="98" t="str">
        <f>IF('CONT. ESTOQUE'!$B335&lt;&gt;"",SUMIF(SAÍDAS!$C$7:$C$75,'CONT. ESTOQUE'!$B335,SAÍDAS!$G$7:$G$75),"")</f>
        <v/>
      </c>
      <c r="E335" s="98" t="str">
        <f>IFERROR('CONT. ESTOQUE'!$C335-'CONT. ESTOQUE'!$D335,"")</f>
        <v/>
      </c>
      <c r="F335" s="98" t="str">
        <f>IFERROR(VLOOKUP('CONT. ESTOQUE'!$B335,PROD!$B$6:$G$21,4,0),"")</f>
        <v/>
      </c>
      <c r="G335" s="98" t="str">
        <f>IF('CONT. ESTOQUE'!$B335&lt;&gt;"",IF('CONT. ESTOQUE'!$E335=0,"Sem Estoque",IF('CONT. ESTOQUE'!$E335&lt;'CONT. ESTOQUE'!$F335,"Estoque Perigoso","Estoque Confortável")),"")</f>
        <v/>
      </c>
      <c r="H335" s="99">
        <f>SUMIF(SAÍDAS!$C$7:$C$75,'CONT. ESTOQUE'!$B335,SAÍDAS!$J$7:$J$75)</f>
        <v>0</v>
      </c>
      <c r="I335" s="99">
        <f>SUMIF(ENTRADAS!$C$8:$C$58,'CONT. ESTOQUE'!$B335,ENTRADAS!$G$7:$G$58)</f>
        <v>0</v>
      </c>
      <c r="J335" s="100">
        <f>'CONT. ESTOQUE'!$H335-'CONT. ESTOQUE'!$I335</f>
        <v>0</v>
      </c>
    </row>
    <row r="336" spans="2:10" ht="15.75" customHeight="1" x14ac:dyDescent="0.2">
      <c r="B336" s="104"/>
      <c r="C336" s="98" t="str">
        <f>IF('CONT. ESTOQUE'!$B336&lt;&gt;"",SUMIF(ENTRADAS!$C$8:$C$58,'CONT. ESTOQUE'!$B336,ENTRADAS!$E$7:$E$58),"")</f>
        <v/>
      </c>
      <c r="D336" s="98" t="str">
        <f>IF('CONT. ESTOQUE'!$B336&lt;&gt;"",SUMIF(SAÍDAS!$C$7:$C$75,'CONT. ESTOQUE'!$B336,SAÍDAS!$G$7:$G$75),"")</f>
        <v/>
      </c>
      <c r="E336" s="98" t="str">
        <f>IFERROR('CONT. ESTOQUE'!$C336-'CONT. ESTOQUE'!$D336,"")</f>
        <v/>
      </c>
      <c r="F336" s="98" t="str">
        <f>IFERROR(VLOOKUP('CONT. ESTOQUE'!$B336,PROD!$B$6:$G$21,4,0),"")</f>
        <v/>
      </c>
      <c r="G336" s="98" t="str">
        <f>IF('CONT. ESTOQUE'!$B336&lt;&gt;"",IF('CONT. ESTOQUE'!$E336=0,"Sem Estoque",IF('CONT. ESTOQUE'!$E336&lt;'CONT. ESTOQUE'!$F336,"Estoque Perigoso","Estoque Confortável")),"")</f>
        <v/>
      </c>
      <c r="H336" s="99">
        <f>SUMIF(SAÍDAS!$C$7:$C$75,'CONT. ESTOQUE'!$B336,SAÍDAS!$J$7:$J$75)</f>
        <v>0</v>
      </c>
      <c r="I336" s="99">
        <f>SUMIF(ENTRADAS!$C$8:$C$58,'CONT. ESTOQUE'!$B336,ENTRADAS!$G$7:$G$58)</f>
        <v>0</v>
      </c>
      <c r="J336" s="100">
        <f>'CONT. ESTOQUE'!$H336-'CONT. ESTOQUE'!$I336</f>
        <v>0</v>
      </c>
    </row>
    <row r="337" spans="2:10" ht="15.75" customHeight="1" x14ac:dyDescent="0.2">
      <c r="B337" s="104"/>
      <c r="C337" s="98" t="str">
        <f>IF('CONT. ESTOQUE'!$B337&lt;&gt;"",SUMIF(ENTRADAS!$C$8:$C$58,'CONT. ESTOQUE'!$B337,ENTRADAS!$E$7:$E$58),"")</f>
        <v/>
      </c>
      <c r="D337" s="98" t="str">
        <f>IF('CONT. ESTOQUE'!$B337&lt;&gt;"",SUMIF(SAÍDAS!$C$7:$C$75,'CONT. ESTOQUE'!$B337,SAÍDAS!$G$7:$G$75),"")</f>
        <v/>
      </c>
      <c r="E337" s="98" t="str">
        <f>IFERROR('CONT. ESTOQUE'!$C337-'CONT. ESTOQUE'!$D337,"")</f>
        <v/>
      </c>
      <c r="F337" s="98" t="str">
        <f>IFERROR(VLOOKUP('CONT. ESTOQUE'!$B337,PROD!$B$6:$G$21,4,0),"")</f>
        <v/>
      </c>
      <c r="G337" s="98" t="str">
        <f>IF('CONT. ESTOQUE'!$B337&lt;&gt;"",IF('CONT. ESTOQUE'!$E337=0,"Sem Estoque",IF('CONT. ESTOQUE'!$E337&lt;'CONT. ESTOQUE'!$F337,"Estoque Perigoso","Estoque Confortável")),"")</f>
        <v/>
      </c>
      <c r="H337" s="99">
        <f>SUMIF(SAÍDAS!$C$7:$C$75,'CONT. ESTOQUE'!$B337,SAÍDAS!$J$7:$J$75)</f>
        <v>0</v>
      </c>
      <c r="I337" s="99">
        <f>SUMIF(ENTRADAS!$C$8:$C$58,'CONT. ESTOQUE'!$B337,ENTRADAS!$G$7:$G$58)</f>
        <v>0</v>
      </c>
      <c r="J337" s="100">
        <f>'CONT. ESTOQUE'!$H337-'CONT. ESTOQUE'!$I337</f>
        <v>0</v>
      </c>
    </row>
    <row r="338" spans="2:10" ht="15.75" customHeight="1" x14ac:dyDescent="0.2">
      <c r="B338" s="104"/>
      <c r="C338" s="98" t="str">
        <f>IF('CONT. ESTOQUE'!$B338&lt;&gt;"",SUMIF(ENTRADAS!$C$8:$C$58,'CONT. ESTOQUE'!$B338,ENTRADAS!$E$7:$E$58),"")</f>
        <v/>
      </c>
      <c r="D338" s="98" t="str">
        <f>IF('CONT. ESTOQUE'!$B338&lt;&gt;"",SUMIF(SAÍDAS!$C$7:$C$75,'CONT. ESTOQUE'!$B338,SAÍDAS!$G$7:$G$75),"")</f>
        <v/>
      </c>
      <c r="E338" s="98" t="str">
        <f>IFERROR('CONT. ESTOQUE'!$C338-'CONT. ESTOQUE'!$D338,"")</f>
        <v/>
      </c>
      <c r="F338" s="98" t="str">
        <f>IFERROR(VLOOKUP('CONT. ESTOQUE'!$B338,PROD!$B$6:$G$21,4,0),"")</f>
        <v/>
      </c>
      <c r="G338" s="98" t="str">
        <f>IF('CONT. ESTOQUE'!$B338&lt;&gt;"",IF('CONT. ESTOQUE'!$E338=0,"Sem Estoque",IF('CONT. ESTOQUE'!$E338&lt;'CONT. ESTOQUE'!$F338,"Estoque Perigoso","Estoque Confortável")),"")</f>
        <v/>
      </c>
      <c r="H338" s="99">
        <f>SUMIF(SAÍDAS!$C$7:$C$75,'CONT. ESTOQUE'!$B338,SAÍDAS!$J$7:$J$75)</f>
        <v>0</v>
      </c>
      <c r="I338" s="99">
        <f>SUMIF(ENTRADAS!$C$8:$C$58,'CONT. ESTOQUE'!$B338,ENTRADAS!$G$7:$G$58)</f>
        <v>0</v>
      </c>
      <c r="J338" s="100">
        <f>'CONT. ESTOQUE'!$H338-'CONT. ESTOQUE'!$I338</f>
        <v>0</v>
      </c>
    </row>
    <row r="339" spans="2:10" ht="15.75" customHeight="1" x14ac:dyDescent="0.2">
      <c r="B339" s="104"/>
      <c r="C339" s="98" t="str">
        <f>IF('CONT. ESTOQUE'!$B339&lt;&gt;"",SUMIF(ENTRADAS!$C$8:$C$58,'CONT. ESTOQUE'!$B339,ENTRADAS!$E$7:$E$58),"")</f>
        <v/>
      </c>
      <c r="D339" s="98" t="str">
        <f>IF('CONT. ESTOQUE'!$B339&lt;&gt;"",SUMIF(SAÍDAS!$C$7:$C$75,'CONT. ESTOQUE'!$B339,SAÍDAS!$G$7:$G$75),"")</f>
        <v/>
      </c>
      <c r="E339" s="98" t="str">
        <f>IFERROR('CONT. ESTOQUE'!$C339-'CONT. ESTOQUE'!$D339,"")</f>
        <v/>
      </c>
      <c r="F339" s="98" t="str">
        <f>IFERROR(VLOOKUP('CONT. ESTOQUE'!$B339,PROD!$B$6:$G$21,4,0),"")</f>
        <v/>
      </c>
      <c r="G339" s="98" t="str">
        <f>IF('CONT. ESTOQUE'!$B339&lt;&gt;"",IF('CONT. ESTOQUE'!$E339=0,"Sem Estoque",IF('CONT. ESTOQUE'!$E339&lt;'CONT. ESTOQUE'!$F339,"Estoque Perigoso","Estoque Confortável")),"")</f>
        <v/>
      </c>
      <c r="H339" s="99">
        <f>SUMIF(SAÍDAS!$C$7:$C$75,'CONT. ESTOQUE'!$B339,SAÍDAS!$J$7:$J$75)</f>
        <v>0</v>
      </c>
      <c r="I339" s="99">
        <f>SUMIF(ENTRADAS!$C$8:$C$58,'CONT. ESTOQUE'!$B339,ENTRADAS!$G$7:$G$58)</f>
        <v>0</v>
      </c>
      <c r="J339" s="100">
        <f>'CONT. ESTOQUE'!$H339-'CONT. ESTOQUE'!$I339</f>
        <v>0</v>
      </c>
    </row>
    <row r="340" spans="2:10" ht="15.75" customHeight="1" x14ac:dyDescent="0.2">
      <c r="B340" s="104"/>
      <c r="C340" s="98" t="str">
        <f>IF('CONT. ESTOQUE'!$B340&lt;&gt;"",SUMIF(ENTRADAS!$C$8:$C$58,'CONT. ESTOQUE'!$B340,ENTRADAS!$E$7:$E$58),"")</f>
        <v/>
      </c>
      <c r="D340" s="98" t="str">
        <f>IF('CONT. ESTOQUE'!$B340&lt;&gt;"",SUMIF(SAÍDAS!$C$7:$C$75,'CONT. ESTOQUE'!$B340,SAÍDAS!$G$7:$G$75),"")</f>
        <v/>
      </c>
      <c r="E340" s="98" t="str">
        <f>IFERROR('CONT. ESTOQUE'!$C340-'CONT. ESTOQUE'!$D340,"")</f>
        <v/>
      </c>
      <c r="F340" s="98" t="str">
        <f>IFERROR(VLOOKUP('CONT. ESTOQUE'!$B340,PROD!$B$6:$G$21,4,0),"")</f>
        <v/>
      </c>
      <c r="G340" s="98" t="str">
        <f>IF('CONT. ESTOQUE'!$B340&lt;&gt;"",IF('CONT. ESTOQUE'!$E340=0,"Sem Estoque",IF('CONT. ESTOQUE'!$E340&lt;'CONT. ESTOQUE'!$F340,"Estoque Perigoso","Estoque Confortável")),"")</f>
        <v/>
      </c>
      <c r="H340" s="99">
        <f>SUMIF(SAÍDAS!$C$7:$C$75,'CONT. ESTOQUE'!$B340,SAÍDAS!$J$7:$J$75)</f>
        <v>0</v>
      </c>
      <c r="I340" s="99">
        <f>SUMIF(ENTRADAS!$C$8:$C$58,'CONT. ESTOQUE'!$B340,ENTRADAS!$G$7:$G$58)</f>
        <v>0</v>
      </c>
      <c r="J340" s="100">
        <f>'CONT. ESTOQUE'!$H340-'CONT. ESTOQUE'!$I340</f>
        <v>0</v>
      </c>
    </row>
    <row r="341" spans="2:10" ht="15.75" customHeight="1" x14ac:dyDescent="0.2">
      <c r="B341" s="104"/>
      <c r="C341" s="98" t="str">
        <f>IF('CONT. ESTOQUE'!$B341&lt;&gt;"",SUMIF(ENTRADAS!$C$8:$C$58,'CONT. ESTOQUE'!$B341,ENTRADAS!$E$7:$E$58),"")</f>
        <v/>
      </c>
      <c r="D341" s="98" t="str">
        <f>IF('CONT. ESTOQUE'!$B341&lt;&gt;"",SUMIF(SAÍDAS!$C$7:$C$75,'CONT. ESTOQUE'!$B341,SAÍDAS!$G$7:$G$75),"")</f>
        <v/>
      </c>
      <c r="E341" s="98" t="str">
        <f>IFERROR('CONT. ESTOQUE'!$C341-'CONT. ESTOQUE'!$D341,"")</f>
        <v/>
      </c>
      <c r="F341" s="98" t="str">
        <f>IFERROR(VLOOKUP('CONT. ESTOQUE'!$B341,PROD!$B$6:$G$21,4,0),"")</f>
        <v/>
      </c>
      <c r="G341" s="98" t="str">
        <f>IF('CONT. ESTOQUE'!$B341&lt;&gt;"",IF('CONT. ESTOQUE'!$E341=0,"Sem Estoque",IF('CONT. ESTOQUE'!$E341&lt;'CONT. ESTOQUE'!$F341,"Estoque Perigoso","Estoque Confortável")),"")</f>
        <v/>
      </c>
      <c r="H341" s="99">
        <f>SUMIF(SAÍDAS!$C$7:$C$75,'CONT. ESTOQUE'!$B341,SAÍDAS!$J$7:$J$75)</f>
        <v>0</v>
      </c>
      <c r="I341" s="99">
        <f>SUMIF(ENTRADAS!$C$8:$C$58,'CONT. ESTOQUE'!$B341,ENTRADAS!$G$7:$G$58)</f>
        <v>0</v>
      </c>
      <c r="J341" s="100">
        <f>'CONT. ESTOQUE'!$H341-'CONT. ESTOQUE'!$I341</f>
        <v>0</v>
      </c>
    </row>
    <row r="342" spans="2:10" ht="15.75" customHeight="1" x14ac:dyDescent="0.2">
      <c r="B342" s="104"/>
      <c r="C342" s="98" t="str">
        <f>IF('CONT. ESTOQUE'!$B342&lt;&gt;"",SUMIF(ENTRADAS!$C$8:$C$58,'CONT. ESTOQUE'!$B342,ENTRADAS!$E$7:$E$58),"")</f>
        <v/>
      </c>
      <c r="D342" s="98" t="str">
        <f>IF('CONT. ESTOQUE'!$B342&lt;&gt;"",SUMIF(SAÍDAS!$C$7:$C$75,'CONT. ESTOQUE'!$B342,SAÍDAS!$G$7:$G$75),"")</f>
        <v/>
      </c>
      <c r="E342" s="98" t="str">
        <f>IFERROR('CONT. ESTOQUE'!$C342-'CONT. ESTOQUE'!$D342,"")</f>
        <v/>
      </c>
      <c r="F342" s="98" t="str">
        <f>IFERROR(VLOOKUP('CONT. ESTOQUE'!$B342,PROD!$B$6:$G$21,4,0),"")</f>
        <v/>
      </c>
      <c r="G342" s="98" t="str">
        <f>IF('CONT. ESTOQUE'!$B342&lt;&gt;"",IF('CONT. ESTOQUE'!$E342=0,"Sem Estoque",IF('CONT. ESTOQUE'!$E342&lt;'CONT. ESTOQUE'!$F342,"Estoque Perigoso","Estoque Confortável")),"")</f>
        <v/>
      </c>
      <c r="H342" s="99">
        <f>SUMIF(SAÍDAS!$C$7:$C$75,'CONT. ESTOQUE'!$B342,SAÍDAS!$J$7:$J$75)</f>
        <v>0</v>
      </c>
      <c r="I342" s="99">
        <f>SUMIF(ENTRADAS!$C$8:$C$58,'CONT. ESTOQUE'!$B342,ENTRADAS!$G$7:$G$58)</f>
        <v>0</v>
      </c>
      <c r="J342" s="100">
        <f>'CONT. ESTOQUE'!$H342-'CONT. ESTOQUE'!$I342</f>
        <v>0</v>
      </c>
    </row>
    <row r="343" spans="2:10" ht="15.75" customHeight="1" x14ac:dyDescent="0.2">
      <c r="B343" s="104"/>
      <c r="C343" s="98" t="str">
        <f>IF('CONT. ESTOQUE'!$B343&lt;&gt;"",SUMIF(ENTRADAS!$C$8:$C$58,'CONT. ESTOQUE'!$B343,ENTRADAS!$E$7:$E$58),"")</f>
        <v/>
      </c>
      <c r="D343" s="98" t="str">
        <f>IF('CONT. ESTOQUE'!$B343&lt;&gt;"",SUMIF(SAÍDAS!$C$7:$C$75,'CONT. ESTOQUE'!$B343,SAÍDAS!$G$7:$G$75),"")</f>
        <v/>
      </c>
      <c r="E343" s="98" t="str">
        <f>IFERROR('CONT. ESTOQUE'!$C343-'CONT. ESTOQUE'!$D343,"")</f>
        <v/>
      </c>
      <c r="F343" s="98" t="str">
        <f>IFERROR(VLOOKUP('CONT. ESTOQUE'!$B343,PROD!$B$6:$G$21,4,0),"")</f>
        <v/>
      </c>
      <c r="G343" s="98" t="str">
        <f>IF('CONT. ESTOQUE'!$B343&lt;&gt;"",IF('CONT. ESTOQUE'!$E343=0,"Sem Estoque",IF('CONT. ESTOQUE'!$E343&lt;'CONT. ESTOQUE'!$F343,"Estoque Perigoso","Estoque Confortável")),"")</f>
        <v/>
      </c>
      <c r="H343" s="99">
        <f>SUMIF(SAÍDAS!$C$7:$C$75,'CONT. ESTOQUE'!$B343,SAÍDAS!$J$7:$J$75)</f>
        <v>0</v>
      </c>
      <c r="I343" s="99">
        <f>SUMIF(ENTRADAS!$C$8:$C$58,'CONT. ESTOQUE'!$B343,ENTRADAS!$G$7:$G$58)</f>
        <v>0</v>
      </c>
      <c r="J343" s="100">
        <f>'CONT. ESTOQUE'!$H343-'CONT. ESTOQUE'!$I343</f>
        <v>0</v>
      </c>
    </row>
    <row r="344" spans="2:10" ht="15.75" customHeight="1" x14ac:dyDescent="0.2">
      <c r="B344" s="104"/>
      <c r="C344" s="98" t="str">
        <f>IF('CONT. ESTOQUE'!$B344&lt;&gt;"",SUMIF(ENTRADAS!$C$8:$C$58,'CONT. ESTOQUE'!$B344,ENTRADAS!$E$7:$E$58),"")</f>
        <v/>
      </c>
      <c r="D344" s="98" t="str">
        <f>IF('CONT. ESTOQUE'!$B344&lt;&gt;"",SUMIF(SAÍDAS!$C$7:$C$75,'CONT. ESTOQUE'!$B344,SAÍDAS!$G$7:$G$75),"")</f>
        <v/>
      </c>
      <c r="E344" s="98" t="str">
        <f>IFERROR('CONT. ESTOQUE'!$C344-'CONT. ESTOQUE'!$D344,"")</f>
        <v/>
      </c>
      <c r="F344" s="98" t="str">
        <f>IFERROR(VLOOKUP('CONT. ESTOQUE'!$B344,PROD!$B$6:$G$21,4,0),"")</f>
        <v/>
      </c>
      <c r="G344" s="98" t="str">
        <f>IF('CONT. ESTOQUE'!$B344&lt;&gt;"",IF('CONT. ESTOQUE'!$E344=0,"Sem Estoque",IF('CONT. ESTOQUE'!$E344&lt;'CONT. ESTOQUE'!$F344,"Estoque Perigoso","Estoque Confortável")),"")</f>
        <v/>
      </c>
      <c r="H344" s="99">
        <f>SUMIF(SAÍDAS!$C$7:$C$75,'CONT. ESTOQUE'!$B344,SAÍDAS!$J$7:$J$75)</f>
        <v>0</v>
      </c>
      <c r="I344" s="99">
        <f>SUMIF(ENTRADAS!$C$8:$C$58,'CONT. ESTOQUE'!$B344,ENTRADAS!$G$7:$G$58)</f>
        <v>0</v>
      </c>
      <c r="J344" s="100">
        <f>'CONT. ESTOQUE'!$H344-'CONT. ESTOQUE'!$I344</f>
        <v>0</v>
      </c>
    </row>
    <row r="345" spans="2:10" ht="15.75" customHeight="1" x14ac:dyDescent="0.2">
      <c r="B345" s="104"/>
      <c r="C345" s="98" t="str">
        <f>IF('CONT. ESTOQUE'!$B345&lt;&gt;"",SUMIF(ENTRADAS!$C$8:$C$58,'CONT. ESTOQUE'!$B345,ENTRADAS!$E$7:$E$58),"")</f>
        <v/>
      </c>
      <c r="D345" s="98" t="str">
        <f>IF('CONT. ESTOQUE'!$B345&lt;&gt;"",SUMIF(SAÍDAS!$C$7:$C$75,'CONT. ESTOQUE'!$B345,SAÍDAS!$G$7:$G$75),"")</f>
        <v/>
      </c>
      <c r="E345" s="98" t="str">
        <f>IFERROR('CONT. ESTOQUE'!$C345-'CONT. ESTOQUE'!$D345,"")</f>
        <v/>
      </c>
      <c r="F345" s="98" t="str">
        <f>IFERROR(VLOOKUP('CONT. ESTOQUE'!$B345,PROD!$B$6:$G$21,4,0),"")</f>
        <v/>
      </c>
      <c r="G345" s="98" t="str">
        <f>IF('CONT. ESTOQUE'!$B345&lt;&gt;"",IF('CONT. ESTOQUE'!$E345=0,"Sem Estoque",IF('CONT. ESTOQUE'!$E345&lt;'CONT. ESTOQUE'!$F345,"Estoque Perigoso","Estoque Confortável")),"")</f>
        <v/>
      </c>
      <c r="H345" s="99">
        <f>SUMIF(SAÍDAS!$C$7:$C$75,'CONT. ESTOQUE'!$B345,SAÍDAS!$J$7:$J$75)</f>
        <v>0</v>
      </c>
      <c r="I345" s="99">
        <f>SUMIF(ENTRADAS!$C$8:$C$58,'CONT. ESTOQUE'!$B345,ENTRADAS!$G$7:$G$58)</f>
        <v>0</v>
      </c>
      <c r="J345" s="100">
        <f>'CONT. ESTOQUE'!$H345-'CONT. ESTOQUE'!$I345</f>
        <v>0</v>
      </c>
    </row>
    <row r="346" spans="2:10" ht="15.75" customHeight="1" x14ac:dyDescent="0.2">
      <c r="B346" s="104"/>
      <c r="C346" s="98" t="str">
        <f>IF('CONT. ESTOQUE'!$B346&lt;&gt;"",SUMIF(ENTRADAS!$C$8:$C$58,'CONT. ESTOQUE'!$B346,ENTRADAS!$E$7:$E$58),"")</f>
        <v/>
      </c>
      <c r="D346" s="98" t="str">
        <f>IF('CONT. ESTOQUE'!$B346&lt;&gt;"",SUMIF(SAÍDAS!$C$7:$C$75,'CONT. ESTOQUE'!$B346,SAÍDAS!$G$7:$G$75),"")</f>
        <v/>
      </c>
      <c r="E346" s="98" t="str">
        <f>IFERROR('CONT. ESTOQUE'!$C346-'CONT. ESTOQUE'!$D346,"")</f>
        <v/>
      </c>
      <c r="F346" s="98" t="str">
        <f>IFERROR(VLOOKUP('CONT. ESTOQUE'!$B346,PROD!$B$6:$G$21,4,0),"")</f>
        <v/>
      </c>
      <c r="G346" s="98" t="str">
        <f>IF('CONT. ESTOQUE'!$B346&lt;&gt;"",IF('CONT. ESTOQUE'!$E346=0,"Sem Estoque",IF('CONT. ESTOQUE'!$E346&lt;'CONT. ESTOQUE'!$F346,"Estoque Perigoso","Estoque Confortável")),"")</f>
        <v/>
      </c>
      <c r="H346" s="99">
        <f>SUMIF(SAÍDAS!$C$7:$C$75,'CONT. ESTOQUE'!$B346,SAÍDAS!$J$7:$J$75)</f>
        <v>0</v>
      </c>
      <c r="I346" s="99">
        <f>SUMIF(ENTRADAS!$C$8:$C$58,'CONT. ESTOQUE'!$B346,ENTRADAS!$G$7:$G$58)</f>
        <v>0</v>
      </c>
      <c r="J346" s="100">
        <f>'CONT. ESTOQUE'!$H346-'CONT. ESTOQUE'!$I346</f>
        <v>0</v>
      </c>
    </row>
    <row r="347" spans="2:10" ht="15.75" customHeight="1" x14ac:dyDescent="0.2">
      <c r="B347" s="104"/>
      <c r="C347" s="98" t="str">
        <f>IF('CONT. ESTOQUE'!$B347&lt;&gt;"",SUMIF(ENTRADAS!$C$8:$C$58,'CONT. ESTOQUE'!$B347,ENTRADAS!$E$7:$E$58),"")</f>
        <v/>
      </c>
      <c r="D347" s="98" t="str">
        <f>IF('CONT. ESTOQUE'!$B347&lt;&gt;"",SUMIF(SAÍDAS!$C$7:$C$75,'CONT. ESTOQUE'!$B347,SAÍDAS!$G$7:$G$75),"")</f>
        <v/>
      </c>
      <c r="E347" s="98" t="str">
        <f>IFERROR('CONT. ESTOQUE'!$C347-'CONT. ESTOQUE'!$D347,"")</f>
        <v/>
      </c>
      <c r="F347" s="98" t="str">
        <f>IFERROR(VLOOKUP('CONT. ESTOQUE'!$B347,PROD!$B$6:$G$21,4,0),"")</f>
        <v/>
      </c>
      <c r="G347" s="98" t="str">
        <f>IF('CONT. ESTOQUE'!$B347&lt;&gt;"",IF('CONT. ESTOQUE'!$E347=0,"Sem Estoque",IF('CONT. ESTOQUE'!$E347&lt;'CONT. ESTOQUE'!$F347,"Estoque Perigoso","Estoque Confortável")),"")</f>
        <v/>
      </c>
      <c r="H347" s="99">
        <f>SUMIF(SAÍDAS!$C$7:$C$75,'CONT. ESTOQUE'!$B347,SAÍDAS!$J$7:$J$75)</f>
        <v>0</v>
      </c>
      <c r="I347" s="99">
        <f>SUMIF(ENTRADAS!$C$8:$C$58,'CONT. ESTOQUE'!$B347,ENTRADAS!$G$7:$G$58)</f>
        <v>0</v>
      </c>
      <c r="J347" s="100">
        <f>'CONT. ESTOQUE'!$H347-'CONT. ESTOQUE'!$I347</f>
        <v>0</v>
      </c>
    </row>
    <row r="348" spans="2:10" ht="15.75" customHeight="1" x14ac:dyDescent="0.2">
      <c r="B348" s="104"/>
      <c r="C348" s="98" t="str">
        <f>IF('CONT. ESTOQUE'!$B348&lt;&gt;"",SUMIF(ENTRADAS!$C$8:$C$58,'CONT. ESTOQUE'!$B348,ENTRADAS!$E$7:$E$58),"")</f>
        <v/>
      </c>
      <c r="D348" s="98" t="str">
        <f>IF('CONT. ESTOQUE'!$B348&lt;&gt;"",SUMIF(SAÍDAS!$C$7:$C$75,'CONT. ESTOQUE'!$B348,SAÍDAS!$G$7:$G$75),"")</f>
        <v/>
      </c>
      <c r="E348" s="98" t="str">
        <f>IFERROR('CONT. ESTOQUE'!$C348-'CONT. ESTOQUE'!$D348,"")</f>
        <v/>
      </c>
      <c r="F348" s="98" t="str">
        <f>IFERROR(VLOOKUP('CONT. ESTOQUE'!$B348,PROD!$B$6:$G$21,4,0),"")</f>
        <v/>
      </c>
      <c r="G348" s="98" t="str">
        <f>IF('CONT. ESTOQUE'!$B348&lt;&gt;"",IF('CONT. ESTOQUE'!$E348=0,"Sem Estoque",IF('CONT. ESTOQUE'!$E348&lt;'CONT. ESTOQUE'!$F348,"Estoque Perigoso","Estoque Confortável")),"")</f>
        <v/>
      </c>
      <c r="H348" s="99">
        <f>SUMIF(SAÍDAS!$C$7:$C$75,'CONT. ESTOQUE'!$B348,SAÍDAS!$J$7:$J$75)</f>
        <v>0</v>
      </c>
      <c r="I348" s="99">
        <f>SUMIF(ENTRADAS!$C$8:$C$58,'CONT. ESTOQUE'!$B348,ENTRADAS!$G$7:$G$58)</f>
        <v>0</v>
      </c>
      <c r="J348" s="100">
        <f>'CONT. ESTOQUE'!$H348-'CONT. ESTOQUE'!$I348</f>
        <v>0</v>
      </c>
    </row>
    <row r="349" spans="2:10" ht="15.75" customHeight="1" x14ac:dyDescent="0.2">
      <c r="B349" s="104"/>
      <c r="C349" s="98" t="str">
        <f>IF('CONT. ESTOQUE'!$B349&lt;&gt;"",SUMIF(ENTRADAS!$C$8:$C$58,'CONT. ESTOQUE'!$B349,ENTRADAS!$E$7:$E$58),"")</f>
        <v/>
      </c>
      <c r="D349" s="98" t="str">
        <f>IF('CONT. ESTOQUE'!$B349&lt;&gt;"",SUMIF(SAÍDAS!$C$7:$C$75,'CONT. ESTOQUE'!$B349,SAÍDAS!$G$7:$G$75),"")</f>
        <v/>
      </c>
      <c r="E349" s="98" t="str">
        <f>IFERROR('CONT. ESTOQUE'!$C349-'CONT. ESTOQUE'!$D349,"")</f>
        <v/>
      </c>
      <c r="F349" s="98" t="str">
        <f>IFERROR(VLOOKUP('CONT. ESTOQUE'!$B349,PROD!$B$6:$G$21,4,0),"")</f>
        <v/>
      </c>
      <c r="G349" s="98" t="str">
        <f>IF('CONT. ESTOQUE'!$B349&lt;&gt;"",IF('CONT. ESTOQUE'!$E349=0,"Sem Estoque",IF('CONT. ESTOQUE'!$E349&lt;'CONT. ESTOQUE'!$F349,"Estoque Perigoso","Estoque Confortável")),"")</f>
        <v/>
      </c>
      <c r="H349" s="99">
        <f>SUMIF(SAÍDAS!$C$7:$C$75,'CONT. ESTOQUE'!$B349,SAÍDAS!$J$7:$J$75)</f>
        <v>0</v>
      </c>
      <c r="I349" s="99">
        <f>SUMIF(ENTRADAS!$C$8:$C$58,'CONT. ESTOQUE'!$B349,ENTRADAS!$G$7:$G$58)</f>
        <v>0</v>
      </c>
      <c r="J349" s="100">
        <f>'CONT. ESTOQUE'!$H349-'CONT. ESTOQUE'!$I349</f>
        <v>0</v>
      </c>
    </row>
    <row r="350" spans="2:10" ht="15.75" customHeight="1" x14ac:dyDescent="0.2">
      <c r="B350" s="104"/>
      <c r="C350" s="98" t="str">
        <f>IF('CONT. ESTOQUE'!$B350&lt;&gt;"",SUMIF(ENTRADAS!$C$8:$C$58,'CONT. ESTOQUE'!$B350,ENTRADAS!$E$7:$E$58),"")</f>
        <v/>
      </c>
      <c r="D350" s="98" t="str">
        <f>IF('CONT. ESTOQUE'!$B350&lt;&gt;"",SUMIF(SAÍDAS!$C$7:$C$75,'CONT. ESTOQUE'!$B350,SAÍDAS!$G$7:$G$75),"")</f>
        <v/>
      </c>
      <c r="E350" s="98" t="str">
        <f>IFERROR('CONT. ESTOQUE'!$C350-'CONT. ESTOQUE'!$D350,"")</f>
        <v/>
      </c>
      <c r="F350" s="98" t="str">
        <f>IFERROR(VLOOKUP('CONT. ESTOQUE'!$B350,PROD!$B$6:$G$21,4,0),"")</f>
        <v/>
      </c>
      <c r="G350" s="98" t="str">
        <f>IF('CONT. ESTOQUE'!$B350&lt;&gt;"",IF('CONT. ESTOQUE'!$E350=0,"Sem Estoque",IF('CONT. ESTOQUE'!$E350&lt;'CONT. ESTOQUE'!$F350,"Estoque Perigoso","Estoque Confortável")),"")</f>
        <v/>
      </c>
      <c r="H350" s="99">
        <f>SUMIF(SAÍDAS!$C$7:$C$75,'CONT. ESTOQUE'!$B350,SAÍDAS!$J$7:$J$75)</f>
        <v>0</v>
      </c>
      <c r="I350" s="99">
        <f>SUMIF(ENTRADAS!$C$8:$C$58,'CONT. ESTOQUE'!$B350,ENTRADAS!$G$7:$G$58)</f>
        <v>0</v>
      </c>
      <c r="J350" s="100">
        <f>'CONT. ESTOQUE'!$H350-'CONT. ESTOQUE'!$I350</f>
        <v>0</v>
      </c>
    </row>
    <row r="351" spans="2:10" ht="15.75" customHeight="1" x14ac:dyDescent="0.2">
      <c r="B351" s="104"/>
      <c r="C351" s="98" t="str">
        <f>IF('CONT. ESTOQUE'!$B351&lt;&gt;"",SUMIF(ENTRADAS!$C$8:$C$58,'CONT. ESTOQUE'!$B351,ENTRADAS!$E$7:$E$58),"")</f>
        <v/>
      </c>
      <c r="D351" s="98" t="str">
        <f>IF('CONT. ESTOQUE'!$B351&lt;&gt;"",SUMIF(SAÍDAS!$C$7:$C$75,'CONT. ESTOQUE'!$B351,SAÍDAS!$G$7:$G$75),"")</f>
        <v/>
      </c>
      <c r="E351" s="98" t="str">
        <f>IFERROR('CONT. ESTOQUE'!$C351-'CONT. ESTOQUE'!$D351,"")</f>
        <v/>
      </c>
      <c r="F351" s="98" t="str">
        <f>IFERROR(VLOOKUP('CONT. ESTOQUE'!$B351,PROD!$B$6:$G$21,4,0),"")</f>
        <v/>
      </c>
      <c r="G351" s="98" t="str">
        <f>IF('CONT. ESTOQUE'!$B351&lt;&gt;"",IF('CONT. ESTOQUE'!$E351=0,"Sem Estoque",IF('CONT. ESTOQUE'!$E351&lt;'CONT. ESTOQUE'!$F351,"Estoque Perigoso","Estoque Confortável")),"")</f>
        <v/>
      </c>
      <c r="H351" s="99">
        <f>SUMIF(SAÍDAS!$C$7:$C$75,'CONT. ESTOQUE'!$B351,SAÍDAS!$J$7:$J$75)</f>
        <v>0</v>
      </c>
      <c r="I351" s="99">
        <f>SUMIF(ENTRADAS!$C$8:$C$58,'CONT. ESTOQUE'!$B351,ENTRADAS!$G$7:$G$58)</f>
        <v>0</v>
      </c>
      <c r="J351" s="100">
        <f>'CONT. ESTOQUE'!$H351-'CONT. ESTOQUE'!$I351</f>
        <v>0</v>
      </c>
    </row>
    <row r="352" spans="2:10" ht="15.75" customHeight="1" x14ac:dyDescent="0.2">
      <c r="B352" s="104"/>
      <c r="C352" s="98" t="str">
        <f>IF('CONT. ESTOQUE'!$B352&lt;&gt;"",SUMIF(ENTRADAS!$C$8:$C$58,'CONT. ESTOQUE'!$B352,ENTRADAS!$E$7:$E$58),"")</f>
        <v/>
      </c>
      <c r="D352" s="98" t="str">
        <f>IF('CONT. ESTOQUE'!$B352&lt;&gt;"",SUMIF(SAÍDAS!$C$7:$C$75,'CONT. ESTOQUE'!$B352,SAÍDAS!$G$7:$G$75),"")</f>
        <v/>
      </c>
      <c r="E352" s="98" t="str">
        <f>IFERROR('CONT. ESTOQUE'!$C352-'CONT. ESTOQUE'!$D352,"")</f>
        <v/>
      </c>
      <c r="F352" s="98" t="str">
        <f>IFERROR(VLOOKUP('CONT. ESTOQUE'!$B352,PROD!$B$6:$G$21,4,0),"")</f>
        <v/>
      </c>
      <c r="G352" s="98" t="str">
        <f>IF('CONT. ESTOQUE'!$B352&lt;&gt;"",IF('CONT. ESTOQUE'!$E352=0,"Sem Estoque",IF('CONT. ESTOQUE'!$E352&lt;'CONT. ESTOQUE'!$F352,"Estoque Perigoso","Estoque Confortável")),"")</f>
        <v/>
      </c>
      <c r="H352" s="99">
        <f>SUMIF(SAÍDAS!$C$7:$C$75,'CONT. ESTOQUE'!$B352,SAÍDAS!$J$7:$J$75)</f>
        <v>0</v>
      </c>
      <c r="I352" s="99">
        <f>SUMIF(ENTRADAS!$C$8:$C$58,'CONT. ESTOQUE'!$B352,ENTRADAS!$G$7:$G$58)</f>
        <v>0</v>
      </c>
      <c r="J352" s="100">
        <f>'CONT. ESTOQUE'!$H352-'CONT. ESTOQUE'!$I352</f>
        <v>0</v>
      </c>
    </row>
    <row r="353" spans="2:10" ht="15.75" customHeight="1" x14ac:dyDescent="0.2">
      <c r="B353" s="104"/>
      <c r="C353" s="98" t="str">
        <f>IF('CONT. ESTOQUE'!$B353&lt;&gt;"",SUMIF(ENTRADAS!$C$8:$C$58,'CONT. ESTOQUE'!$B353,ENTRADAS!$E$7:$E$58),"")</f>
        <v/>
      </c>
      <c r="D353" s="98" t="str">
        <f>IF('CONT. ESTOQUE'!$B353&lt;&gt;"",SUMIF(SAÍDAS!$C$7:$C$75,'CONT. ESTOQUE'!$B353,SAÍDAS!$G$7:$G$75),"")</f>
        <v/>
      </c>
      <c r="E353" s="98" t="str">
        <f>IFERROR('CONT. ESTOQUE'!$C353-'CONT. ESTOQUE'!$D353,"")</f>
        <v/>
      </c>
      <c r="F353" s="98" t="str">
        <f>IFERROR(VLOOKUP('CONT. ESTOQUE'!$B353,PROD!$B$6:$G$21,4,0),"")</f>
        <v/>
      </c>
      <c r="G353" s="98" t="str">
        <f>IF('CONT. ESTOQUE'!$B353&lt;&gt;"",IF('CONT. ESTOQUE'!$E353=0,"Sem Estoque",IF('CONT. ESTOQUE'!$E353&lt;'CONT. ESTOQUE'!$F353,"Estoque Perigoso","Estoque Confortável")),"")</f>
        <v/>
      </c>
      <c r="H353" s="99">
        <f>SUMIF(SAÍDAS!$C$7:$C$75,'CONT. ESTOQUE'!$B353,SAÍDAS!$J$7:$J$75)</f>
        <v>0</v>
      </c>
      <c r="I353" s="99">
        <f>SUMIF(ENTRADAS!$C$8:$C$58,'CONT. ESTOQUE'!$B353,ENTRADAS!$G$7:$G$58)</f>
        <v>0</v>
      </c>
      <c r="J353" s="100">
        <f>'CONT. ESTOQUE'!$H353-'CONT. ESTOQUE'!$I353</f>
        <v>0</v>
      </c>
    </row>
    <row r="354" spans="2:10" ht="15.75" customHeight="1" x14ac:dyDescent="0.2">
      <c r="B354" s="104"/>
      <c r="C354" s="98" t="str">
        <f>IF('CONT. ESTOQUE'!$B354&lt;&gt;"",SUMIF(ENTRADAS!$C$8:$C$58,'CONT. ESTOQUE'!$B354,ENTRADAS!$E$7:$E$58),"")</f>
        <v/>
      </c>
      <c r="D354" s="98" t="str">
        <f>IF('CONT. ESTOQUE'!$B354&lt;&gt;"",SUMIF(SAÍDAS!$C$7:$C$75,'CONT. ESTOQUE'!$B354,SAÍDAS!$G$7:$G$75),"")</f>
        <v/>
      </c>
      <c r="E354" s="98" t="str">
        <f>IFERROR('CONT. ESTOQUE'!$C354-'CONT. ESTOQUE'!$D354,"")</f>
        <v/>
      </c>
      <c r="F354" s="98" t="str">
        <f>IFERROR(VLOOKUP('CONT. ESTOQUE'!$B354,PROD!$B$6:$G$21,4,0),"")</f>
        <v/>
      </c>
      <c r="G354" s="98" t="str">
        <f>IF('CONT. ESTOQUE'!$B354&lt;&gt;"",IF('CONT. ESTOQUE'!$E354=0,"Sem Estoque",IF('CONT. ESTOQUE'!$E354&lt;'CONT. ESTOQUE'!$F354,"Estoque Perigoso","Estoque Confortável")),"")</f>
        <v/>
      </c>
      <c r="H354" s="99">
        <f>SUMIF(SAÍDAS!$C$7:$C$75,'CONT. ESTOQUE'!$B354,SAÍDAS!$J$7:$J$75)</f>
        <v>0</v>
      </c>
      <c r="I354" s="99">
        <f>SUMIF(ENTRADAS!$C$8:$C$58,'CONT. ESTOQUE'!$B354,ENTRADAS!$G$7:$G$58)</f>
        <v>0</v>
      </c>
      <c r="J354" s="100">
        <f>'CONT. ESTOQUE'!$H354-'CONT. ESTOQUE'!$I354</f>
        <v>0</v>
      </c>
    </row>
    <row r="355" spans="2:10" ht="15.75" customHeight="1" x14ac:dyDescent="0.2">
      <c r="B355" s="104"/>
      <c r="C355" s="98" t="str">
        <f>IF('CONT. ESTOQUE'!$B355&lt;&gt;"",SUMIF(ENTRADAS!$C$8:$C$58,'CONT. ESTOQUE'!$B355,ENTRADAS!$E$7:$E$58),"")</f>
        <v/>
      </c>
      <c r="D355" s="98" t="str">
        <f>IF('CONT. ESTOQUE'!$B355&lt;&gt;"",SUMIF(SAÍDAS!$C$7:$C$75,'CONT. ESTOQUE'!$B355,SAÍDAS!$G$7:$G$75),"")</f>
        <v/>
      </c>
      <c r="E355" s="98" t="str">
        <f>IFERROR('CONT. ESTOQUE'!$C355-'CONT. ESTOQUE'!$D355,"")</f>
        <v/>
      </c>
      <c r="F355" s="98" t="str">
        <f>IFERROR(VLOOKUP('CONT. ESTOQUE'!$B355,PROD!$B$6:$G$21,4,0),"")</f>
        <v/>
      </c>
      <c r="G355" s="98" t="str">
        <f>IF('CONT. ESTOQUE'!$B355&lt;&gt;"",IF('CONT. ESTOQUE'!$E355=0,"Sem Estoque",IF('CONT. ESTOQUE'!$E355&lt;'CONT. ESTOQUE'!$F355,"Estoque Perigoso","Estoque Confortável")),"")</f>
        <v/>
      </c>
      <c r="H355" s="99">
        <f>SUMIF(SAÍDAS!$C$7:$C$75,'CONT. ESTOQUE'!$B355,SAÍDAS!$J$7:$J$75)</f>
        <v>0</v>
      </c>
      <c r="I355" s="99">
        <f>SUMIF(ENTRADAS!$C$8:$C$58,'CONT. ESTOQUE'!$B355,ENTRADAS!$G$7:$G$58)</f>
        <v>0</v>
      </c>
      <c r="J355" s="100">
        <f>'CONT. ESTOQUE'!$H355-'CONT. ESTOQUE'!$I355</f>
        <v>0</v>
      </c>
    </row>
    <row r="356" spans="2:10" ht="15.75" customHeight="1" x14ac:dyDescent="0.2">
      <c r="B356" s="104"/>
      <c r="C356" s="98" t="str">
        <f>IF('CONT. ESTOQUE'!$B356&lt;&gt;"",SUMIF(ENTRADAS!$C$8:$C$58,'CONT. ESTOQUE'!$B356,ENTRADAS!$E$7:$E$58),"")</f>
        <v/>
      </c>
      <c r="D356" s="98" t="str">
        <f>IF('CONT. ESTOQUE'!$B356&lt;&gt;"",SUMIF(SAÍDAS!$C$7:$C$75,'CONT. ESTOQUE'!$B356,SAÍDAS!$G$7:$G$75),"")</f>
        <v/>
      </c>
      <c r="E356" s="98" t="str">
        <f>IFERROR('CONT. ESTOQUE'!$C356-'CONT. ESTOQUE'!$D356,"")</f>
        <v/>
      </c>
      <c r="F356" s="98" t="str">
        <f>IFERROR(VLOOKUP('CONT. ESTOQUE'!$B356,PROD!$B$6:$G$21,4,0),"")</f>
        <v/>
      </c>
      <c r="G356" s="98" t="str">
        <f>IF('CONT. ESTOQUE'!$B356&lt;&gt;"",IF('CONT. ESTOQUE'!$E356=0,"Sem Estoque",IF('CONT. ESTOQUE'!$E356&lt;'CONT. ESTOQUE'!$F356,"Estoque Perigoso","Estoque Confortável")),"")</f>
        <v/>
      </c>
      <c r="H356" s="99">
        <f>SUMIF(SAÍDAS!$C$7:$C$75,'CONT. ESTOQUE'!$B356,SAÍDAS!$J$7:$J$75)</f>
        <v>0</v>
      </c>
      <c r="I356" s="99">
        <f>SUMIF(ENTRADAS!$C$8:$C$58,'CONT. ESTOQUE'!$B356,ENTRADAS!$G$7:$G$58)</f>
        <v>0</v>
      </c>
      <c r="J356" s="100">
        <f>'CONT. ESTOQUE'!$H356-'CONT. ESTOQUE'!$I356</f>
        <v>0</v>
      </c>
    </row>
    <row r="357" spans="2:10" ht="15.75" customHeight="1" x14ac:dyDescent="0.2">
      <c r="B357" s="104"/>
      <c r="C357" s="98" t="str">
        <f>IF('CONT. ESTOQUE'!$B357&lt;&gt;"",SUMIF(ENTRADAS!$C$8:$C$58,'CONT. ESTOQUE'!$B357,ENTRADAS!$E$7:$E$58),"")</f>
        <v/>
      </c>
      <c r="D357" s="98" t="str">
        <f>IF('CONT. ESTOQUE'!$B357&lt;&gt;"",SUMIF(SAÍDAS!$C$7:$C$75,'CONT. ESTOQUE'!$B357,SAÍDAS!$G$7:$G$75),"")</f>
        <v/>
      </c>
      <c r="E357" s="98" t="str">
        <f>IFERROR('CONT. ESTOQUE'!$C357-'CONT. ESTOQUE'!$D357,"")</f>
        <v/>
      </c>
      <c r="F357" s="98" t="str">
        <f>IFERROR(VLOOKUP('CONT. ESTOQUE'!$B357,PROD!$B$6:$G$21,4,0),"")</f>
        <v/>
      </c>
      <c r="G357" s="98" t="str">
        <f>IF('CONT. ESTOQUE'!$B357&lt;&gt;"",IF('CONT. ESTOQUE'!$E357=0,"Sem Estoque",IF('CONT. ESTOQUE'!$E357&lt;'CONT. ESTOQUE'!$F357,"Estoque Perigoso","Estoque Confortável")),"")</f>
        <v/>
      </c>
      <c r="H357" s="99">
        <f>SUMIF(SAÍDAS!$C$7:$C$75,'CONT. ESTOQUE'!$B357,SAÍDAS!$J$7:$J$75)</f>
        <v>0</v>
      </c>
      <c r="I357" s="99">
        <f>SUMIF(ENTRADAS!$C$8:$C$58,'CONT. ESTOQUE'!$B357,ENTRADAS!$G$7:$G$58)</f>
        <v>0</v>
      </c>
      <c r="J357" s="100">
        <f>'CONT. ESTOQUE'!$H357-'CONT. ESTOQUE'!$I357</f>
        <v>0</v>
      </c>
    </row>
    <row r="358" spans="2:10" ht="15.75" customHeight="1" x14ac:dyDescent="0.2">
      <c r="B358" s="104"/>
      <c r="C358" s="98" t="str">
        <f>IF('CONT. ESTOQUE'!$B358&lt;&gt;"",SUMIF(ENTRADAS!$C$8:$C$58,'CONT. ESTOQUE'!$B358,ENTRADAS!$E$7:$E$58),"")</f>
        <v/>
      </c>
      <c r="D358" s="98" t="str">
        <f>IF('CONT. ESTOQUE'!$B358&lt;&gt;"",SUMIF(SAÍDAS!$C$7:$C$75,'CONT. ESTOQUE'!$B358,SAÍDAS!$G$7:$G$75),"")</f>
        <v/>
      </c>
      <c r="E358" s="98" t="str">
        <f>IFERROR('CONT. ESTOQUE'!$C358-'CONT. ESTOQUE'!$D358,"")</f>
        <v/>
      </c>
      <c r="F358" s="98" t="str">
        <f>IFERROR(VLOOKUP('CONT. ESTOQUE'!$B358,PROD!$B$6:$G$21,4,0),"")</f>
        <v/>
      </c>
      <c r="G358" s="98" t="str">
        <f>IF('CONT. ESTOQUE'!$B358&lt;&gt;"",IF('CONT. ESTOQUE'!$E358=0,"Sem Estoque",IF('CONT. ESTOQUE'!$E358&lt;'CONT. ESTOQUE'!$F358,"Estoque Perigoso","Estoque Confortável")),"")</f>
        <v/>
      </c>
      <c r="H358" s="99">
        <f>SUMIF(SAÍDAS!$C$7:$C$75,'CONT. ESTOQUE'!$B358,SAÍDAS!$J$7:$J$75)</f>
        <v>0</v>
      </c>
      <c r="I358" s="99">
        <f>SUMIF(ENTRADAS!$C$8:$C$58,'CONT. ESTOQUE'!$B358,ENTRADAS!$G$7:$G$58)</f>
        <v>0</v>
      </c>
      <c r="J358" s="100">
        <f>'CONT. ESTOQUE'!$H358-'CONT. ESTOQUE'!$I358</f>
        <v>0</v>
      </c>
    </row>
    <row r="359" spans="2:10" ht="15.75" customHeight="1" x14ac:dyDescent="0.2">
      <c r="B359" s="104"/>
      <c r="C359" s="98" t="str">
        <f>IF('CONT. ESTOQUE'!$B359&lt;&gt;"",SUMIF(ENTRADAS!$C$8:$C$58,'CONT. ESTOQUE'!$B359,ENTRADAS!$E$7:$E$58),"")</f>
        <v/>
      </c>
      <c r="D359" s="98" t="str">
        <f>IF('CONT. ESTOQUE'!$B359&lt;&gt;"",SUMIF(SAÍDAS!$C$7:$C$75,'CONT. ESTOQUE'!$B359,SAÍDAS!$G$7:$G$75),"")</f>
        <v/>
      </c>
      <c r="E359" s="98" t="str">
        <f>IFERROR('CONT. ESTOQUE'!$C359-'CONT. ESTOQUE'!$D359,"")</f>
        <v/>
      </c>
      <c r="F359" s="98" t="str">
        <f>IFERROR(VLOOKUP('CONT. ESTOQUE'!$B359,PROD!$B$6:$G$21,4,0),"")</f>
        <v/>
      </c>
      <c r="G359" s="98" t="str">
        <f>IF('CONT. ESTOQUE'!$B359&lt;&gt;"",IF('CONT. ESTOQUE'!$E359=0,"Sem Estoque",IF('CONT. ESTOQUE'!$E359&lt;'CONT. ESTOQUE'!$F359,"Estoque Perigoso","Estoque Confortável")),"")</f>
        <v/>
      </c>
      <c r="H359" s="99">
        <f>SUMIF(SAÍDAS!$C$7:$C$75,'CONT. ESTOQUE'!$B359,SAÍDAS!$J$7:$J$75)</f>
        <v>0</v>
      </c>
      <c r="I359" s="99">
        <f>SUMIF(ENTRADAS!$C$8:$C$58,'CONT. ESTOQUE'!$B359,ENTRADAS!$G$7:$G$58)</f>
        <v>0</v>
      </c>
      <c r="J359" s="100">
        <f>'CONT. ESTOQUE'!$H359-'CONT. ESTOQUE'!$I359</f>
        <v>0</v>
      </c>
    </row>
    <row r="360" spans="2:10" ht="15.75" customHeight="1" x14ac:dyDescent="0.2">
      <c r="B360" s="104"/>
      <c r="C360" s="98" t="str">
        <f>IF('CONT. ESTOQUE'!$B360&lt;&gt;"",SUMIF(ENTRADAS!$C$8:$C$58,'CONT. ESTOQUE'!$B360,ENTRADAS!$E$7:$E$58),"")</f>
        <v/>
      </c>
      <c r="D360" s="98" t="str">
        <f>IF('CONT. ESTOQUE'!$B360&lt;&gt;"",SUMIF(SAÍDAS!$C$7:$C$75,'CONT. ESTOQUE'!$B360,SAÍDAS!$G$7:$G$75),"")</f>
        <v/>
      </c>
      <c r="E360" s="98" t="str">
        <f>IFERROR('CONT. ESTOQUE'!$C360-'CONT. ESTOQUE'!$D360,"")</f>
        <v/>
      </c>
      <c r="F360" s="98" t="str">
        <f>IFERROR(VLOOKUP('CONT. ESTOQUE'!$B360,PROD!$B$6:$G$21,4,0),"")</f>
        <v/>
      </c>
      <c r="G360" s="98" t="str">
        <f>IF('CONT. ESTOQUE'!$B360&lt;&gt;"",IF('CONT. ESTOQUE'!$E360=0,"Sem Estoque",IF('CONT. ESTOQUE'!$E360&lt;'CONT. ESTOQUE'!$F360,"Estoque Perigoso","Estoque Confortável")),"")</f>
        <v/>
      </c>
      <c r="H360" s="99">
        <f>SUMIF(SAÍDAS!$C$7:$C$75,'CONT. ESTOQUE'!$B360,SAÍDAS!$J$7:$J$75)</f>
        <v>0</v>
      </c>
      <c r="I360" s="99">
        <f>SUMIF(ENTRADAS!$C$8:$C$58,'CONT. ESTOQUE'!$B360,ENTRADAS!$G$7:$G$58)</f>
        <v>0</v>
      </c>
      <c r="J360" s="100">
        <f>'CONT. ESTOQUE'!$H360-'CONT. ESTOQUE'!$I360</f>
        <v>0</v>
      </c>
    </row>
    <row r="361" spans="2:10" ht="15.75" customHeight="1" x14ac:dyDescent="0.2">
      <c r="B361" s="104"/>
      <c r="C361" s="98" t="str">
        <f>IF('CONT. ESTOQUE'!$B361&lt;&gt;"",SUMIF(ENTRADAS!$C$8:$C$58,'CONT. ESTOQUE'!$B361,ENTRADAS!$E$7:$E$58),"")</f>
        <v/>
      </c>
      <c r="D361" s="98" t="str">
        <f>IF('CONT. ESTOQUE'!$B361&lt;&gt;"",SUMIF(SAÍDAS!$C$7:$C$75,'CONT. ESTOQUE'!$B361,SAÍDAS!$G$7:$G$75),"")</f>
        <v/>
      </c>
      <c r="E361" s="98" t="str">
        <f>IFERROR('CONT. ESTOQUE'!$C361-'CONT. ESTOQUE'!$D361,"")</f>
        <v/>
      </c>
      <c r="F361" s="98" t="str">
        <f>IFERROR(VLOOKUP('CONT. ESTOQUE'!$B361,PROD!$B$6:$G$21,4,0),"")</f>
        <v/>
      </c>
      <c r="G361" s="98" t="str">
        <f>IF('CONT. ESTOQUE'!$B361&lt;&gt;"",IF('CONT. ESTOQUE'!$E361=0,"Sem Estoque",IF('CONT. ESTOQUE'!$E361&lt;'CONT. ESTOQUE'!$F361,"Estoque Perigoso","Estoque Confortável")),"")</f>
        <v/>
      </c>
      <c r="H361" s="99">
        <f>SUMIF(SAÍDAS!$C$7:$C$75,'CONT. ESTOQUE'!$B361,SAÍDAS!$J$7:$J$75)</f>
        <v>0</v>
      </c>
      <c r="I361" s="99">
        <f>SUMIF(ENTRADAS!$C$8:$C$58,'CONT. ESTOQUE'!$B361,ENTRADAS!$G$7:$G$58)</f>
        <v>0</v>
      </c>
      <c r="J361" s="100">
        <f>'CONT. ESTOQUE'!$H361-'CONT. ESTOQUE'!$I361</f>
        <v>0</v>
      </c>
    </row>
    <row r="362" spans="2:10" ht="15.75" customHeight="1" x14ac:dyDescent="0.2">
      <c r="B362" s="104"/>
      <c r="C362" s="98" t="str">
        <f>IF('CONT. ESTOQUE'!$B362&lt;&gt;"",SUMIF(ENTRADAS!$C$8:$C$58,'CONT. ESTOQUE'!$B362,ENTRADAS!$E$7:$E$58),"")</f>
        <v/>
      </c>
      <c r="D362" s="98" t="str">
        <f>IF('CONT. ESTOQUE'!$B362&lt;&gt;"",SUMIF(SAÍDAS!$C$7:$C$75,'CONT. ESTOQUE'!$B362,SAÍDAS!$G$7:$G$75),"")</f>
        <v/>
      </c>
      <c r="E362" s="98" t="str">
        <f>IFERROR('CONT. ESTOQUE'!$C362-'CONT. ESTOQUE'!$D362,"")</f>
        <v/>
      </c>
      <c r="F362" s="98" t="str">
        <f>IFERROR(VLOOKUP('CONT. ESTOQUE'!$B362,PROD!$B$6:$G$21,4,0),"")</f>
        <v/>
      </c>
      <c r="G362" s="98" t="str">
        <f>IF('CONT. ESTOQUE'!$B362&lt;&gt;"",IF('CONT. ESTOQUE'!$E362=0,"Sem Estoque",IF('CONT. ESTOQUE'!$E362&lt;'CONT. ESTOQUE'!$F362,"Estoque Perigoso","Estoque Confortável")),"")</f>
        <v/>
      </c>
      <c r="H362" s="99">
        <f>SUMIF(SAÍDAS!$C$7:$C$75,'CONT. ESTOQUE'!$B362,SAÍDAS!$J$7:$J$75)</f>
        <v>0</v>
      </c>
      <c r="I362" s="99">
        <f>SUMIF(ENTRADAS!$C$8:$C$58,'CONT. ESTOQUE'!$B362,ENTRADAS!$G$7:$G$58)</f>
        <v>0</v>
      </c>
      <c r="J362" s="100">
        <f>'CONT. ESTOQUE'!$H362-'CONT. ESTOQUE'!$I362</f>
        <v>0</v>
      </c>
    </row>
    <row r="363" spans="2:10" ht="15.75" customHeight="1" x14ac:dyDescent="0.2">
      <c r="B363" s="104"/>
      <c r="C363" s="98" t="str">
        <f>IF('CONT. ESTOQUE'!$B363&lt;&gt;"",SUMIF(ENTRADAS!$C$8:$C$58,'CONT. ESTOQUE'!$B363,ENTRADAS!$E$7:$E$58),"")</f>
        <v/>
      </c>
      <c r="D363" s="98" t="str">
        <f>IF('CONT. ESTOQUE'!$B363&lt;&gt;"",SUMIF(SAÍDAS!$C$7:$C$75,'CONT. ESTOQUE'!$B363,SAÍDAS!$G$7:$G$75),"")</f>
        <v/>
      </c>
      <c r="E363" s="98" t="str">
        <f>IFERROR('CONT. ESTOQUE'!$C363-'CONT. ESTOQUE'!$D363,"")</f>
        <v/>
      </c>
      <c r="F363" s="98" t="str">
        <f>IFERROR(VLOOKUP('CONT. ESTOQUE'!$B363,PROD!$B$6:$G$21,4,0),"")</f>
        <v/>
      </c>
      <c r="G363" s="98" t="str">
        <f>IF('CONT. ESTOQUE'!$B363&lt;&gt;"",IF('CONT. ESTOQUE'!$E363=0,"Sem Estoque",IF('CONT. ESTOQUE'!$E363&lt;'CONT. ESTOQUE'!$F363,"Estoque Perigoso","Estoque Confortável")),"")</f>
        <v/>
      </c>
      <c r="H363" s="99">
        <f>SUMIF(SAÍDAS!$C$7:$C$75,'CONT. ESTOQUE'!$B363,SAÍDAS!$J$7:$J$75)</f>
        <v>0</v>
      </c>
      <c r="I363" s="99">
        <f>SUMIF(ENTRADAS!$C$8:$C$58,'CONT. ESTOQUE'!$B363,ENTRADAS!$G$7:$G$58)</f>
        <v>0</v>
      </c>
      <c r="J363" s="100">
        <f>'CONT. ESTOQUE'!$H363-'CONT. ESTOQUE'!$I363</f>
        <v>0</v>
      </c>
    </row>
    <row r="364" spans="2:10" ht="15.75" customHeight="1" x14ac:dyDescent="0.2">
      <c r="B364" s="104"/>
      <c r="C364" s="98" t="str">
        <f>IF('CONT. ESTOQUE'!$B364&lt;&gt;"",SUMIF(ENTRADAS!$C$8:$C$58,'CONT. ESTOQUE'!$B364,ENTRADAS!$E$7:$E$58),"")</f>
        <v/>
      </c>
      <c r="D364" s="98" t="str">
        <f>IF('CONT. ESTOQUE'!$B364&lt;&gt;"",SUMIF(SAÍDAS!$C$7:$C$75,'CONT. ESTOQUE'!$B364,SAÍDAS!$G$7:$G$75),"")</f>
        <v/>
      </c>
      <c r="E364" s="98" t="str">
        <f>IFERROR('CONT. ESTOQUE'!$C364-'CONT. ESTOQUE'!$D364,"")</f>
        <v/>
      </c>
      <c r="F364" s="98" t="str">
        <f>IFERROR(VLOOKUP('CONT. ESTOQUE'!$B364,PROD!$B$6:$G$21,4,0),"")</f>
        <v/>
      </c>
      <c r="G364" s="98" t="str">
        <f>IF('CONT. ESTOQUE'!$B364&lt;&gt;"",IF('CONT. ESTOQUE'!$E364=0,"Sem Estoque",IF('CONT. ESTOQUE'!$E364&lt;'CONT. ESTOQUE'!$F364,"Estoque Perigoso","Estoque Confortável")),"")</f>
        <v/>
      </c>
      <c r="H364" s="99">
        <f>SUMIF(SAÍDAS!$C$7:$C$75,'CONT. ESTOQUE'!$B364,SAÍDAS!$J$7:$J$75)</f>
        <v>0</v>
      </c>
      <c r="I364" s="99">
        <f>SUMIF(ENTRADAS!$C$8:$C$58,'CONT. ESTOQUE'!$B364,ENTRADAS!$G$7:$G$58)</f>
        <v>0</v>
      </c>
      <c r="J364" s="100">
        <f>'CONT. ESTOQUE'!$H364-'CONT. ESTOQUE'!$I364</f>
        <v>0</v>
      </c>
    </row>
    <row r="365" spans="2:10" ht="15.75" customHeight="1" x14ac:dyDescent="0.2">
      <c r="B365" s="104"/>
      <c r="C365" s="98" t="str">
        <f>IF('CONT. ESTOQUE'!$B365&lt;&gt;"",SUMIF(ENTRADAS!$C$8:$C$58,'CONT. ESTOQUE'!$B365,ENTRADAS!$E$7:$E$58),"")</f>
        <v/>
      </c>
      <c r="D365" s="98" t="str">
        <f>IF('CONT. ESTOQUE'!$B365&lt;&gt;"",SUMIF(SAÍDAS!$C$7:$C$75,'CONT. ESTOQUE'!$B365,SAÍDAS!$G$7:$G$75),"")</f>
        <v/>
      </c>
      <c r="E365" s="98" t="str">
        <f>IFERROR('CONT. ESTOQUE'!$C365-'CONT. ESTOQUE'!$D365,"")</f>
        <v/>
      </c>
      <c r="F365" s="98" t="str">
        <f>IFERROR(VLOOKUP('CONT. ESTOQUE'!$B365,PROD!$B$6:$G$21,4,0),"")</f>
        <v/>
      </c>
      <c r="G365" s="98" t="str">
        <f>IF('CONT. ESTOQUE'!$B365&lt;&gt;"",IF('CONT. ESTOQUE'!$E365=0,"Sem Estoque",IF('CONT. ESTOQUE'!$E365&lt;'CONT. ESTOQUE'!$F365,"Estoque Perigoso","Estoque Confortável")),"")</f>
        <v/>
      </c>
      <c r="H365" s="99">
        <f>SUMIF(SAÍDAS!$C$7:$C$75,'CONT. ESTOQUE'!$B365,SAÍDAS!$J$7:$J$75)</f>
        <v>0</v>
      </c>
      <c r="I365" s="99">
        <f>SUMIF(ENTRADAS!$C$8:$C$58,'CONT. ESTOQUE'!$B365,ENTRADAS!$G$7:$G$58)</f>
        <v>0</v>
      </c>
      <c r="J365" s="100">
        <f>'CONT. ESTOQUE'!$H365-'CONT. ESTOQUE'!$I365</f>
        <v>0</v>
      </c>
    </row>
    <row r="366" spans="2:10" ht="15.75" customHeight="1" x14ac:dyDescent="0.2">
      <c r="B366" s="104"/>
      <c r="C366" s="98" t="str">
        <f>IF('CONT. ESTOQUE'!$B366&lt;&gt;"",SUMIF(ENTRADAS!$C$8:$C$58,'CONT. ESTOQUE'!$B366,ENTRADAS!$E$7:$E$58),"")</f>
        <v/>
      </c>
      <c r="D366" s="98" t="str">
        <f>IF('CONT. ESTOQUE'!$B366&lt;&gt;"",SUMIF(SAÍDAS!$C$7:$C$75,'CONT. ESTOQUE'!$B366,SAÍDAS!$G$7:$G$75),"")</f>
        <v/>
      </c>
      <c r="E366" s="98" t="str">
        <f>IFERROR('CONT. ESTOQUE'!$C366-'CONT. ESTOQUE'!$D366,"")</f>
        <v/>
      </c>
      <c r="F366" s="98" t="str">
        <f>IFERROR(VLOOKUP('CONT. ESTOQUE'!$B366,PROD!$B$6:$G$21,4,0),"")</f>
        <v/>
      </c>
      <c r="G366" s="98" t="str">
        <f>IF('CONT. ESTOQUE'!$B366&lt;&gt;"",IF('CONT. ESTOQUE'!$E366=0,"Sem Estoque",IF('CONT. ESTOQUE'!$E366&lt;'CONT. ESTOQUE'!$F366,"Estoque Perigoso","Estoque Confortável")),"")</f>
        <v/>
      </c>
      <c r="H366" s="99">
        <f>SUMIF(SAÍDAS!$C$7:$C$75,'CONT. ESTOQUE'!$B366,SAÍDAS!$J$7:$J$75)</f>
        <v>0</v>
      </c>
      <c r="I366" s="99">
        <f>SUMIF(ENTRADAS!$C$8:$C$58,'CONT. ESTOQUE'!$B366,ENTRADAS!$G$7:$G$58)</f>
        <v>0</v>
      </c>
      <c r="J366" s="100">
        <f>'CONT. ESTOQUE'!$H366-'CONT. ESTOQUE'!$I366</f>
        <v>0</v>
      </c>
    </row>
    <row r="367" spans="2:10" ht="15.75" customHeight="1" x14ac:dyDescent="0.2">
      <c r="B367" s="104"/>
      <c r="C367" s="98" t="str">
        <f>IF('CONT. ESTOQUE'!$B367&lt;&gt;"",SUMIF(ENTRADAS!$C$8:$C$58,'CONT. ESTOQUE'!$B367,ENTRADAS!$E$7:$E$58),"")</f>
        <v/>
      </c>
      <c r="D367" s="98" t="str">
        <f>IF('CONT. ESTOQUE'!$B367&lt;&gt;"",SUMIF(SAÍDAS!$C$7:$C$75,'CONT. ESTOQUE'!$B367,SAÍDAS!$G$7:$G$75),"")</f>
        <v/>
      </c>
      <c r="E367" s="98" t="str">
        <f>IFERROR('CONT. ESTOQUE'!$C367-'CONT. ESTOQUE'!$D367,"")</f>
        <v/>
      </c>
      <c r="F367" s="98" t="str">
        <f>IFERROR(VLOOKUP('CONT. ESTOQUE'!$B367,PROD!$B$6:$G$21,4,0),"")</f>
        <v/>
      </c>
      <c r="G367" s="98" t="str">
        <f>IF('CONT. ESTOQUE'!$B367&lt;&gt;"",IF('CONT. ESTOQUE'!$E367=0,"Sem Estoque",IF('CONT. ESTOQUE'!$E367&lt;'CONT. ESTOQUE'!$F367,"Estoque Perigoso","Estoque Confortável")),"")</f>
        <v/>
      </c>
      <c r="H367" s="99">
        <f>SUMIF(SAÍDAS!$C$7:$C$75,'CONT. ESTOQUE'!$B367,SAÍDAS!$J$7:$J$75)</f>
        <v>0</v>
      </c>
      <c r="I367" s="99">
        <f>SUMIF(ENTRADAS!$C$8:$C$58,'CONT. ESTOQUE'!$B367,ENTRADAS!$G$7:$G$58)</f>
        <v>0</v>
      </c>
      <c r="J367" s="100">
        <f>'CONT. ESTOQUE'!$H367-'CONT. ESTOQUE'!$I367</f>
        <v>0</v>
      </c>
    </row>
    <row r="368" spans="2:10" ht="15.75" customHeight="1" x14ac:dyDescent="0.2">
      <c r="B368" s="104"/>
      <c r="C368" s="98" t="str">
        <f>IF('CONT. ESTOQUE'!$B368&lt;&gt;"",SUMIF(ENTRADAS!$C$8:$C$58,'CONT. ESTOQUE'!$B368,ENTRADAS!$E$7:$E$58),"")</f>
        <v/>
      </c>
      <c r="D368" s="98" t="str">
        <f>IF('CONT. ESTOQUE'!$B368&lt;&gt;"",SUMIF(SAÍDAS!$C$7:$C$75,'CONT. ESTOQUE'!$B368,SAÍDAS!$G$7:$G$75),"")</f>
        <v/>
      </c>
      <c r="E368" s="98" t="str">
        <f>IFERROR('CONT. ESTOQUE'!$C368-'CONT. ESTOQUE'!$D368,"")</f>
        <v/>
      </c>
      <c r="F368" s="98" t="str">
        <f>IFERROR(VLOOKUP('CONT. ESTOQUE'!$B368,PROD!$B$6:$G$21,4,0),"")</f>
        <v/>
      </c>
      <c r="G368" s="98" t="str">
        <f>IF('CONT. ESTOQUE'!$B368&lt;&gt;"",IF('CONT. ESTOQUE'!$E368=0,"Sem Estoque",IF('CONT. ESTOQUE'!$E368&lt;'CONT. ESTOQUE'!$F368,"Estoque Perigoso","Estoque Confortável")),"")</f>
        <v/>
      </c>
      <c r="H368" s="99">
        <f>SUMIF(SAÍDAS!$C$7:$C$75,'CONT. ESTOQUE'!$B368,SAÍDAS!$J$7:$J$75)</f>
        <v>0</v>
      </c>
      <c r="I368" s="99">
        <f>SUMIF(ENTRADAS!$C$8:$C$58,'CONT. ESTOQUE'!$B368,ENTRADAS!$G$7:$G$58)</f>
        <v>0</v>
      </c>
      <c r="J368" s="100">
        <f>'CONT. ESTOQUE'!$H368-'CONT. ESTOQUE'!$I368</f>
        <v>0</v>
      </c>
    </row>
    <row r="369" spans="2:10" ht="15.75" customHeight="1" x14ac:dyDescent="0.2">
      <c r="B369" s="104"/>
      <c r="C369" s="98" t="str">
        <f>IF('CONT. ESTOQUE'!$B369&lt;&gt;"",SUMIF(ENTRADAS!$C$8:$C$58,'CONT. ESTOQUE'!$B369,ENTRADAS!$E$7:$E$58),"")</f>
        <v/>
      </c>
      <c r="D369" s="98" t="str">
        <f>IF('CONT. ESTOQUE'!$B369&lt;&gt;"",SUMIF(SAÍDAS!$C$7:$C$75,'CONT. ESTOQUE'!$B369,SAÍDAS!$G$7:$G$75),"")</f>
        <v/>
      </c>
      <c r="E369" s="98" t="str">
        <f>IFERROR('CONT. ESTOQUE'!$C369-'CONT. ESTOQUE'!$D369,"")</f>
        <v/>
      </c>
      <c r="F369" s="98" t="str">
        <f>IFERROR(VLOOKUP('CONT. ESTOQUE'!$B369,PROD!$B$6:$G$21,4,0),"")</f>
        <v/>
      </c>
      <c r="G369" s="98" t="str">
        <f>IF('CONT. ESTOQUE'!$B369&lt;&gt;"",IF('CONT. ESTOQUE'!$E369=0,"Sem Estoque",IF('CONT. ESTOQUE'!$E369&lt;'CONT. ESTOQUE'!$F369,"Estoque Perigoso","Estoque Confortável")),"")</f>
        <v/>
      </c>
      <c r="H369" s="99">
        <f>SUMIF(SAÍDAS!$C$7:$C$75,'CONT. ESTOQUE'!$B369,SAÍDAS!$J$7:$J$75)</f>
        <v>0</v>
      </c>
      <c r="I369" s="99">
        <f>SUMIF(ENTRADAS!$C$8:$C$58,'CONT. ESTOQUE'!$B369,ENTRADAS!$G$7:$G$58)</f>
        <v>0</v>
      </c>
      <c r="J369" s="100">
        <f>'CONT. ESTOQUE'!$H369-'CONT. ESTOQUE'!$I369</f>
        <v>0</v>
      </c>
    </row>
    <row r="370" spans="2:10" ht="15.75" customHeight="1" x14ac:dyDescent="0.2">
      <c r="B370" s="104"/>
      <c r="C370" s="98" t="str">
        <f>IF('CONT. ESTOQUE'!$B370&lt;&gt;"",SUMIF(ENTRADAS!$C$8:$C$58,'CONT. ESTOQUE'!$B370,ENTRADAS!$E$7:$E$58),"")</f>
        <v/>
      </c>
      <c r="D370" s="98" t="str">
        <f>IF('CONT. ESTOQUE'!$B370&lt;&gt;"",SUMIF(SAÍDAS!$C$7:$C$75,'CONT. ESTOQUE'!$B370,SAÍDAS!$G$7:$G$75),"")</f>
        <v/>
      </c>
      <c r="E370" s="98" t="str">
        <f>IFERROR('CONT. ESTOQUE'!$C370-'CONT. ESTOQUE'!$D370,"")</f>
        <v/>
      </c>
      <c r="F370" s="98" t="str">
        <f>IFERROR(VLOOKUP('CONT. ESTOQUE'!$B370,PROD!$B$6:$G$21,4,0),"")</f>
        <v/>
      </c>
      <c r="G370" s="98" t="str">
        <f>IF('CONT. ESTOQUE'!$B370&lt;&gt;"",IF('CONT. ESTOQUE'!$E370=0,"Sem Estoque",IF('CONT. ESTOQUE'!$E370&lt;'CONT. ESTOQUE'!$F370,"Estoque Perigoso","Estoque Confortável")),"")</f>
        <v/>
      </c>
      <c r="H370" s="99">
        <f>SUMIF(SAÍDAS!$C$7:$C$75,'CONT. ESTOQUE'!$B370,SAÍDAS!$J$7:$J$75)</f>
        <v>0</v>
      </c>
      <c r="I370" s="99">
        <f>SUMIF(ENTRADAS!$C$8:$C$58,'CONT. ESTOQUE'!$B370,ENTRADAS!$G$7:$G$58)</f>
        <v>0</v>
      </c>
      <c r="J370" s="100">
        <f>'CONT. ESTOQUE'!$H370-'CONT. ESTOQUE'!$I370</f>
        <v>0</v>
      </c>
    </row>
    <row r="371" spans="2:10" ht="15.75" customHeight="1" x14ac:dyDescent="0.2">
      <c r="B371" s="104"/>
      <c r="C371" s="98" t="str">
        <f>IF('CONT. ESTOQUE'!$B371&lt;&gt;"",SUMIF(ENTRADAS!$C$8:$C$58,'CONT. ESTOQUE'!$B371,ENTRADAS!$E$7:$E$58),"")</f>
        <v/>
      </c>
      <c r="D371" s="98" t="str">
        <f>IF('CONT. ESTOQUE'!$B371&lt;&gt;"",SUMIF(SAÍDAS!$C$7:$C$75,'CONT. ESTOQUE'!$B371,SAÍDAS!$G$7:$G$75),"")</f>
        <v/>
      </c>
      <c r="E371" s="98" t="str">
        <f>IFERROR('CONT. ESTOQUE'!$C371-'CONT. ESTOQUE'!$D371,"")</f>
        <v/>
      </c>
      <c r="F371" s="98" t="str">
        <f>IFERROR(VLOOKUP('CONT. ESTOQUE'!$B371,PROD!$B$6:$G$21,4,0),"")</f>
        <v/>
      </c>
      <c r="G371" s="98" t="str">
        <f>IF('CONT. ESTOQUE'!$B371&lt;&gt;"",IF('CONT. ESTOQUE'!$E371=0,"Sem Estoque",IF('CONT. ESTOQUE'!$E371&lt;'CONT. ESTOQUE'!$F371,"Estoque Perigoso","Estoque Confortável")),"")</f>
        <v/>
      </c>
      <c r="H371" s="99">
        <f>SUMIF(SAÍDAS!$C$7:$C$75,'CONT. ESTOQUE'!$B371,SAÍDAS!$J$7:$J$75)</f>
        <v>0</v>
      </c>
      <c r="I371" s="99">
        <f>SUMIF(ENTRADAS!$C$8:$C$58,'CONT. ESTOQUE'!$B371,ENTRADAS!$G$7:$G$58)</f>
        <v>0</v>
      </c>
      <c r="J371" s="100">
        <f>'CONT. ESTOQUE'!$H371-'CONT. ESTOQUE'!$I371</f>
        <v>0</v>
      </c>
    </row>
    <row r="372" spans="2:10" ht="15.75" customHeight="1" x14ac:dyDescent="0.2">
      <c r="B372" s="104"/>
      <c r="C372" s="98" t="str">
        <f>IF('CONT. ESTOQUE'!$B372&lt;&gt;"",SUMIF(ENTRADAS!$C$8:$C$58,'CONT. ESTOQUE'!$B372,ENTRADAS!$E$7:$E$58),"")</f>
        <v/>
      </c>
      <c r="D372" s="98" t="str">
        <f>IF('CONT. ESTOQUE'!$B372&lt;&gt;"",SUMIF(SAÍDAS!$C$7:$C$75,'CONT. ESTOQUE'!$B372,SAÍDAS!$G$7:$G$75),"")</f>
        <v/>
      </c>
      <c r="E372" s="98" t="str">
        <f>IFERROR('CONT. ESTOQUE'!$C372-'CONT. ESTOQUE'!$D372,"")</f>
        <v/>
      </c>
      <c r="F372" s="98" t="str">
        <f>IFERROR(VLOOKUP('CONT. ESTOQUE'!$B372,PROD!$B$6:$G$21,4,0),"")</f>
        <v/>
      </c>
      <c r="G372" s="98" t="str">
        <f>IF('CONT. ESTOQUE'!$B372&lt;&gt;"",IF('CONT. ESTOQUE'!$E372=0,"Sem Estoque",IF('CONT. ESTOQUE'!$E372&lt;'CONT. ESTOQUE'!$F372,"Estoque Perigoso","Estoque Confortável")),"")</f>
        <v/>
      </c>
      <c r="H372" s="99">
        <f>SUMIF(SAÍDAS!$C$7:$C$75,'CONT. ESTOQUE'!$B372,SAÍDAS!$J$7:$J$75)</f>
        <v>0</v>
      </c>
      <c r="I372" s="99">
        <f>SUMIF(ENTRADAS!$C$8:$C$58,'CONT. ESTOQUE'!$B372,ENTRADAS!$G$7:$G$58)</f>
        <v>0</v>
      </c>
      <c r="J372" s="100">
        <f>'CONT. ESTOQUE'!$H372-'CONT. ESTOQUE'!$I372</f>
        <v>0</v>
      </c>
    </row>
    <row r="373" spans="2:10" ht="15.75" customHeight="1" x14ac:dyDescent="0.2">
      <c r="B373" s="104"/>
      <c r="C373" s="98" t="str">
        <f>IF('CONT. ESTOQUE'!$B373&lt;&gt;"",SUMIF(ENTRADAS!$C$8:$C$58,'CONT. ESTOQUE'!$B373,ENTRADAS!$E$7:$E$58),"")</f>
        <v/>
      </c>
      <c r="D373" s="98" t="str">
        <f>IF('CONT. ESTOQUE'!$B373&lt;&gt;"",SUMIF(SAÍDAS!$C$7:$C$75,'CONT. ESTOQUE'!$B373,SAÍDAS!$G$7:$G$75),"")</f>
        <v/>
      </c>
      <c r="E373" s="98" t="str">
        <f>IFERROR('CONT. ESTOQUE'!$C373-'CONT. ESTOQUE'!$D373,"")</f>
        <v/>
      </c>
      <c r="F373" s="98" t="str">
        <f>IFERROR(VLOOKUP('CONT. ESTOQUE'!$B373,PROD!$B$6:$G$21,4,0),"")</f>
        <v/>
      </c>
      <c r="G373" s="98" t="str">
        <f>IF('CONT. ESTOQUE'!$B373&lt;&gt;"",IF('CONT. ESTOQUE'!$E373=0,"Sem Estoque",IF('CONT. ESTOQUE'!$E373&lt;'CONT. ESTOQUE'!$F373,"Estoque Perigoso","Estoque Confortável")),"")</f>
        <v/>
      </c>
      <c r="H373" s="99">
        <f>SUMIF(SAÍDAS!$C$7:$C$75,'CONT. ESTOQUE'!$B373,SAÍDAS!$J$7:$J$75)</f>
        <v>0</v>
      </c>
      <c r="I373" s="99">
        <f>SUMIF(ENTRADAS!$C$8:$C$58,'CONT. ESTOQUE'!$B373,ENTRADAS!$G$7:$G$58)</f>
        <v>0</v>
      </c>
      <c r="J373" s="100">
        <f>'CONT. ESTOQUE'!$H373-'CONT. ESTOQUE'!$I373</f>
        <v>0</v>
      </c>
    </row>
    <row r="374" spans="2:10" ht="15.75" customHeight="1" x14ac:dyDescent="0.2">
      <c r="B374" s="104"/>
      <c r="C374" s="98" t="str">
        <f>IF('CONT. ESTOQUE'!$B374&lt;&gt;"",SUMIF(ENTRADAS!$C$8:$C$58,'CONT. ESTOQUE'!$B374,ENTRADAS!$E$7:$E$58),"")</f>
        <v/>
      </c>
      <c r="D374" s="98" t="str">
        <f>IF('CONT. ESTOQUE'!$B374&lt;&gt;"",SUMIF(SAÍDAS!$C$7:$C$75,'CONT. ESTOQUE'!$B374,SAÍDAS!$G$7:$G$75),"")</f>
        <v/>
      </c>
      <c r="E374" s="98" t="str">
        <f>IFERROR('CONT. ESTOQUE'!$C374-'CONT. ESTOQUE'!$D374,"")</f>
        <v/>
      </c>
      <c r="F374" s="98" t="str">
        <f>IFERROR(VLOOKUP('CONT. ESTOQUE'!$B374,PROD!$B$6:$G$21,4,0),"")</f>
        <v/>
      </c>
      <c r="G374" s="98" t="str">
        <f>IF('CONT. ESTOQUE'!$B374&lt;&gt;"",IF('CONT. ESTOQUE'!$E374=0,"Sem Estoque",IF('CONT. ESTOQUE'!$E374&lt;'CONT. ESTOQUE'!$F374,"Estoque Perigoso","Estoque Confortável")),"")</f>
        <v/>
      </c>
      <c r="H374" s="99">
        <f>SUMIF(SAÍDAS!$C$7:$C$75,'CONT. ESTOQUE'!$B374,SAÍDAS!$J$7:$J$75)</f>
        <v>0</v>
      </c>
      <c r="I374" s="99">
        <f>SUMIF(ENTRADAS!$C$8:$C$58,'CONT. ESTOQUE'!$B374,ENTRADAS!$G$7:$G$58)</f>
        <v>0</v>
      </c>
      <c r="J374" s="100">
        <f>'CONT. ESTOQUE'!$H374-'CONT. ESTOQUE'!$I374</f>
        <v>0</v>
      </c>
    </row>
    <row r="375" spans="2:10" ht="15.75" customHeight="1" x14ac:dyDescent="0.2">
      <c r="B375" s="104"/>
      <c r="C375" s="98" t="str">
        <f>IF('CONT. ESTOQUE'!$B375&lt;&gt;"",SUMIF(ENTRADAS!$C$8:$C$58,'CONT. ESTOQUE'!$B375,ENTRADAS!$E$7:$E$58),"")</f>
        <v/>
      </c>
      <c r="D375" s="98" t="str">
        <f>IF('CONT. ESTOQUE'!$B375&lt;&gt;"",SUMIF(SAÍDAS!$C$7:$C$75,'CONT. ESTOQUE'!$B375,SAÍDAS!$G$7:$G$75),"")</f>
        <v/>
      </c>
      <c r="E375" s="98" t="str">
        <f>IFERROR('CONT. ESTOQUE'!$C375-'CONT. ESTOQUE'!$D375,"")</f>
        <v/>
      </c>
      <c r="F375" s="98" t="str">
        <f>IFERROR(VLOOKUP('CONT. ESTOQUE'!$B375,PROD!$B$6:$G$21,4,0),"")</f>
        <v/>
      </c>
      <c r="G375" s="98" t="str">
        <f>IF('CONT. ESTOQUE'!$B375&lt;&gt;"",IF('CONT. ESTOQUE'!$E375=0,"Sem Estoque",IF('CONT. ESTOQUE'!$E375&lt;'CONT. ESTOQUE'!$F375,"Estoque Perigoso","Estoque Confortável")),"")</f>
        <v/>
      </c>
      <c r="H375" s="99">
        <f>SUMIF(SAÍDAS!$C$7:$C$75,'CONT. ESTOQUE'!$B375,SAÍDAS!$J$7:$J$75)</f>
        <v>0</v>
      </c>
      <c r="I375" s="99">
        <f>SUMIF(ENTRADAS!$C$8:$C$58,'CONT. ESTOQUE'!$B375,ENTRADAS!$G$7:$G$58)</f>
        <v>0</v>
      </c>
      <c r="J375" s="100">
        <f>'CONT. ESTOQUE'!$H375-'CONT. ESTOQUE'!$I375</f>
        <v>0</v>
      </c>
    </row>
    <row r="376" spans="2:10" ht="15.75" customHeight="1" x14ac:dyDescent="0.2">
      <c r="B376" s="104"/>
      <c r="C376" s="98" t="str">
        <f>IF('CONT. ESTOQUE'!$B376&lt;&gt;"",SUMIF(ENTRADAS!$C$8:$C$58,'CONT. ESTOQUE'!$B376,ENTRADAS!$E$7:$E$58),"")</f>
        <v/>
      </c>
      <c r="D376" s="98" t="str">
        <f>IF('CONT. ESTOQUE'!$B376&lt;&gt;"",SUMIF(SAÍDAS!$C$7:$C$75,'CONT. ESTOQUE'!$B376,SAÍDAS!$G$7:$G$75),"")</f>
        <v/>
      </c>
      <c r="E376" s="98" t="str">
        <f>IFERROR('CONT. ESTOQUE'!$C376-'CONT. ESTOQUE'!$D376,"")</f>
        <v/>
      </c>
      <c r="F376" s="98" t="str">
        <f>IFERROR(VLOOKUP('CONT. ESTOQUE'!$B376,PROD!$B$6:$G$21,4,0),"")</f>
        <v/>
      </c>
      <c r="G376" s="98" t="str">
        <f>IF('CONT. ESTOQUE'!$B376&lt;&gt;"",IF('CONT. ESTOQUE'!$E376=0,"Sem Estoque",IF('CONT. ESTOQUE'!$E376&lt;'CONT. ESTOQUE'!$F376,"Estoque Perigoso","Estoque Confortável")),"")</f>
        <v/>
      </c>
      <c r="H376" s="99">
        <f>SUMIF(SAÍDAS!$C$7:$C$75,'CONT. ESTOQUE'!$B376,SAÍDAS!$J$7:$J$75)</f>
        <v>0</v>
      </c>
      <c r="I376" s="99">
        <f>SUMIF(ENTRADAS!$C$8:$C$58,'CONT. ESTOQUE'!$B376,ENTRADAS!$G$7:$G$58)</f>
        <v>0</v>
      </c>
      <c r="J376" s="100">
        <f>'CONT. ESTOQUE'!$H376-'CONT. ESTOQUE'!$I376</f>
        <v>0</v>
      </c>
    </row>
    <row r="377" spans="2:10" ht="15.75" customHeight="1" x14ac:dyDescent="0.2">
      <c r="B377" s="104"/>
      <c r="C377" s="98" t="str">
        <f>IF('CONT. ESTOQUE'!$B377&lt;&gt;"",SUMIF(ENTRADAS!$C$8:$C$58,'CONT. ESTOQUE'!$B377,ENTRADAS!$E$7:$E$58),"")</f>
        <v/>
      </c>
      <c r="D377" s="98" t="str">
        <f>IF('CONT. ESTOQUE'!$B377&lt;&gt;"",SUMIF(SAÍDAS!$C$7:$C$75,'CONT. ESTOQUE'!$B377,SAÍDAS!$G$7:$G$75),"")</f>
        <v/>
      </c>
      <c r="E377" s="98" t="str">
        <f>IFERROR('CONT. ESTOQUE'!$C377-'CONT. ESTOQUE'!$D377,"")</f>
        <v/>
      </c>
      <c r="F377" s="98" t="str">
        <f>IFERROR(VLOOKUP('CONT. ESTOQUE'!$B377,PROD!$B$6:$G$21,4,0),"")</f>
        <v/>
      </c>
      <c r="G377" s="98" t="str">
        <f>IF('CONT. ESTOQUE'!$B377&lt;&gt;"",IF('CONT. ESTOQUE'!$E377=0,"Sem Estoque",IF('CONT. ESTOQUE'!$E377&lt;'CONT. ESTOQUE'!$F377,"Estoque Perigoso","Estoque Confortável")),"")</f>
        <v/>
      </c>
      <c r="H377" s="99">
        <f>SUMIF(SAÍDAS!$C$7:$C$75,'CONT. ESTOQUE'!$B377,SAÍDAS!$J$7:$J$75)</f>
        <v>0</v>
      </c>
      <c r="I377" s="99">
        <f>SUMIF(ENTRADAS!$C$8:$C$58,'CONT. ESTOQUE'!$B377,ENTRADAS!$G$7:$G$58)</f>
        <v>0</v>
      </c>
      <c r="J377" s="100">
        <f>'CONT. ESTOQUE'!$H377-'CONT. ESTOQUE'!$I377</f>
        <v>0</v>
      </c>
    </row>
    <row r="378" spans="2:10" ht="15.75" customHeight="1" x14ac:dyDescent="0.2">
      <c r="B378" s="104"/>
      <c r="C378" s="98" t="str">
        <f>IF('CONT. ESTOQUE'!$B378&lt;&gt;"",SUMIF(ENTRADAS!$C$8:$C$58,'CONT. ESTOQUE'!$B378,ENTRADAS!$E$7:$E$58),"")</f>
        <v/>
      </c>
      <c r="D378" s="98" t="str">
        <f>IF('CONT. ESTOQUE'!$B378&lt;&gt;"",SUMIF(SAÍDAS!$C$7:$C$75,'CONT. ESTOQUE'!$B378,SAÍDAS!$G$7:$G$75),"")</f>
        <v/>
      </c>
      <c r="E378" s="98" t="str">
        <f>IFERROR('CONT. ESTOQUE'!$C378-'CONT. ESTOQUE'!$D378,"")</f>
        <v/>
      </c>
      <c r="F378" s="98" t="str">
        <f>IFERROR(VLOOKUP('CONT. ESTOQUE'!$B378,PROD!$B$6:$G$21,4,0),"")</f>
        <v/>
      </c>
      <c r="G378" s="98" t="str">
        <f>IF('CONT. ESTOQUE'!$B378&lt;&gt;"",IF('CONT. ESTOQUE'!$E378=0,"Sem Estoque",IF('CONT. ESTOQUE'!$E378&lt;'CONT. ESTOQUE'!$F378,"Estoque Perigoso","Estoque Confortável")),"")</f>
        <v/>
      </c>
      <c r="H378" s="99">
        <f>SUMIF(SAÍDAS!$C$7:$C$75,'CONT. ESTOQUE'!$B378,SAÍDAS!$J$7:$J$75)</f>
        <v>0</v>
      </c>
      <c r="I378" s="99">
        <f>SUMIF(ENTRADAS!$C$8:$C$58,'CONT. ESTOQUE'!$B378,ENTRADAS!$G$7:$G$58)</f>
        <v>0</v>
      </c>
      <c r="J378" s="100">
        <f>'CONT. ESTOQUE'!$H378-'CONT. ESTOQUE'!$I378</f>
        <v>0</v>
      </c>
    </row>
    <row r="379" spans="2:10" ht="15.75" customHeight="1" x14ac:dyDescent="0.2">
      <c r="B379" s="104"/>
      <c r="C379" s="98" t="str">
        <f>IF('CONT. ESTOQUE'!$B379&lt;&gt;"",SUMIF(ENTRADAS!$C$8:$C$58,'CONT. ESTOQUE'!$B379,ENTRADAS!$E$7:$E$58),"")</f>
        <v/>
      </c>
      <c r="D379" s="98" t="str">
        <f>IF('CONT. ESTOQUE'!$B379&lt;&gt;"",SUMIF(SAÍDAS!$C$7:$C$75,'CONT. ESTOQUE'!$B379,SAÍDAS!$G$7:$G$75),"")</f>
        <v/>
      </c>
      <c r="E379" s="98" t="str">
        <f>IFERROR('CONT. ESTOQUE'!$C379-'CONT. ESTOQUE'!$D379,"")</f>
        <v/>
      </c>
      <c r="F379" s="98" t="str">
        <f>IFERROR(VLOOKUP('CONT. ESTOQUE'!$B379,PROD!$B$6:$G$21,4,0),"")</f>
        <v/>
      </c>
      <c r="G379" s="98" t="str">
        <f>IF('CONT. ESTOQUE'!$B379&lt;&gt;"",IF('CONT. ESTOQUE'!$E379=0,"Sem Estoque",IF('CONT. ESTOQUE'!$E379&lt;'CONT. ESTOQUE'!$F379,"Estoque Perigoso","Estoque Confortável")),"")</f>
        <v/>
      </c>
      <c r="H379" s="99">
        <f>SUMIF(SAÍDAS!$C$7:$C$75,'CONT. ESTOQUE'!$B379,SAÍDAS!$J$7:$J$75)</f>
        <v>0</v>
      </c>
      <c r="I379" s="99">
        <f>SUMIF(ENTRADAS!$C$8:$C$58,'CONT. ESTOQUE'!$B379,ENTRADAS!$G$7:$G$58)</f>
        <v>0</v>
      </c>
      <c r="J379" s="100">
        <f>'CONT. ESTOQUE'!$H379-'CONT. ESTOQUE'!$I379</f>
        <v>0</v>
      </c>
    </row>
    <row r="380" spans="2:10" ht="15.75" customHeight="1" x14ac:dyDescent="0.2">
      <c r="B380" s="104"/>
      <c r="C380" s="98" t="str">
        <f>IF('CONT. ESTOQUE'!$B380&lt;&gt;"",SUMIF(ENTRADAS!$C$8:$C$58,'CONT. ESTOQUE'!$B380,ENTRADAS!$E$7:$E$58),"")</f>
        <v/>
      </c>
      <c r="D380" s="98" t="str">
        <f>IF('CONT. ESTOQUE'!$B380&lt;&gt;"",SUMIF(SAÍDAS!$C$7:$C$75,'CONT. ESTOQUE'!$B380,SAÍDAS!$G$7:$G$75),"")</f>
        <v/>
      </c>
      <c r="E380" s="98" t="str">
        <f>IFERROR('CONT. ESTOQUE'!$C380-'CONT. ESTOQUE'!$D380,"")</f>
        <v/>
      </c>
      <c r="F380" s="98" t="str">
        <f>IFERROR(VLOOKUP('CONT. ESTOQUE'!$B380,PROD!$B$6:$G$21,4,0),"")</f>
        <v/>
      </c>
      <c r="G380" s="98" t="str">
        <f>IF('CONT. ESTOQUE'!$B380&lt;&gt;"",IF('CONT. ESTOQUE'!$E380=0,"Sem Estoque",IF('CONT. ESTOQUE'!$E380&lt;'CONT. ESTOQUE'!$F380,"Estoque Perigoso","Estoque Confortável")),"")</f>
        <v/>
      </c>
      <c r="H380" s="99">
        <f>SUMIF(SAÍDAS!$C$7:$C$75,'CONT. ESTOQUE'!$B380,SAÍDAS!$J$7:$J$75)</f>
        <v>0</v>
      </c>
      <c r="I380" s="99">
        <f>SUMIF(ENTRADAS!$C$8:$C$58,'CONT. ESTOQUE'!$B380,ENTRADAS!$G$7:$G$58)</f>
        <v>0</v>
      </c>
      <c r="J380" s="100">
        <f>'CONT. ESTOQUE'!$H380-'CONT. ESTOQUE'!$I380</f>
        <v>0</v>
      </c>
    </row>
    <row r="381" spans="2:10" ht="15.75" customHeight="1" x14ac:dyDescent="0.2">
      <c r="B381" s="104"/>
      <c r="C381" s="98" t="str">
        <f>IF('CONT. ESTOQUE'!$B381&lt;&gt;"",SUMIF(ENTRADAS!$C$8:$C$58,'CONT. ESTOQUE'!$B381,ENTRADAS!$E$7:$E$58),"")</f>
        <v/>
      </c>
      <c r="D381" s="98" t="str">
        <f>IF('CONT. ESTOQUE'!$B381&lt;&gt;"",SUMIF(SAÍDAS!$C$7:$C$75,'CONT. ESTOQUE'!$B381,SAÍDAS!$G$7:$G$75),"")</f>
        <v/>
      </c>
      <c r="E381" s="98" t="str">
        <f>IFERROR('CONT. ESTOQUE'!$C381-'CONT. ESTOQUE'!$D381,"")</f>
        <v/>
      </c>
      <c r="F381" s="98" t="str">
        <f>IFERROR(VLOOKUP('CONT. ESTOQUE'!$B381,PROD!$B$6:$G$21,4,0),"")</f>
        <v/>
      </c>
      <c r="G381" s="98" t="str">
        <f>IF('CONT. ESTOQUE'!$B381&lt;&gt;"",IF('CONT. ESTOQUE'!$E381=0,"Sem Estoque",IF('CONT. ESTOQUE'!$E381&lt;'CONT. ESTOQUE'!$F381,"Estoque Perigoso","Estoque Confortável")),"")</f>
        <v/>
      </c>
      <c r="H381" s="99">
        <f>SUMIF(SAÍDAS!$C$7:$C$75,'CONT. ESTOQUE'!$B381,SAÍDAS!$J$7:$J$75)</f>
        <v>0</v>
      </c>
      <c r="I381" s="99">
        <f>SUMIF(ENTRADAS!$C$8:$C$58,'CONT. ESTOQUE'!$B381,ENTRADAS!$G$7:$G$58)</f>
        <v>0</v>
      </c>
      <c r="J381" s="100">
        <f>'CONT. ESTOQUE'!$H381-'CONT. ESTOQUE'!$I381</f>
        <v>0</v>
      </c>
    </row>
    <row r="382" spans="2:10" ht="15.75" customHeight="1" x14ac:dyDescent="0.2">
      <c r="B382" s="104"/>
      <c r="C382" s="98" t="str">
        <f>IF('CONT. ESTOQUE'!$B382&lt;&gt;"",SUMIF(ENTRADAS!$C$8:$C$58,'CONT. ESTOQUE'!$B382,ENTRADAS!$E$7:$E$58),"")</f>
        <v/>
      </c>
      <c r="D382" s="98" t="str">
        <f>IF('CONT. ESTOQUE'!$B382&lt;&gt;"",SUMIF(SAÍDAS!$C$7:$C$75,'CONT. ESTOQUE'!$B382,SAÍDAS!$G$7:$G$75),"")</f>
        <v/>
      </c>
      <c r="E382" s="98" t="str">
        <f>IFERROR('CONT. ESTOQUE'!$C382-'CONT. ESTOQUE'!$D382,"")</f>
        <v/>
      </c>
      <c r="F382" s="98" t="str">
        <f>IFERROR(VLOOKUP('CONT. ESTOQUE'!$B382,PROD!$B$6:$G$21,4,0),"")</f>
        <v/>
      </c>
      <c r="G382" s="98" t="str">
        <f>IF('CONT. ESTOQUE'!$B382&lt;&gt;"",IF('CONT. ESTOQUE'!$E382=0,"Sem Estoque",IF('CONT. ESTOQUE'!$E382&lt;'CONT. ESTOQUE'!$F382,"Estoque Perigoso","Estoque Confortável")),"")</f>
        <v/>
      </c>
      <c r="H382" s="99">
        <f>SUMIF(SAÍDAS!$C$7:$C$75,'CONT. ESTOQUE'!$B382,SAÍDAS!$J$7:$J$75)</f>
        <v>0</v>
      </c>
      <c r="I382" s="99">
        <f>SUMIF(ENTRADAS!$C$8:$C$58,'CONT. ESTOQUE'!$B382,ENTRADAS!$G$7:$G$58)</f>
        <v>0</v>
      </c>
      <c r="J382" s="100">
        <f>'CONT. ESTOQUE'!$H382-'CONT. ESTOQUE'!$I382</f>
        <v>0</v>
      </c>
    </row>
    <row r="383" spans="2:10" ht="15.75" customHeight="1" x14ac:dyDescent="0.2">
      <c r="B383" s="104"/>
      <c r="C383" s="98" t="str">
        <f>IF('CONT. ESTOQUE'!$B383&lt;&gt;"",SUMIF(ENTRADAS!$C$8:$C$58,'CONT. ESTOQUE'!$B383,ENTRADAS!$E$7:$E$58),"")</f>
        <v/>
      </c>
      <c r="D383" s="98" t="str">
        <f>IF('CONT. ESTOQUE'!$B383&lt;&gt;"",SUMIF(SAÍDAS!$C$7:$C$75,'CONT. ESTOQUE'!$B383,SAÍDAS!$G$7:$G$75),"")</f>
        <v/>
      </c>
      <c r="E383" s="98" t="str">
        <f>IFERROR('CONT. ESTOQUE'!$C383-'CONT. ESTOQUE'!$D383,"")</f>
        <v/>
      </c>
      <c r="F383" s="98" t="str">
        <f>IFERROR(VLOOKUP('CONT. ESTOQUE'!$B383,PROD!$B$6:$G$21,4,0),"")</f>
        <v/>
      </c>
      <c r="G383" s="98" t="str">
        <f>IF('CONT. ESTOQUE'!$B383&lt;&gt;"",IF('CONT. ESTOQUE'!$E383=0,"Sem Estoque",IF('CONT. ESTOQUE'!$E383&lt;'CONT. ESTOQUE'!$F383,"Estoque Perigoso","Estoque Confortável")),"")</f>
        <v/>
      </c>
      <c r="H383" s="99">
        <f>SUMIF(SAÍDAS!$C$7:$C$75,'CONT. ESTOQUE'!$B383,SAÍDAS!$J$7:$J$75)</f>
        <v>0</v>
      </c>
      <c r="I383" s="99">
        <f>SUMIF(ENTRADAS!$C$8:$C$58,'CONT. ESTOQUE'!$B383,ENTRADAS!$G$7:$G$58)</f>
        <v>0</v>
      </c>
      <c r="J383" s="100">
        <f>'CONT. ESTOQUE'!$H383-'CONT. ESTOQUE'!$I383</f>
        <v>0</v>
      </c>
    </row>
    <row r="384" spans="2:10" ht="15.75" customHeight="1" x14ac:dyDescent="0.2">
      <c r="B384" s="104"/>
      <c r="C384" s="98" t="str">
        <f>IF('CONT. ESTOQUE'!$B384&lt;&gt;"",SUMIF(ENTRADAS!$C$8:$C$58,'CONT. ESTOQUE'!$B384,ENTRADAS!$E$7:$E$58),"")</f>
        <v/>
      </c>
      <c r="D384" s="98" t="str">
        <f>IF('CONT. ESTOQUE'!$B384&lt;&gt;"",SUMIF(SAÍDAS!$C$7:$C$75,'CONT. ESTOQUE'!$B384,SAÍDAS!$G$7:$G$75),"")</f>
        <v/>
      </c>
      <c r="E384" s="98" t="str">
        <f>IFERROR('CONT. ESTOQUE'!$C384-'CONT. ESTOQUE'!$D384,"")</f>
        <v/>
      </c>
      <c r="F384" s="98" t="str">
        <f>IFERROR(VLOOKUP('CONT. ESTOQUE'!$B384,PROD!$B$6:$G$21,4,0),"")</f>
        <v/>
      </c>
      <c r="G384" s="98" t="str">
        <f>IF('CONT. ESTOQUE'!$B384&lt;&gt;"",IF('CONT. ESTOQUE'!$E384=0,"Sem Estoque",IF('CONT. ESTOQUE'!$E384&lt;'CONT. ESTOQUE'!$F384,"Estoque Perigoso","Estoque Confortável")),"")</f>
        <v/>
      </c>
      <c r="H384" s="99">
        <f>SUMIF(SAÍDAS!$C$7:$C$75,'CONT. ESTOQUE'!$B384,SAÍDAS!$J$7:$J$75)</f>
        <v>0</v>
      </c>
      <c r="I384" s="99">
        <f>SUMIF(ENTRADAS!$C$8:$C$58,'CONT. ESTOQUE'!$B384,ENTRADAS!$G$7:$G$58)</f>
        <v>0</v>
      </c>
      <c r="J384" s="100">
        <f>'CONT. ESTOQUE'!$H384-'CONT. ESTOQUE'!$I384</f>
        <v>0</v>
      </c>
    </row>
    <row r="385" spans="2:10" ht="15.75" customHeight="1" x14ac:dyDescent="0.2">
      <c r="B385" s="104"/>
      <c r="C385" s="98" t="str">
        <f>IF('CONT. ESTOQUE'!$B385&lt;&gt;"",SUMIF(ENTRADAS!$C$8:$C$58,'CONT. ESTOQUE'!$B385,ENTRADAS!$E$7:$E$58),"")</f>
        <v/>
      </c>
      <c r="D385" s="98" t="str">
        <f>IF('CONT. ESTOQUE'!$B385&lt;&gt;"",SUMIF(SAÍDAS!$C$7:$C$75,'CONT. ESTOQUE'!$B385,SAÍDAS!$G$7:$G$75),"")</f>
        <v/>
      </c>
      <c r="E385" s="98" t="str">
        <f>IFERROR('CONT. ESTOQUE'!$C385-'CONT. ESTOQUE'!$D385,"")</f>
        <v/>
      </c>
      <c r="F385" s="98" t="str">
        <f>IFERROR(VLOOKUP('CONT. ESTOQUE'!$B385,PROD!$B$6:$G$21,4,0),"")</f>
        <v/>
      </c>
      <c r="G385" s="98" t="str">
        <f>IF('CONT. ESTOQUE'!$B385&lt;&gt;"",IF('CONT. ESTOQUE'!$E385=0,"Sem Estoque",IF('CONT. ESTOQUE'!$E385&lt;'CONT. ESTOQUE'!$F385,"Estoque Perigoso","Estoque Confortável")),"")</f>
        <v/>
      </c>
      <c r="H385" s="99">
        <f>SUMIF(SAÍDAS!$C$7:$C$75,'CONT. ESTOQUE'!$B385,SAÍDAS!$J$7:$J$75)</f>
        <v>0</v>
      </c>
      <c r="I385" s="99">
        <f>SUMIF(ENTRADAS!$C$8:$C$58,'CONT. ESTOQUE'!$B385,ENTRADAS!$G$7:$G$58)</f>
        <v>0</v>
      </c>
      <c r="J385" s="100">
        <f>'CONT. ESTOQUE'!$H385-'CONT. ESTOQUE'!$I385</f>
        <v>0</v>
      </c>
    </row>
    <row r="386" spans="2:10" ht="15.75" customHeight="1" x14ac:dyDescent="0.2">
      <c r="B386" s="104"/>
      <c r="C386" s="98" t="str">
        <f>IF('CONT. ESTOQUE'!$B386&lt;&gt;"",SUMIF(ENTRADAS!$C$8:$C$58,'CONT. ESTOQUE'!$B386,ENTRADAS!$E$7:$E$58),"")</f>
        <v/>
      </c>
      <c r="D386" s="98" t="str">
        <f>IF('CONT. ESTOQUE'!$B386&lt;&gt;"",SUMIF(SAÍDAS!$C$7:$C$75,'CONT. ESTOQUE'!$B386,SAÍDAS!$G$7:$G$75),"")</f>
        <v/>
      </c>
      <c r="E386" s="98" t="str">
        <f>IFERROR('CONT. ESTOQUE'!$C386-'CONT. ESTOQUE'!$D386,"")</f>
        <v/>
      </c>
      <c r="F386" s="98" t="str">
        <f>IFERROR(VLOOKUP('CONT. ESTOQUE'!$B386,PROD!$B$6:$G$21,4,0),"")</f>
        <v/>
      </c>
      <c r="G386" s="98" t="str">
        <f>IF('CONT. ESTOQUE'!$B386&lt;&gt;"",IF('CONT. ESTOQUE'!$E386=0,"Sem Estoque",IF('CONT. ESTOQUE'!$E386&lt;'CONT. ESTOQUE'!$F386,"Estoque Perigoso","Estoque Confortável")),"")</f>
        <v/>
      </c>
      <c r="H386" s="99">
        <f>SUMIF(SAÍDAS!$C$7:$C$75,'CONT. ESTOQUE'!$B386,SAÍDAS!$J$7:$J$75)</f>
        <v>0</v>
      </c>
      <c r="I386" s="99">
        <f>SUMIF(ENTRADAS!$C$8:$C$58,'CONT. ESTOQUE'!$B386,ENTRADAS!$G$7:$G$58)</f>
        <v>0</v>
      </c>
      <c r="J386" s="100">
        <f>'CONT. ESTOQUE'!$H386-'CONT. ESTOQUE'!$I386</f>
        <v>0</v>
      </c>
    </row>
    <row r="387" spans="2:10" ht="15.75" customHeight="1" x14ac:dyDescent="0.2">
      <c r="B387" s="104"/>
      <c r="C387" s="98" t="str">
        <f>IF('CONT. ESTOQUE'!$B387&lt;&gt;"",SUMIF(ENTRADAS!$C$8:$C$58,'CONT. ESTOQUE'!$B387,ENTRADAS!$E$7:$E$58),"")</f>
        <v/>
      </c>
      <c r="D387" s="98" t="str">
        <f>IF('CONT. ESTOQUE'!$B387&lt;&gt;"",SUMIF(SAÍDAS!$C$7:$C$75,'CONT. ESTOQUE'!$B387,SAÍDAS!$G$7:$G$75),"")</f>
        <v/>
      </c>
      <c r="E387" s="98" t="str">
        <f>IFERROR('CONT. ESTOQUE'!$C387-'CONT. ESTOQUE'!$D387,"")</f>
        <v/>
      </c>
      <c r="F387" s="98" t="str">
        <f>IFERROR(VLOOKUP('CONT. ESTOQUE'!$B387,PROD!$B$6:$G$21,4,0),"")</f>
        <v/>
      </c>
      <c r="G387" s="98" t="str">
        <f>IF('CONT. ESTOQUE'!$B387&lt;&gt;"",IF('CONT. ESTOQUE'!$E387=0,"Sem Estoque",IF('CONT. ESTOQUE'!$E387&lt;'CONT. ESTOQUE'!$F387,"Estoque Perigoso","Estoque Confortável")),"")</f>
        <v/>
      </c>
      <c r="H387" s="99">
        <f>SUMIF(SAÍDAS!$C$7:$C$75,'CONT. ESTOQUE'!$B387,SAÍDAS!$J$7:$J$75)</f>
        <v>0</v>
      </c>
      <c r="I387" s="99">
        <f>SUMIF(ENTRADAS!$C$8:$C$58,'CONT. ESTOQUE'!$B387,ENTRADAS!$G$7:$G$58)</f>
        <v>0</v>
      </c>
      <c r="J387" s="100">
        <f>'CONT. ESTOQUE'!$H387-'CONT. ESTOQUE'!$I387</f>
        <v>0</v>
      </c>
    </row>
    <row r="388" spans="2:10" ht="15.75" customHeight="1" x14ac:dyDescent="0.2">
      <c r="B388" s="104"/>
      <c r="C388" s="98" t="str">
        <f>IF('CONT. ESTOQUE'!$B388&lt;&gt;"",SUMIF(ENTRADAS!$C$8:$C$58,'CONT. ESTOQUE'!$B388,ENTRADAS!$E$7:$E$58),"")</f>
        <v/>
      </c>
      <c r="D388" s="98" t="str">
        <f>IF('CONT. ESTOQUE'!$B388&lt;&gt;"",SUMIF(SAÍDAS!$C$7:$C$75,'CONT. ESTOQUE'!$B388,SAÍDAS!$G$7:$G$75),"")</f>
        <v/>
      </c>
      <c r="E388" s="98" t="str">
        <f>IFERROR('CONT. ESTOQUE'!$C388-'CONT. ESTOQUE'!$D388,"")</f>
        <v/>
      </c>
      <c r="F388" s="98" t="str">
        <f>IFERROR(VLOOKUP('CONT. ESTOQUE'!$B388,PROD!$B$6:$G$21,4,0),"")</f>
        <v/>
      </c>
      <c r="G388" s="98" t="str">
        <f>IF('CONT. ESTOQUE'!$B388&lt;&gt;"",IF('CONT. ESTOQUE'!$E388=0,"Sem Estoque",IF('CONT. ESTOQUE'!$E388&lt;'CONT. ESTOQUE'!$F388,"Estoque Perigoso","Estoque Confortável")),"")</f>
        <v/>
      </c>
      <c r="H388" s="99">
        <f>SUMIF(SAÍDAS!$C$7:$C$75,'CONT. ESTOQUE'!$B388,SAÍDAS!$J$7:$J$75)</f>
        <v>0</v>
      </c>
      <c r="I388" s="99">
        <f>SUMIF(ENTRADAS!$C$8:$C$58,'CONT. ESTOQUE'!$B388,ENTRADAS!$G$7:$G$58)</f>
        <v>0</v>
      </c>
      <c r="J388" s="100">
        <f>'CONT. ESTOQUE'!$H388-'CONT. ESTOQUE'!$I388</f>
        <v>0</v>
      </c>
    </row>
    <row r="389" spans="2:10" ht="15.75" customHeight="1" x14ac:dyDescent="0.2">
      <c r="B389" s="104"/>
      <c r="C389" s="98" t="str">
        <f>IF('CONT. ESTOQUE'!$B389&lt;&gt;"",SUMIF(ENTRADAS!$C$8:$C$58,'CONT. ESTOQUE'!$B389,ENTRADAS!$E$7:$E$58),"")</f>
        <v/>
      </c>
      <c r="D389" s="98" t="str">
        <f>IF('CONT. ESTOQUE'!$B389&lt;&gt;"",SUMIF(SAÍDAS!$C$7:$C$75,'CONT. ESTOQUE'!$B389,SAÍDAS!$G$7:$G$75),"")</f>
        <v/>
      </c>
      <c r="E389" s="98" t="str">
        <f>IFERROR('CONT. ESTOQUE'!$C389-'CONT. ESTOQUE'!$D389,"")</f>
        <v/>
      </c>
      <c r="F389" s="98" t="str">
        <f>IFERROR(VLOOKUP('CONT. ESTOQUE'!$B389,PROD!$B$6:$G$21,4,0),"")</f>
        <v/>
      </c>
      <c r="G389" s="98" t="str">
        <f>IF('CONT. ESTOQUE'!$B389&lt;&gt;"",IF('CONT. ESTOQUE'!$E389=0,"Sem Estoque",IF('CONT. ESTOQUE'!$E389&lt;'CONT. ESTOQUE'!$F389,"Estoque Perigoso","Estoque Confortável")),"")</f>
        <v/>
      </c>
      <c r="H389" s="99">
        <f>SUMIF(SAÍDAS!$C$7:$C$75,'CONT. ESTOQUE'!$B389,SAÍDAS!$J$7:$J$75)</f>
        <v>0</v>
      </c>
      <c r="I389" s="99">
        <f>SUMIF(ENTRADAS!$C$8:$C$58,'CONT. ESTOQUE'!$B389,ENTRADAS!$G$7:$G$58)</f>
        <v>0</v>
      </c>
      <c r="J389" s="100">
        <f>'CONT. ESTOQUE'!$H389-'CONT. ESTOQUE'!$I389</f>
        <v>0</v>
      </c>
    </row>
    <row r="390" spans="2:10" ht="15.75" customHeight="1" x14ac:dyDescent="0.2">
      <c r="B390" s="104"/>
      <c r="C390" s="98" t="str">
        <f>IF('CONT. ESTOQUE'!$B390&lt;&gt;"",SUMIF(ENTRADAS!$C$8:$C$58,'CONT. ESTOQUE'!$B390,ENTRADAS!$E$7:$E$58),"")</f>
        <v/>
      </c>
      <c r="D390" s="98" t="str">
        <f>IF('CONT. ESTOQUE'!$B390&lt;&gt;"",SUMIF(SAÍDAS!$C$7:$C$75,'CONT. ESTOQUE'!$B390,SAÍDAS!$G$7:$G$75),"")</f>
        <v/>
      </c>
      <c r="E390" s="98" t="str">
        <f>IFERROR('CONT. ESTOQUE'!$C390-'CONT. ESTOQUE'!$D390,"")</f>
        <v/>
      </c>
      <c r="F390" s="98" t="str">
        <f>IFERROR(VLOOKUP('CONT. ESTOQUE'!$B390,PROD!$B$6:$G$21,4,0),"")</f>
        <v/>
      </c>
      <c r="G390" s="98" t="str">
        <f>IF('CONT. ESTOQUE'!$B390&lt;&gt;"",IF('CONT. ESTOQUE'!$E390=0,"Sem Estoque",IF('CONT. ESTOQUE'!$E390&lt;'CONT. ESTOQUE'!$F390,"Estoque Perigoso","Estoque Confortável")),"")</f>
        <v/>
      </c>
      <c r="H390" s="99">
        <f>SUMIF(SAÍDAS!$C$7:$C$75,'CONT. ESTOQUE'!$B390,SAÍDAS!$J$7:$J$75)</f>
        <v>0</v>
      </c>
      <c r="I390" s="99">
        <f>SUMIF(ENTRADAS!$C$8:$C$58,'CONT. ESTOQUE'!$B390,ENTRADAS!$G$7:$G$58)</f>
        <v>0</v>
      </c>
      <c r="J390" s="100">
        <f>'CONT. ESTOQUE'!$H390-'CONT. ESTOQUE'!$I390</f>
        <v>0</v>
      </c>
    </row>
    <row r="391" spans="2:10" ht="15.75" customHeight="1" x14ac:dyDescent="0.2">
      <c r="B391" s="104"/>
      <c r="C391" s="98" t="str">
        <f>IF('CONT. ESTOQUE'!$B391&lt;&gt;"",SUMIF(ENTRADAS!$C$8:$C$58,'CONT. ESTOQUE'!$B391,ENTRADAS!$E$7:$E$58),"")</f>
        <v/>
      </c>
      <c r="D391" s="98" t="str">
        <f>IF('CONT. ESTOQUE'!$B391&lt;&gt;"",SUMIF(SAÍDAS!$C$7:$C$75,'CONT. ESTOQUE'!$B391,SAÍDAS!$G$7:$G$75),"")</f>
        <v/>
      </c>
      <c r="E391" s="98" t="str">
        <f>IFERROR('CONT. ESTOQUE'!$C391-'CONT. ESTOQUE'!$D391,"")</f>
        <v/>
      </c>
      <c r="F391" s="98" t="str">
        <f>IFERROR(VLOOKUP('CONT. ESTOQUE'!$B391,PROD!$B$6:$G$21,4,0),"")</f>
        <v/>
      </c>
      <c r="G391" s="98" t="str">
        <f>IF('CONT. ESTOQUE'!$B391&lt;&gt;"",IF('CONT. ESTOQUE'!$E391=0,"Sem Estoque",IF('CONT. ESTOQUE'!$E391&lt;'CONT. ESTOQUE'!$F391,"Estoque Perigoso","Estoque Confortável")),"")</f>
        <v/>
      </c>
      <c r="H391" s="99">
        <f>SUMIF(SAÍDAS!$C$7:$C$75,'CONT. ESTOQUE'!$B391,SAÍDAS!$J$7:$J$75)</f>
        <v>0</v>
      </c>
      <c r="I391" s="99">
        <f>SUMIF(ENTRADAS!$C$8:$C$58,'CONT. ESTOQUE'!$B391,ENTRADAS!$G$7:$G$58)</f>
        <v>0</v>
      </c>
      <c r="J391" s="100">
        <f>'CONT. ESTOQUE'!$H391-'CONT. ESTOQUE'!$I391</f>
        <v>0</v>
      </c>
    </row>
    <row r="392" spans="2:10" ht="15.75" customHeight="1" x14ac:dyDescent="0.2">
      <c r="B392" s="104"/>
      <c r="C392" s="98" t="str">
        <f>IF('CONT. ESTOQUE'!$B392&lt;&gt;"",SUMIF(ENTRADAS!$C$8:$C$58,'CONT. ESTOQUE'!$B392,ENTRADAS!$E$7:$E$58),"")</f>
        <v/>
      </c>
      <c r="D392" s="98" t="str">
        <f>IF('CONT. ESTOQUE'!$B392&lt;&gt;"",SUMIF(SAÍDAS!$C$7:$C$75,'CONT. ESTOQUE'!$B392,SAÍDAS!$G$7:$G$75),"")</f>
        <v/>
      </c>
      <c r="E392" s="98" t="str">
        <f>IFERROR('CONT. ESTOQUE'!$C392-'CONT. ESTOQUE'!$D392,"")</f>
        <v/>
      </c>
      <c r="F392" s="98" t="str">
        <f>IFERROR(VLOOKUP('CONT. ESTOQUE'!$B392,PROD!$B$6:$G$21,4,0),"")</f>
        <v/>
      </c>
      <c r="G392" s="98" t="str">
        <f>IF('CONT. ESTOQUE'!$B392&lt;&gt;"",IF('CONT. ESTOQUE'!$E392=0,"Sem Estoque",IF('CONT. ESTOQUE'!$E392&lt;'CONT. ESTOQUE'!$F392,"Estoque Perigoso","Estoque Confortável")),"")</f>
        <v/>
      </c>
      <c r="H392" s="99">
        <f>SUMIF(SAÍDAS!$C$7:$C$75,'CONT. ESTOQUE'!$B392,SAÍDAS!$J$7:$J$75)</f>
        <v>0</v>
      </c>
      <c r="I392" s="99">
        <f>SUMIF(ENTRADAS!$C$8:$C$58,'CONT. ESTOQUE'!$B392,ENTRADAS!$G$7:$G$58)</f>
        <v>0</v>
      </c>
      <c r="J392" s="100">
        <f>'CONT. ESTOQUE'!$H392-'CONT. ESTOQUE'!$I392</f>
        <v>0</v>
      </c>
    </row>
    <row r="393" spans="2:10" ht="15.75" customHeight="1" x14ac:dyDescent="0.2">
      <c r="B393" s="104"/>
      <c r="C393" s="98" t="str">
        <f>IF('CONT. ESTOQUE'!$B393&lt;&gt;"",SUMIF(ENTRADAS!$C$8:$C$58,'CONT. ESTOQUE'!$B393,ENTRADAS!$E$7:$E$58),"")</f>
        <v/>
      </c>
      <c r="D393" s="98" t="str">
        <f>IF('CONT. ESTOQUE'!$B393&lt;&gt;"",SUMIF(SAÍDAS!$C$7:$C$75,'CONT. ESTOQUE'!$B393,SAÍDAS!$G$7:$G$75),"")</f>
        <v/>
      </c>
      <c r="E393" s="98" t="str">
        <f>IFERROR('CONT. ESTOQUE'!$C393-'CONT. ESTOQUE'!$D393,"")</f>
        <v/>
      </c>
      <c r="F393" s="98" t="str">
        <f>IFERROR(VLOOKUP('CONT. ESTOQUE'!$B393,PROD!$B$6:$G$21,4,0),"")</f>
        <v/>
      </c>
      <c r="G393" s="98" t="str">
        <f>IF('CONT. ESTOQUE'!$B393&lt;&gt;"",IF('CONT. ESTOQUE'!$E393=0,"Sem Estoque",IF('CONT. ESTOQUE'!$E393&lt;'CONT. ESTOQUE'!$F393,"Estoque Perigoso","Estoque Confortável")),"")</f>
        <v/>
      </c>
      <c r="H393" s="99">
        <f>SUMIF(SAÍDAS!$C$7:$C$75,'CONT. ESTOQUE'!$B393,SAÍDAS!$J$7:$J$75)</f>
        <v>0</v>
      </c>
      <c r="I393" s="99">
        <f>SUMIF(ENTRADAS!$C$8:$C$58,'CONT. ESTOQUE'!$B393,ENTRADAS!$G$7:$G$58)</f>
        <v>0</v>
      </c>
      <c r="J393" s="100">
        <f>'CONT. ESTOQUE'!$H393-'CONT. ESTOQUE'!$I393</f>
        <v>0</v>
      </c>
    </row>
    <row r="394" spans="2:10" ht="15.75" customHeight="1" x14ac:dyDescent="0.2">
      <c r="B394" s="104"/>
      <c r="C394" s="98" t="str">
        <f>IF('CONT. ESTOQUE'!$B394&lt;&gt;"",SUMIF(ENTRADAS!$C$8:$C$58,'CONT. ESTOQUE'!$B394,ENTRADAS!$E$7:$E$58),"")</f>
        <v/>
      </c>
      <c r="D394" s="98" t="str">
        <f>IF('CONT. ESTOQUE'!$B394&lt;&gt;"",SUMIF(SAÍDAS!$C$7:$C$75,'CONT. ESTOQUE'!$B394,SAÍDAS!$G$7:$G$75),"")</f>
        <v/>
      </c>
      <c r="E394" s="98" t="str">
        <f>IFERROR('CONT. ESTOQUE'!$C394-'CONT. ESTOQUE'!$D394,"")</f>
        <v/>
      </c>
      <c r="F394" s="98" t="str">
        <f>IFERROR(VLOOKUP('CONT. ESTOQUE'!$B394,PROD!$B$6:$G$21,4,0),"")</f>
        <v/>
      </c>
      <c r="G394" s="98" t="str">
        <f>IF('CONT. ESTOQUE'!$B394&lt;&gt;"",IF('CONT. ESTOQUE'!$E394=0,"Sem Estoque",IF('CONT. ESTOQUE'!$E394&lt;'CONT. ESTOQUE'!$F394,"Estoque Perigoso","Estoque Confortável")),"")</f>
        <v/>
      </c>
      <c r="H394" s="99">
        <f>SUMIF(SAÍDAS!$C$7:$C$75,'CONT. ESTOQUE'!$B394,SAÍDAS!$J$7:$J$75)</f>
        <v>0</v>
      </c>
      <c r="I394" s="99">
        <f>SUMIF(ENTRADAS!$C$8:$C$58,'CONT. ESTOQUE'!$B394,ENTRADAS!$G$7:$G$58)</f>
        <v>0</v>
      </c>
      <c r="J394" s="100">
        <f>'CONT. ESTOQUE'!$H394-'CONT. ESTOQUE'!$I394</f>
        <v>0</v>
      </c>
    </row>
    <row r="395" spans="2:10" ht="15.75" customHeight="1" x14ac:dyDescent="0.2">
      <c r="B395" s="104"/>
      <c r="C395" s="98" t="str">
        <f>IF('CONT. ESTOQUE'!$B395&lt;&gt;"",SUMIF(ENTRADAS!$C$8:$C$58,'CONT. ESTOQUE'!$B395,ENTRADAS!$E$7:$E$58),"")</f>
        <v/>
      </c>
      <c r="D395" s="98" t="str">
        <f>IF('CONT. ESTOQUE'!$B395&lt;&gt;"",SUMIF(SAÍDAS!$C$7:$C$75,'CONT. ESTOQUE'!$B395,SAÍDAS!$G$7:$G$75),"")</f>
        <v/>
      </c>
      <c r="E395" s="98" t="str">
        <f>IFERROR('CONT. ESTOQUE'!$C395-'CONT. ESTOQUE'!$D395,"")</f>
        <v/>
      </c>
      <c r="F395" s="98" t="str">
        <f>IFERROR(VLOOKUP('CONT. ESTOQUE'!$B395,PROD!$B$6:$G$21,4,0),"")</f>
        <v/>
      </c>
      <c r="G395" s="98" t="str">
        <f>IF('CONT. ESTOQUE'!$B395&lt;&gt;"",IF('CONT. ESTOQUE'!$E395=0,"Sem Estoque",IF('CONT. ESTOQUE'!$E395&lt;'CONT. ESTOQUE'!$F395,"Estoque Perigoso","Estoque Confortável")),"")</f>
        <v/>
      </c>
      <c r="H395" s="99">
        <f>SUMIF(SAÍDAS!$C$7:$C$75,'CONT. ESTOQUE'!$B395,SAÍDAS!$J$7:$J$75)</f>
        <v>0</v>
      </c>
      <c r="I395" s="99">
        <f>SUMIF(ENTRADAS!$C$8:$C$58,'CONT. ESTOQUE'!$B395,ENTRADAS!$G$7:$G$58)</f>
        <v>0</v>
      </c>
      <c r="J395" s="100">
        <f>'CONT. ESTOQUE'!$H395-'CONT. ESTOQUE'!$I395</f>
        <v>0</v>
      </c>
    </row>
    <row r="396" spans="2:10" ht="15.75" customHeight="1" x14ac:dyDescent="0.2">
      <c r="B396" s="104"/>
      <c r="C396" s="98" t="str">
        <f>IF('CONT. ESTOQUE'!$B396&lt;&gt;"",SUMIF(ENTRADAS!$C$8:$C$58,'CONT. ESTOQUE'!$B396,ENTRADAS!$E$7:$E$58),"")</f>
        <v/>
      </c>
      <c r="D396" s="98" t="str">
        <f>IF('CONT. ESTOQUE'!$B396&lt;&gt;"",SUMIF(SAÍDAS!$C$7:$C$75,'CONT. ESTOQUE'!$B396,SAÍDAS!$G$7:$G$75),"")</f>
        <v/>
      </c>
      <c r="E396" s="98" t="str">
        <f>IFERROR('CONT. ESTOQUE'!$C396-'CONT. ESTOQUE'!$D396,"")</f>
        <v/>
      </c>
      <c r="F396" s="98" t="str">
        <f>IFERROR(VLOOKUP('CONT. ESTOQUE'!$B396,PROD!$B$6:$G$21,4,0),"")</f>
        <v/>
      </c>
      <c r="G396" s="98" t="str">
        <f>IF('CONT. ESTOQUE'!$B396&lt;&gt;"",IF('CONT. ESTOQUE'!$E396=0,"Sem Estoque",IF('CONT. ESTOQUE'!$E396&lt;'CONT. ESTOQUE'!$F396,"Estoque Perigoso","Estoque Confortável")),"")</f>
        <v/>
      </c>
      <c r="H396" s="99">
        <f>SUMIF(SAÍDAS!$C$7:$C$75,'CONT. ESTOQUE'!$B396,SAÍDAS!$J$7:$J$75)</f>
        <v>0</v>
      </c>
      <c r="I396" s="99">
        <f>SUMIF(ENTRADAS!$C$8:$C$58,'CONT. ESTOQUE'!$B396,ENTRADAS!$G$7:$G$58)</f>
        <v>0</v>
      </c>
      <c r="J396" s="100">
        <f>'CONT. ESTOQUE'!$H396-'CONT. ESTOQUE'!$I396</f>
        <v>0</v>
      </c>
    </row>
    <row r="397" spans="2:10" ht="15.75" customHeight="1" x14ac:dyDescent="0.2">
      <c r="B397" s="104"/>
      <c r="C397" s="98" t="str">
        <f>IF('CONT. ESTOQUE'!$B397&lt;&gt;"",SUMIF(ENTRADAS!$C$8:$C$58,'CONT. ESTOQUE'!$B397,ENTRADAS!$E$7:$E$58),"")</f>
        <v/>
      </c>
      <c r="D397" s="98" t="str">
        <f>IF('CONT. ESTOQUE'!$B397&lt;&gt;"",SUMIF(SAÍDAS!$C$7:$C$75,'CONT. ESTOQUE'!$B397,SAÍDAS!$G$7:$G$75),"")</f>
        <v/>
      </c>
      <c r="E397" s="98" t="str">
        <f>IFERROR('CONT. ESTOQUE'!$C397-'CONT. ESTOQUE'!$D397,"")</f>
        <v/>
      </c>
      <c r="F397" s="98" t="str">
        <f>IFERROR(VLOOKUP('CONT. ESTOQUE'!$B397,PROD!$B$6:$G$21,4,0),"")</f>
        <v/>
      </c>
      <c r="G397" s="98" t="str">
        <f>IF('CONT. ESTOQUE'!$B397&lt;&gt;"",IF('CONT. ESTOQUE'!$E397=0,"Sem Estoque",IF('CONT. ESTOQUE'!$E397&lt;'CONT. ESTOQUE'!$F397,"Estoque Perigoso","Estoque Confortável")),"")</f>
        <v/>
      </c>
      <c r="H397" s="99">
        <f>SUMIF(SAÍDAS!$C$7:$C$75,'CONT. ESTOQUE'!$B397,SAÍDAS!$J$7:$J$75)</f>
        <v>0</v>
      </c>
      <c r="I397" s="99">
        <f>SUMIF(ENTRADAS!$C$8:$C$58,'CONT. ESTOQUE'!$B397,ENTRADAS!$G$7:$G$58)</f>
        <v>0</v>
      </c>
      <c r="J397" s="100">
        <f>'CONT. ESTOQUE'!$H397-'CONT. ESTOQUE'!$I397</f>
        <v>0</v>
      </c>
    </row>
    <row r="398" spans="2:10" ht="15.75" customHeight="1" x14ac:dyDescent="0.2">
      <c r="B398" s="104"/>
      <c r="C398" s="98" t="str">
        <f>IF('CONT. ESTOQUE'!$B398&lt;&gt;"",SUMIF(ENTRADAS!$C$8:$C$58,'CONT. ESTOQUE'!$B398,ENTRADAS!$E$7:$E$58),"")</f>
        <v/>
      </c>
      <c r="D398" s="98" t="str">
        <f>IF('CONT. ESTOQUE'!$B398&lt;&gt;"",SUMIF(SAÍDAS!$C$7:$C$75,'CONT. ESTOQUE'!$B398,SAÍDAS!$G$7:$G$75),"")</f>
        <v/>
      </c>
      <c r="E398" s="98" t="str">
        <f>IFERROR('CONT. ESTOQUE'!$C398-'CONT. ESTOQUE'!$D398,"")</f>
        <v/>
      </c>
      <c r="F398" s="98" t="str">
        <f>IFERROR(VLOOKUP('CONT. ESTOQUE'!$B398,PROD!$B$6:$G$21,4,0),"")</f>
        <v/>
      </c>
      <c r="G398" s="98" t="str">
        <f>IF('CONT. ESTOQUE'!$B398&lt;&gt;"",IF('CONT. ESTOQUE'!$E398=0,"Sem Estoque",IF('CONT. ESTOQUE'!$E398&lt;'CONT. ESTOQUE'!$F398,"Estoque Perigoso","Estoque Confortável")),"")</f>
        <v/>
      </c>
      <c r="H398" s="99">
        <f>SUMIF(SAÍDAS!$C$7:$C$75,'CONT. ESTOQUE'!$B398,SAÍDAS!$J$7:$J$75)</f>
        <v>0</v>
      </c>
      <c r="I398" s="99">
        <f>SUMIF(ENTRADAS!$C$8:$C$58,'CONT. ESTOQUE'!$B398,ENTRADAS!$G$7:$G$58)</f>
        <v>0</v>
      </c>
      <c r="J398" s="100">
        <f>'CONT. ESTOQUE'!$H398-'CONT. ESTOQUE'!$I398</f>
        <v>0</v>
      </c>
    </row>
    <row r="399" spans="2:10" ht="15.75" customHeight="1" x14ac:dyDescent="0.2">
      <c r="B399" s="104"/>
      <c r="C399" s="98" t="str">
        <f>IF('CONT. ESTOQUE'!$B399&lt;&gt;"",SUMIF(ENTRADAS!$C$8:$C$58,'CONT. ESTOQUE'!$B399,ENTRADAS!$E$7:$E$58),"")</f>
        <v/>
      </c>
      <c r="D399" s="98" t="str">
        <f>IF('CONT. ESTOQUE'!$B399&lt;&gt;"",SUMIF(SAÍDAS!$C$7:$C$75,'CONT. ESTOQUE'!$B399,SAÍDAS!$G$7:$G$75),"")</f>
        <v/>
      </c>
      <c r="E399" s="98" t="str">
        <f>IFERROR('CONT. ESTOQUE'!$C399-'CONT. ESTOQUE'!$D399,"")</f>
        <v/>
      </c>
      <c r="F399" s="98" t="str">
        <f>IFERROR(VLOOKUP('CONT. ESTOQUE'!$B399,PROD!$B$6:$G$21,4,0),"")</f>
        <v/>
      </c>
      <c r="G399" s="98" t="str">
        <f>IF('CONT. ESTOQUE'!$B399&lt;&gt;"",IF('CONT. ESTOQUE'!$E399=0,"Sem Estoque",IF('CONT. ESTOQUE'!$E399&lt;'CONT. ESTOQUE'!$F399,"Estoque Perigoso","Estoque Confortável")),"")</f>
        <v/>
      </c>
      <c r="H399" s="99">
        <f>SUMIF(SAÍDAS!$C$7:$C$75,'CONT. ESTOQUE'!$B399,SAÍDAS!$J$7:$J$75)</f>
        <v>0</v>
      </c>
      <c r="I399" s="99">
        <f>SUMIF(ENTRADAS!$C$8:$C$58,'CONT. ESTOQUE'!$B399,ENTRADAS!$G$7:$G$58)</f>
        <v>0</v>
      </c>
      <c r="J399" s="100">
        <f>'CONT. ESTOQUE'!$H399-'CONT. ESTOQUE'!$I399</f>
        <v>0</v>
      </c>
    </row>
    <row r="400" spans="2:10" ht="15.75" customHeight="1" x14ac:dyDescent="0.2">
      <c r="B400" s="106"/>
      <c r="C400" s="98" t="str">
        <f>IF('CONT. ESTOQUE'!$B400&lt;&gt;"",SUMIF(ENTRADAS!$C$8:$C$58,'CONT. ESTOQUE'!$B400,ENTRADAS!$E$7:$E$58),"")</f>
        <v/>
      </c>
      <c r="D400" s="98" t="str">
        <f>IF('CONT. ESTOQUE'!$B400&lt;&gt;"",SUMIF(SAÍDAS!$C$7:$C$75,'CONT. ESTOQUE'!$B400,SAÍDAS!$G$7:$G$75),"")</f>
        <v/>
      </c>
      <c r="E400" s="98" t="str">
        <f>IFERROR('CONT. ESTOQUE'!$C400-'CONT. ESTOQUE'!$D400,"")</f>
        <v/>
      </c>
      <c r="F400" s="98" t="str">
        <f>IFERROR(VLOOKUP('CONT. ESTOQUE'!$B400,PROD!$B$6:$G$21,4,0),"")</f>
        <v/>
      </c>
      <c r="G400" s="98" t="str">
        <f>IF('CONT. ESTOQUE'!$B400&lt;&gt;"",IF('CONT. ESTOQUE'!$E400=0,"Sem Estoque",IF('CONT. ESTOQUE'!$E400&lt;'CONT. ESTOQUE'!$F400,"Estoque Perigoso","Estoque Confortável")),"")</f>
        <v/>
      </c>
      <c r="H400" s="99">
        <f>SUMIF(SAÍDAS!$C$7:$C$75,'CONT. ESTOQUE'!$B400,SAÍDAS!$J$7:$J$75)</f>
        <v>0</v>
      </c>
      <c r="I400" s="99">
        <f>SUMIF(ENTRADAS!$C$8:$C$58,'CONT. ESTOQUE'!$B400,ENTRADAS!$G$7:$G$58)</f>
        <v>0</v>
      </c>
      <c r="J400" s="100">
        <f>'CONT. ESTOQUE'!$H400-'CONT. ESTOQUE'!$I400</f>
        <v>0</v>
      </c>
    </row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1">
    <mergeCell ref="B4:E4"/>
  </mergeCells>
  <conditionalFormatting sqref="F4">
    <cfRule type="containsText" dxfId="5" priority="1" operator="containsText" text="Não">
      <formula>NOT(ISERROR(SEARCH(("Não"),(F4))))</formula>
    </cfRule>
  </conditionalFormatting>
  <conditionalFormatting sqref="F4">
    <cfRule type="containsText" dxfId="4" priority="2" operator="containsText" text="Sim">
      <formula>NOT(ISERROR(SEARCH(("Sim"),(F4))))</formula>
    </cfRule>
  </conditionalFormatting>
  <conditionalFormatting sqref="B7:J400">
    <cfRule type="expression" dxfId="3" priority="3">
      <formula>$G7 ="Estoque Confortável"</formula>
    </cfRule>
  </conditionalFormatting>
  <conditionalFormatting sqref="B7:J400">
    <cfRule type="expression" dxfId="2" priority="4">
      <formula>$G7="Sem Estoque"</formula>
    </cfRule>
  </conditionalFormatting>
  <conditionalFormatting sqref="B7:J400">
    <cfRule type="expression" dxfId="1" priority="5">
      <formula>$G7 = "Estoque Perigoso"</formula>
    </cfRule>
  </conditionalFormatting>
  <conditionalFormatting sqref="B11:J11">
    <cfRule type="expression" dxfId="0" priority="6">
      <formula>$G7 ="Sem Estoque"</formula>
    </cfRule>
  </conditionalFormatting>
  <dataValidations count="1">
    <dataValidation type="custom" allowBlank="1" showInputMessage="1" showErrorMessage="1" prompt="ITEM JÁ EXISTE - O item que você tentou adicionar já foi adicionado anteriormente." sqref="B7:B400" xr:uid="{00000000-0002-0000-0600-000000000000}">
      <formula1>COUNTIF(INDIRECT("PRODUTO[Item]"),$B7)&lt;2</formula1>
    </dataValidation>
  </dataValidations>
  <hyperlinks>
    <hyperlink ref="L1" location="Instruções!A1" display="Dúvidas?" xr:uid="{00000000-0004-0000-0600-000000000000}"/>
  </hyperlinks>
  <pageMargins left="0.511811024" right="0.511811024" top="0.78740157499999996" bottom="0.78740157499999996" header="0" footer="0"/>
  <pageSetup paperSize="9" orientation="portrait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CAPA</vt:lpstr>
      <vt:lpstr>Instruções</vt:lpstr>
      <vt:lpstr>PROD</vt:lpstr>
      <vt:lpstr>FORN</vt:lpstr>
      <vt:lpstr>ENTRADAS</vt:lpstr>
      <vt:lpstr>SAÍDAS</vt:lpstr>
      <vt:lpstr>CONT. ESTOQUE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Vitória Mello Silva</dc:creator>
  <cp:lastModifiedBy>Nicolas Messias</cp:lastModifiedBy>
  <dcterms:created xsi:type="dcterms:W3CDTF">2022-01-08T16:22:50Z</dcterms:created>
  <dcterms:modified xsi:type="dcterms:W3CDTF">2022-01-08T20:27:01Z</dcterms:modified>
</cp:coreProperties>
</file>