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n Drive\AAUSUARIOS_Base de Aulas\SENAC\Blumenau\ENTRA 21\Contabilidade\JS MAT\"/>
    </mc:Choice>
  </mc:AlternateContent>
  <bookViews>
    <workbookView xWindow="-120" yWindow="-120" windowWidth="20640" windowHeight="11310"/>
  </bookViews>
  <sheets>
    <sheet name="Cálculo" sheetId="2" r:id="rId1"/>
    <sheet name="Folha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ClientesCompensado" localSheetId="1">#REF!</definedName>
    <definedName name="ClientesCompensado">#REF!</definedName>
    <definedName name="ClientesConfecção" localSheetId="1">#REF!</definedName>
    <definedName name="ClientesConfecção">#REF!</definedName>
    <definedName name="Embalagem" localSheetId="1">#REF!</definedName>
    <definedName name="Embalagem">#REF!</definedName>
    <definedName name="Icms">'[1]Anexo 1'!$L$33:$L$35</definedName>
    <definedName name="LISTA_FUNC">'[2]Previsão Rescisão'!$A$17:$A$57</definedName>
    <definedName name="ListaFrete" localSheetId="1">#REF!</definedName>
    <definedName name="ListaFrete">#REF!</definedName>
    <definedName name="ListaPreços" localSheetId="1">#REF!</definedName>
    <definedName name="ListaPreços">#REF!</definedName>
    <definedName name="M.O.D." localSheetId="1">#REF!</definedName>
    <definedName name="M.O.D.">#REF!</definedName>
    <definedName name="M.O.Hora" localSheetId="1">#REF!</definedName>
    <definedName name="M.O.Hora">#REF!</definedName>
    <definedName name="M.P." localSheetId="1">#REF!</definedName>
    <definedName name="M.P.">#REF!</definedName>
    <definedName name="PlanodeContas" localSheetId="1">'[3]Plano de Contas'!$B$4:$B$35</definedName>
    <definedName name="PlanodeContas">'[4]Plano de Contas'!$B$4:$B$35</definedName>
    <definedName name="Prazos" localSheetId="1">#REF!</definedName>
    <definedName name="Prazos">#REF!</definedName>
    <definedName name="sdes" localSheetId="1">'[5]Plano de Contas'!$B$4:$B$61</definedName>
    <definedName name="sdes">'[6]Plano de Contas'!$B$4:$B$61</definedName>
    <definedName name="teste" localSheetId="1">'[7]Plano de Contas'!$B$4:$B$62</definedName>
    <definedName name="teste">'[8]Plano de Contas'!$B$4:$B$62</definedName>
    <definedName name="TESTE1" localSheetId="1">'[7]Plano de Contas'!$B$4:$B$62</definedName>
    <definedName name="TESTE1">'[8]Plano de Contas'!$B$4:$B$62</definedName>
    <definedName name="TipoOrçamento" localSheetId="1">#REF!</definedName>
    <definedName name="TipoOrçamento">#REF!</definedName>
    <definedName name="TipoOrçamento_1" localSheetId="1">#REF!</definedName>
    <definedName name="TipoOrçamento_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H9" i="2"/>
  <c r="H8" i="2"/>
  <c r="H7" i="2"/>
  <c r="H6" i="2"/>
  <c r="A9" i="2"/>
  <c r="A8" i="2"/>
  <c r="D8" i="2" s="1"/>
  <c r="E8" i="2" s="1"/>
  <c r="A7" i="2"/>
  <c r="D7" i="2" s="1"/>
  <c r="E7" i="2" s="1"/>
  <c r="D6" i="2"/>
  <c r="E6" i="2" s="1"/>
  <c r="D5" i="2"/>
  <c r="E5" i="2" s="1"/>
  <c r="F5" i="2" s="1"/>
  <c r="F6" i="2" l="1"/>
  <c r="F7" i="2" s="1"/>
  <c r="F8" i="2"/>
  <c r="F9" i="2" s="1"/>
  <c r="I16" i="3" l="1"/>
  <c r="B37" i="3" s="1"/>
  <c r="C11" i="3"/>
  <c r="I33" i="3" l="1"/>
  <c r="D37" i="3" s="1"/>
  <c r="E37" i="3" s="1"/>
  <c r="G37" i="3" s="1"/>
  <c r="I20" i="2"/>
  <c r="J17" i="3" l="1"/>
  <c r="I37" i="3" l="1"/>
  <c r="J18" i="3" l="1"/>
  <c r="J33" i="3" s="1"/>
  <c r="J34" i="3" s="1"/>
</calcChain>
</file>

<file path=xl/sharedStrings.xml><?xml version="1.0" encoding="utf-8"?>
<sst xmlns="http://schemas.openxmlformats.org/spreadsheetml/2006/main" count="74" uniqueCount="67">
  <si>
    <t>FAIXA SALARIAL</t>
  </si>
  <si>
    <t>ALÍQUOTA</t>
  </si>
  <si>
    <t>INSS</t>
  </si>
  <si>
    <t>FAIXA DE VALOR</t>
  </si>
  <si>
    <t>VALOR DA FAIXA</t>
  </si>
  <si>
    <t>ACUMULADO FAIXA ANTERIOR</t>
  </si>
  <si>
    <t>Total</t>
  </si>
  <si>
    <t>Nome Funcionário:</t>
  </si>
  <si>
    <t>Salário Base:</t>
  </si>
  <si>
    <t>Enquadramento Faixa:</t>
  </si>
  <si>
    <t>Cálculo da Faixa 1:</t>
  </si>
  <si>
    <t>Anterior</t>
  </si>
  <si>
    <t>Atual</t>
  </si>
  <si>
    <t>Valor Faixa</t>
  </si>
  <si>
    <t>Alíquota</t>
  </si>
  <si>
    <t>Valor</t>
  </si>
  <si>
    <t>Cálculo da Faixa 2:</t>
  </si>
  <si>
    <t>Cálculo da Faixa 3:</t>
  </si>
  <si>
    <t>Manoel Juca</t>
  </si>
  <si>
    <t>IRRF</t>
  </si>
  <si>
    <t>PARCELA A DEDUZIR</t>
  </si>
  <si>
    <t>-</t>
  </si>
  <si>
    <t>Dependentes IR</t>
  </si>
  <si>
    <t>Base de Cálculo IRRF</t>
  </si>
  <si>
    <t>Faixa</t>
  </si>
  <si>
    <t>Valor IRRF</t>
  </si>
  <si>
    <t>Desconto IRRF</t>
  </si>
  <si>
    <t>DECLARO TER RECEBIDO A IMPORTÂNCIA LÍQUIDA DISCRIMINADA NESTE RECIBO.</t>
  </si>
  <si>
    <t>EMPREGADOR</t>
  </si>
  <si>
    <t>Nome</t>
  </si>
  <si>
    <t>Empresa XYZ Ltda.</t>
  </si>
  <si>
    <t>Referente ao Mês / Ano</t>
  </si>
  <si>
    <t>ASSINATURA DO FUNCIONÁRIO</t>
  </si>
  <si>
    <t>Endereço</t>
  </si>
  <si>
    <t>Rua das Acácias, 1300</t>
  </si>
  <si>
    <t>CNPJ</t>
  </si>
  <si>
    <t>00.000.000.00001-00</t>
  </si>
  <si>
    <t>CÓDIGO</t>
  </si>
  <si>
    <t>NOME DO FUNCIONÁRIO</t>
  </si>
  <si>
    <t>CBO</t>
  </si>
  <si>
    <t>FUNÇÃO</t>
  </si>
  <si>
    <t>00080</t>
  </si>
  <si>
    <t>Cód.</t>
  </si>
  <si>
    <t>Descrição</t>
  </si>
  <si>
    <t>Referência</t>
  </si>
  <si>
    <t>Proventos</t>
  </si>
  <si>
    <t>Descontos</t>
  </si>
  <si>
    <t>002</t>
  </si>
  <si>
    <t>DATA</t>
  </si>
  <si>
    <t>/</t>
  </si>
  <si>
    <t>MENSAGENS</t>
  </si>
  <si>
    <t>Total dos Vencimentos</t>
  </si>
  <si>
    <t>Total dos Descontos</t>
  </si>
  <si>
    <t>Líquido a Receber-&gt;</t>
  </si>
  <si>
    <t>Salário Base</t>
  </si>
  <si>
    <t>Base Cálc. INSS</t>
  </si>
  <si>
    <t>Base Cálc.FGTS</t>
  </si>
  <si>
    <t>FGTS do Mês</t>
  </si>
  <si>
    <t>Base Cálc. IRRF</t>
  </si>
  <si>
    <t>Faixa IRRF</t>
  </si>
  <si>
    <t>1ª VIA - EMPREGADOR</t>
  </si>
  <si>
    <t>Salário Integral</t>
  </si>
  <si>
    <t>Recibo de Pagamento de Salário</t>
  </si>
  <si>
    <t>Cálculo da Faixa 4:</t>
  </si>
  <si>
    <t>DESCONTO POR DEPENDENTE</t>
  </si>
  <si>
    <t>FOLHA DE PAGAMENTO</t>
  </si>
  <si>
    <t>Programador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</si>
</sst>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0.0%"/>
    <numFmt numFmtId="168" formatCode="mmmm\-yy"/>
    <numFmt numFmtId="169" formatCode="_(&quot;R$&quot;* #,##0.00_);_(&quot;R$&quot;* \(#,##0.00\);_(&quot;R$&quot;* &quot;-&quot;??_);_(@_)"/>
    <numFmt numFmtId="170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u/>
      <sz val="9"/>
      <color indexed="12"/>
      <name val="Arial"/>
      <family val="2"/>
    </font>
    <font>
      <b/>
      <sz val="16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.5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7">
    <xf numFmtId="0" fontId="0" fillId="0" borderId="0" xfId="0"/>
    <xf numFmtId="0" fontId="6" fillId="3" borderId="13" xfId="4" applyFont="1" applyFill="1" applyBorder="1" applyAlignment="1">
      <alignment horizontal="center" vertical="center" wrapText="1"/>
    </xf>
    <xf numFmtId="0" fontId="7" fillId="3" borderId="13" xfId="4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0" fontId="0" fillId="2" borderId="5" xfId="3" applyNumberFormat="1" applyFont="1" applyFill="1" applyBorder="1"/>
    <xf numFmtId="0" fontId="6" fillId="3" borderId="23" xfId="4" applyFont="1" applyFill="1" applyBorder="1" applyAlignment="1">
      <alignment horizontal="center" vertical="center" wrapText="1"/>
    </xf>
    <xf numFmtId="0" fontId="2" fillId="0" borderId="4" xfId="0" applyFont="1" applyBorder="1"/>
    <xf numFmtId="0" fontId="0" fillId="0" borderId="19" xfId="0" applyBorder="1"/>
    <xf numFmtId="0" fontId="0" fillId="0" borderId="4" xfId="0" applyBorder="1"/>
    <xf numFmtId="0" fontId="0" fillId="0" borderId="27" xfId="0" applyBorder="1"/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44" fontId="13" fillId="4" borderId="5" xfId="2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1" xfId="0" applyBorder="1"/>
    <xf numFmtId="43" fontId="0" fillId="0" borderId="22" xfId="0" applyNumberFormat="1" applyBorder="1"/>
    <xf numFmtId="167" fontId="14" fillId="0" borderId="28" xfId="0" applyNumberFormat="1" applyFont="1" applyBorder="1"/>
    <xf numFmtId="0" fontId="0" fillId="0" borderId="18" xfId="0" applyBorder="1"/>
    <xf numFmtId="0" fontId="0" fillId="0" borderId="6" xfId="0" applyBorder="1"/>
    <xf numFmtId="0" fontId="0" fillId="0" borderId="20" xfId="0" applyBorder="1"/>
    <xf numFmtId="0" fontId="0" fillId="0" borderId="1" xfId="0" applyBorder="1"/>
    <xf numFmtId="43" fontId="0" fillId="0" borderId="5" xfId="0" applyNumberFormat="1" applyBorder="1"/>
    <xf numFmtId="44" fontId="12" fillId="4" borderId="0" xfId="2" applyFont="1" applyFill="1" applyBorder="1" applyAlignment="1">
      <alignment horizontal="center" vertical="center"/>
    </xf>
    <xf numFmtId="0" fontId="15" fillId="0" borderId="0" xfId="8" applyFont="1" applyAlignment="1">
      <alignment vertical="center"/>
    </xf>
    <xf numFmtId="0" fontId="15" fillId="0" borderId="0" xfId="8" applyFont="1"/>
    <xf numFmtId="0" fontId="16" fillId="0" borderId="0" xfId="8" applyFont="1"/>
    <xf numFmtId="0" fontId="16" fillId="0" borderId="0" xfId="8" applyFont="1" applyAlignment="1">
      <alignment horizontal="left"/>
    </xf>
    <xf numFmtId="0" fontId="16" fillId="4" borderId="33" xfId="8" applyFont="1" applyFill="1" applyBorder="1" applyAlignment="1">
      <alignment vertical="top"/>
    </xf>
    <xf numFmtId="0" fontId="18" fillId="4" borderId="0" xfId="8" applyFont="1" applyFill="1" applyAlignment="1">
      <alignment vertical="center"/>
    </xf>
    <xf numFmtId="0" fontId="16" fillId="4" borderId="33" xfId="8" applyFont="1" applyFill="1" applyBorder="1" applyAlignment="1">
      <alignment horizontal="right"/>
    </xf>
    <xf numFmtId="0" fontId="16" fillId="4" borderId="0" xfId="8" applyFont="1" applyFill="1" applyAlignment="1">
      <alignment horizontal="right"/>
    </xf>
    <xf numFmtId="0" fontId="16" fillId="4" borderId="34" xfId="8" applyFont="1" applyFill="1" applyBorder="1" applyAlignment="1">
      <alignment horizontal="right"/>
    </xf>
    <xf numFmtId="0" fontId="16" fillId="4" borderId="30" xfId="8" applyFont="1" applyFill="1" applyBorder="1" applyAlignment="1">
      <alignment vertical="center"/>
    </xf>
    <xf numFmtId="0" fontId="16" fillId="4" borderId="31" xfId="8" applyFont="1" applyFill="1" applyBorder="1" applyAlignment="1">
      <alignment vertical="center"/>
    </xf>
    <xf numFmtId="0" fontId="19" fillId="4" borderId="0" xfId="8" applyFont="1" applyFill="1" applyAlignment="1">
      <alignment horizontal="left" vertical="center"/>
    </xf>
    <xf numFmtId="0" fontId="15" fillId="4" borderId="34" xfId="8" applyFont="1" applyFill="1" applyBorder="1" applyAlignment="1">
      <alignment vertical="center"/>
    </xf>
    <xf numFmtId="0" fontId="15" fillId="4" borderId="0" xfId="8" applyFont="1" applyFill="1"/>
    <xf numFmtId="0" fontId="15" fillId="4" borderId="34" xfId="8" applyFont="1" applyFill="1" applyBorder="1"/>
    <xf numFmtId="0" fontId="15" fillId="4" borderId="35" xfId="8" applyFont="1" applyFill="1" applyBorder="1" applyAlignment="1">
      <alignment horizontal="right" vertical="center"/>
    </xf>
    <xf numFmtId="4" fontId="15" fillId="4" borderId="35" xfId="11" applyNumberFormat="1" applyFont="1" applyFill="1" applyBorder="1" applyAlignment="1">
      <alignment vertical="center"/>
    </xf>
    <xf numFmtId="2" fontId="15" fillId="4" borderId="35" xfId="8" applyNumberFormat="1" applyFont="1" applyFill="1" applyBorder="1" applyAlignment="1">
      <alignment horizontal="right" vertical="center"/>
    </xf>
    <xf numFmtId="0" fontId="15" fillId="4" borderId="35" xfId="8" applyFont="1" applyFill="1" applyBorder="1" applyAlignment="1">
      <alignment horizontal="right"/>
    </xf>
    <xf numFmtId="2" fontId="15" fillId="4" borderId="35" xfId="8" applyNumberFormat="1" applyFont="1" applyFill="1" applyBorder="1" applyAlignment="1">
      <alignment horizontal="right"/>
    </xf>
    <xf numFmtId="4" fontId="15" fillId="4" borderId="35" xfId="11" applyNumberFormat="1" applyFont="1" applyFill="1" applyBorder="1"/>
    <xf numFmtId="0" fontId="21" fillId="4" borderId="34" xfId="8" applyFont="1" applyFill="1" applyBorder="1" applyAlignment="1">
      <alignment textRotation="90"/>
    </xf>
    <xf numFmtId="0" fontId="16" fillId="4" borderId="34" xfId="8" applyFont="1" applyFill="1" applyBorder="1"/>
    <xf numFmtId="0" fontId="15" fillId="4" borderId="38" xfId="8" applyFont="1" applyFill="1" applyBorder="1"/>
    <xf numFmtId="0" fontId="4" fillId="0" borderId="29" xfId="8" applyBorder="1"/>
    <xf numFmtId="0" fontId="4" fillId="0" borderId="0" xfId="8"/>
    <xf numFmtId="0" fontId="4" fillId="4" borderId="30" xfId="8" applyFill="1" applyBorder="1"/>
    <xf numFmtId="0" fontId="4" fillId="4" borderId="31" xfId="8" applyFill="1" applyBorder="1"/>
    <xf numFmtId="0" fontId="11" fillId="4" borderId="31" xfId="8" applyFont="1" applyFill="1" applyBorder="1"/>
    <xf numFmtId="0" fontId="4" fillId="4" borderId="32" xfId="8" applyFill="1" applyBorder="1"/>
    <xf numFmtId="0" fontId="4" fillId="4" borderId="0" xfId="8" applyFill="1"/>
    <xf numFmtId="0" fontId="4" fillId="4" borderId="34" xfId="8" applyFill="1" applyBorder="1"/>
    <xf numFmtId="0" fontId="4" fillId="0" borderId="36" xfId="8" applyBorder="1"/>
    <xf numFmtId="0" fontId="4" fillId="0" borderId="37" xfId="8" applyBorder="1"/>
    <xf numFmtId="0" fontId="4" fillId="0" borderId="38" xfId="8" applyBorder="1"/>
    <xf numFmtId="0" fontId="4" fillId="4" borderId="31" xfId="8" applyFill="1" applyBorder="1" applyAlignment="1">
      <alignment vertical="center"/>
    </xf>
    <xf numFmtId="0" fontId="19" fillId="4" borderId="33" xfId="8" quotePrefix="1" applyFont="1" applyFill="1" applyBorder="1" applyAlignment="1">
      <alignment horizontal="center" vertical="center"/>
    </xf>
    <xf numFmtId="0" fontId="4" fillId="4" borderId="36" xfId="8" applyFill="1" applyBorder="1"/>
    <xf numFmtId="0" fontId="4" fillId="4" borderId="37" xfId="8" applyFill="1" applyBorder="1"/>
    <xf numFmtId="0" fontId="4" fillId="4" borderId="38" xfId="8" applyFill="1" applyBorder="1"/>
    <xf numFmtId="0" fontId="20" fillId="4" borderId="15" xfId="8" applyFont="1" applyFill="1" applyBorder="1" applyAlignment="1">
      <alignment horizontal="center"/>
    </xf>
    <xf numFmtId="0" fontId="20" fillId="4" borderId="33" xfId="8" applyFont="1" applyFill="1" applyBorder="1" applyAlignment="1">
      <alignment horizontal="center"/>
    </xf>
    <xf numFmtId="0" fontId="20" fillId="4" borderId="34" xfId="8" applyFont="1" applyFill="1" applyBorder="1" applyAlignment="1">
      <alignment horizontal="center"/>
    </xf>
    <xf numFmtId="0" fontId="20" fillId="4" borderId="35" xfId="8" applyFont="1" applyFill="1" applyBorder="1" applyAlignment="1">
      <alignment horizontal="center"/>
    </xf>
    <xf numFmtId="0" fontId="15" fillId="4" borderId="33" xfId="8" applyFont="1" applyFill="1" applyBorder="1" applyAlignment="1">
      <alignment horizontal="left" vertical="center"/>
    </xf>
    <xf numFmtId="0" fontId="4" fillId="4" borderId="0" xfId="8" applyFill="1" applyAlignment="1">
      <alignment horizontal="left" vertical="center"/>
    </xf>
    <xf numFmtId="0" fontId="4" fillId="4" borderId="34" xfId="8" applyFill="1" applyBorder="1" applyAlignment="1">
      <alignment horizontal="left" vertical="center"/>
    </xf>
    <xf numFmtId="0" fontId="16" fillId="4" borderId="42" xfId="8" applyFont="1" applyFill="1" applyBorder="1" applyAlignment="1">
      <alignment horizontal="left"/>
    </xf>
    <xf numFmtId="0" fontId="16" fillId="4" borderId="31" xfId="8" applyFont="1" applyFill="1" applyBorder="1"/>
    <xf numFmtId="0" fontId="16" fillId="4" borderId="32" xfId="8" applyFont="1" applyFill="1" applyBorder="1"/>
    <xf numFmtId="0" fontId="16" fillId="4" borderId="32" xfId="8" applyFont="1" applyFill="1" applyBorder="1" applyAlignment="1">
      <alignment horizontal="center"/>
    </xf>
    <xf numFmtId="0" fontId="16" fillId="4" borderId="42" xfId="8" applyFont="1" applyFill="1" applyBorder="1" applyAlignment="1">
      <alignment horizontal="center"/>
    </xf>
    <xf numFmtId="4" fontId="15" fillId="4" borderId="35" xfId="8" applyNumberFormat="1" applyFont="1" applyFill="1" applyBorder="1"/>
    <xf numFmtId="0" fontId="15" fillId="4" borderId="36" xfId="8" applyFont="1" applyFill="1" applyBorder="1"/>
    <xf numFmtId="0" fontId="15" fillId="4" borderId="37" xfId="8" applyFont="1" applyFill="1" applyBorder="1"/>
    <xf numFmtId="0" fontId="16" fillId="4" borderId="31" xfId="8" applyFont="1" applyFill="1" applyBorder="1" applyAlignment="1">
      <alignment horizontal="right"/>
    </xf>
    <xf numFmtId="0" fontId="16" fillId="4" borderId="32" xfId="8" applyFont="1" applyFill="1" applyBorder="1" applyAlignment="1">
      <alignment horizontal="right"/>
    </xf>
    <xf numFmtId="4" fontId="15" fillId="4" borderId="37" xfId="8" applyNumberFormat="1" applyFont="1" applyFill="1" applyBorder="1" applyAlignment="1">
      <alignment horizontal="right"/>
    </xf>
    <xf numFmtId="0" fontId="15" fillId="4" borderId="37" xfId="8" applyFont="1" applyFill="1" applyBorder="1" applyAlignment="1">
      <alignment horizontal="right"/>
    </xf>
    <xf numFmtId="0" fontId="15" fillId="4" borderId="38" xfId="8" applyFont="1" applyFill="1" applyBorder="1" applyAlignment="1">
      <alignment horizontal="right"/>
    </xf>
    <xf numFmtId="0" fontId="4" fillId="0" borderId="43" xfId="8" applyBorder="1"/>
    <xf numFmtId="44" fontId="0" fillId="0" borderId="6" xfId="0" applyNumberFormat="1" applyBorder="1"/>
    <xf numFmtId="0" fontId="0" fillId="0" borderId="2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4" xfId="0" applyBorder="1" applyAlignment="1">
      <alignment vertical="center"/>
    </xf>
    <xf numFmtId="10" fontId="0" fillId="0" borderId="0" xfId="0" applyNumberFormat="1"/>
    <xf numFmtId="4" fontId="23" fillId="4" borderId="24" xfId="5" applyNumberFormat="1" applyFont="1" applyFill="1" applyBorder="1"/>
    <xf numFmtId="4" fontId="23" fillId="4" borderId="25" xfId="5" applyNumberFormat="1" applyFont="1" applyFill="1" applyBorder="1"/>
    <xf numFmtId="167" fontId="23" fillId="4" borderId="25" xfId="4" applyNumberFormat="1" applyFont="1" applyFill="1" applyBorder="1" applyAlignment="1">
      <alignment horizontal="center"/>
    </xf>
    <xf numFmtId="4" fontId="23" fillId="4" borderId="26" xfId="5" applyNumberFormat="1" applyFont="1" applyFill="1" applyBorder="1"/>
    <xf numFmtId="4" fontId="23" fillId="4" borderId="14" xfId="5" applyNumberFormat="1" applyFont="1" applyFill="1" applyBorder="1"/>
    <xf numFmtId="4" fontId="23" fillId="4" borderId="15" xfId="5" applyNumberFormat="1" applyFont="1" applyFill="1" applyBorder="1"/>
    <xf numFmtId="167" fontId="23" fillId="4" borderId="15" xfId="4" applyNumberFormat="1" applyFont="1" applyFill="1" applyBorder="1" applyAlignment="1">
      <alignment horizontal="center"/>
    </xf>
    <xf numFmtId="4" fontId="23" fillId="4" borderId="16" xfId="5" applyNumberFormat="1" applyFont="1" applyFill="1" applyBorder="1"/>
    <xf numFmtId="4" fontId="23" fillId="4" borderId="11" xfId="5" applyNumberFormat="1" applyFont="1" applyFill="1" applyBorder="1" applyAlignment="1">
      <alignment horizontal="center"/>
    </xf>
    <xf numFmtId="167" fontId="23" fillId="4" borderId="11" xfId="4" applyNumberFormat="1" applyFont="1" applyFill="1" applyBorder="1" applyAlignment="1">
      <alignment horizontal="center"/>
    </xf>
    <xf numFmtId="4" fontId="23" fillId="4" borderId="17" xfId="5" applyNumberFormat="1" applyFont="1" applyFill="1" applyBorder="1"/>
    <xf numFmtId="43" fontId="23" fillId="4" borderId="7" xfId="12" applyFont="1" applyFill="1" applyBorder="1"/>
    <xf numFmtId="43" fontId="23" fillId="4" borderId="8" xfId="12" applyFont="1" applyFill="1" applyBorder="1"/>
    <xf numFmtId="10" fontId="23" fillId="4" borderId="8" xfId="3" applyNumberFormat="1" applyFont="1" applyFill="1" applyBorder="1" applyAlignment="1">
      <alignment horizontal="center"/>
    </xf>
    <xf numFmtId="4" fontId="23" fillId="4" borderId="9" xfId="5" applyNumberFormat="1" applyFont="1" applyFill="1" applyBorder="1"/>
    <xf numFmtId="43" fontId="23" fillId="4" borderId="14" xfId="12" applyFont="1" applyFill="1" applyBorder="1"/>
    <xf numFmtId="43" fontId="23" fillId="4" borderId="15" xfId="12" applyFont="1" applyFill="1" applyBorder="1"/>
    <xf numFmtId="10" fontId="23" fillId="4" borderId="15" xfId="3" applyNumberFormat="1" applyFont="1" applyFill="1" applyBorder="1" applyAlignment="1">
      <alignment horizontal="center"/>
    </xf>
    <xf numFmtId="43" fontId="23" fillId="4" borderId="10" xfId="12" applyFont="1" applyFill="1" applyBorder="1"/>
    <xf numFmtId="43" fontId="23" fillId="4" borderId="11" xfId="12" applyFont="1" applyFill="1" applyBorder="1"/>
    <xf numFmtId="10" fontId="23" fillId="4" borderId="11" xfId="3" applyNumberFormat="1" applyFont="1" applyFill="1" applyBorder="1" applyAlignment="1">
      <alignment horizontal="center"/>
    </xf>
    <xf numFmtId="4" fontId="23" fillId="4" borderId="11" xfId="5" applyNumberFormat="1" applyFont="1" applyFill="1" applyBorder="1"/>
    <xf numFmtId="4" fontId="23" fillId="4" borderId="3" xfId="5" applyNumberFormat="1" applyFont="1" applyFill="1" applyBorder="1"/>
    <xf numFmtId="170" fontId="15" fillId="4" borderId="35" xfId="1" applyNumberFormat="1" applyFont="1" applyFill="1" applyBorder="1" applyAlignment="1">
      <alignment horizontal="right" vertical="center"/>
    </xf>
    <xf numFmtId="0" fontId="7" fillId="3" borderId="1" xfId="4" applyFont="1" applyFill="1" applyBorder="1" applyAlignment="1">
      <alignment horizontal="center" vertical="center" wrapText="1"/>
    </xf>
    <xf numFmtId="0" fontId="7" fillId="3" borderId="12" xfId="4" applyFont="1" applyFill="1" applyBorder="1" applyAlignment="1">
      <alignment horizontal="center" vertical="center" wrapText="1"/>
    </xf>
    <xf numFmtId="0" fontId="5" fillId="3" borderId="18" xfId="4" applyFont="1" applyFill="1" applyBorder="1" applyAlignment="1">
      <alignment horizontal="center" vertical="center"/>
    </xf>
    <xf numFmtId="0" fontId="5" fillId="3" borderId="6" xfId="4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3" borderId="1" xfId="4" applyFont="1" applyFill="1" applyBorder="1" applyAlignment="1">
      <alignment horizontal="center" vertical="center" wrapText="1"/>
    </xf>
    <xf numFmtId="0" fontId="10" fillId="3" borderId="2" xfId="4" applyFont="1" applyFill="1" applyBorder="1" applyAlignment="1">
      <alignment horizontal="center" vertical="center" wrapText="1"/>
    </xf>
    <xf numFmtId="0" fontId="10" fillId="3" borderId="3" xfId="4" applyFont="1" applyFill="1" applyBorder="1" applyAlignment="1">
      <alignment horizontal="center" vertical="center" wrapText="1"/>
    </xf>
    <xf numFmtId="0" fontId="6" fillId="3" borderId="1" xfId="4" applyFont="1" applyFill="1" applyBorder="1" applyAlignment="1">
      <alignment horizontal="center" vertical="center" wrapText="1"/>
    </xf>
    <xf numFmtId="0" fontId="6" fillId="3" borderId="12" xfId="4" applyFont="1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5" fillId="3" borderId="2" xfId="4" applyFont="1" applyFill="1" applyBorder="1" applyAlignment="1">
      <alignment horizontal="center" vertical="center"/>
    </xf>
    <xf numFmtId="0" fontId="5" fillId="3" borderId="3" xfId="4" applyFont="1" applyFill="1" applyBorder="1" applyAlignment="1">
      <alignment horizontal="center" vertical="center"/>
    </xf>
    <xf numFmtId="0" fontId="19" fillId="4" borderId="0" xfId="8" applyFont="1" applyFill="1" applyAlignment="1">
      <alignment horizontal="left" vertical="center"/>
    </xf>
    <xf numFmtId="0" fontId="19" fillId="4" borderId="34" xfId="8" applyFont="1" applyFill="1" applyBorder="1" applyAlignment="1">
      <alignment horizontal="left" vertical="center"/>
    </xf>
    <xf numFmtId="0" fontId="20" fillId="4" borderId="39" xfId="8" applyFont="1" applyFill="1" applyBorder="1" applyAlignment="1">
      <alignment horizontal="center"/>
    </xf>
    <xf numFmtId="0" fontId="4" fillId="4" borderId="40" xfId="8" applyFill="1" applyBorder="1" applyAlignment="1">
      <alignment horizontal="center"/>
    </xf>
    <xf numFmtId="0" fontId="4" fillId="4" borderId="41" xfId="8" applyFill="1" applyBorder="1" applyAlignment="1">
      <alignment horizontal="center"/>
    </xf>
    <xf numFmtId="0" fontId="20" fillId="4" borderId="33" xfId="8" applyFont="1" applyFill="1" applyBorder="1" applyAlignment="1">
      <alignment horizontal="center"/>
    </xf>
    <xf numFmtId="0" fontId="20" fillId="4" borderId="0" xfId="8" applyFont="1" applyFill="1" applyAlignment="1">
      <alignment horizontal="center"/>
    </xf>
    <xf numFmtId="0" fontId="20" fillId="4" borderId="34" xfId="8" applyFont="1" applyFill="1" applyBorder="1" applyAlignment="1">
      <alignment horizontal="center"/>
    </xf>
    <xf numFmtId="0" fontId="15" fillId="4" borderId="33" xfId="8" applyFont="1" applyFill="1" applyBorder="1" applyAlignment="1">
      <alignment horizontal="left"/>
    </xf>
    <xf numFmtId="0" fontId="15" fillId="4" borderId="0" xfId="8" applyFont="1" applyFill="1" applyAlignment="1">
      <alignment horizontal="left"/>
    </xf>
    <xf numFmtId="0" fontId="15" fillId="4" borderId="34" xfId="8" applyFont="1" applyFill="1" applyBorder="1" applyAlignment="1">
      <alignment horizontal="left"/>
    </xf>
    <xf numFmtId="0" fontId="22" fillId="4" borderId="32" xfId="8" applyFont="1" applyFill="1" applyBorder="1" applyAlignment="1">
      <alignment horizontal="center" vertical="center"/>
    </xf>
    <xf numFmtId="0" fontId="22" fillId="4" borderId="38" xfId="8" applyFont="1" applyFill="1" applyBorder="1" applyAlignment="1">
      <alignment horizontal="center" vertical="center"/>
    </xf>
    <xf numFmtId="4" fontId="19" fillId="5" borderId="42" xfId="8" applyNumberFormat="1" applyFont="1" applyFill="1" applyBorder="1" applyAlignment="1">
      <alignment horizontal="right" vertical="center"/>
    </xf>
    <xf numFmtId="4" fontId="19" fillId="5" borderId="25" xfId="8" applyNumberFormat="1" applyFont="1" applyFill="1" applyBorder="1" applyAlignment="1">
      <alignment horizontal="right" vertical="center"/>
    </xf>
    <xf numFmtId="0" fontId="4" fillId="4" borderId="0" xfId="8" applyFill="1" applyAlignment="1">
      <alignment horizontal="left"/>
    </xf>
    <xf numFmtId="0" fontId="4" fillId="4" borderId="34" xfId="8" applyFill="1" applyBorder="1" applyAlignment="1">
      <alignment horizontal="left"/>
    </xf>
    <xf numFmtId="0" fontId="16" fillId="4" borderId="35" xfId="8" applyFont="1" applyFill="1" applyBorder="1" applyAlignment="1">
      <alignment horizontal="left" vertical="justify" textRotation="90"/>
    </xf>
    <xf numFmtId="0" fontId="15" fillId="4" borderId="36" xfId="8" applyFont="1" applyFill="1" applyBorder="1" applyAlignment="1">
      <alignment horizontal="left"/>
    </xf>
    <xf numFmtId="0" fontId="4" fillId="4" borderId="37" xfId="8" applyFill="1" applyBorder="1" applyAlignment="1">
      <alignment horizontal="left"/>
    </xf>
    <xf numFmtId="0" fontId="4" fillId="4" borderId="38" xfId="8" applyFill="1" applyBorder="1" applyAlignment="1">
      <alignment horizontal="left"/>
    </xf>
    <xf numFmtId="0" fontId="15" fillId="4" borderId="33" xfId="8" applyFont="1" applyFill="1" applyBorder="1" applyAlignment="1">
      <alignment horizontal="left" vertical="center"/>
    </xf>
    <xf numFmtId="0" fontId="4" fillId="4" borderId="0" xfId="8" applyFill="1" applyAlignment="1">
      <alignment horizontal="left" vertical="center"/>
    </xf>
    <xf numFmtId="0" fontId="4" fillId="4" borderId="34" xfId="8" applyFill="1" applyBorder="1" applyAlignment="1">
      <alignment horizontal="left" vertical="center"/>
    </xf>
    <xf numFmtId="0" fontId="17" fillId="4" borderId="30" xfId="8" applyFont="1" applyFill="1" applyBorder="1" applyAlignment="1">
      <alignment horizontal="left" textRotation="90"/>
    </xf>
    <xf numFmtId="0" fontId="17" fillId="4" borderId="33" xfId="8" applyFont="1" applyFill="1" applyBorder="1" applyAlignment="1">
      <alignment horizontal="left" textRotation="90"/>
    </xf>
    <xf numFmtId="0" fontId="17" fillId="4" borderId="36" xfId="8" applyFont="1" applyFill="1" applyBorder="1" applyAlignment="1">
      <alignment horizontal="left" textRotation="90"/>
    </xf>
    <xf numFmtId="0" fontId="19" fillId="4" borderId="0" xfId="8" applyFont="1" applyFill="1" applyAlignment="1">
      <alignment horizontal="left"/>
    </xf>
    <xf numFmtId="0" fontId="16" fillId="4" borderId="35" xfId="8" applyFont="1" applyFill="1" applyBorder="1" applyAlignment="1">
      <alignment horizontal="left" vertical="center" textRotation="90"/>
    </xf>
    <xf numFmtId="168" fontId="11" fillId="4" borderId="34" xfId="8" applyNumberFormat="1" applyFont="1" applyFill="1" applyBorder="1" applyAlignment="1">
      <alignment horizontal="right" vertical="center"/>
    </xf>
    <xf numFmtId="44" fontId="19" fillId="4" borderId="0" xfId="8" applyNumberFormat="1" applyFont="1" applyFill="1" applyAlignment="1">
      <alignment horizontal="left" vertical="center"/>
    </xf>
    <xf numFmtId="0" fontId="16" fillId="4" borderId="30" xfId="8" applyFont="1" applyFill="1" applyBorder="1" applyAlignment="1">
      <alignment horizontal="right"/>
    </xf>
    <xf numFmtId="0" fontId="16" fillId="4" borderId="31" xfId="8" applyFont="1" applyFill="1" applyBorder="1" applyAlignment="1">
      <alignment horizontal="right"/>
    </xf>
    <xf numFmtId="4" fontId="15" fillId="4" borderId="36" xfId="8" applyNumberFormat="1" applyFont="1" applyFill="1" applyBorder="1" applyAlignment="1">
      <alignment horizontal="right"/>
    </xf>
    <xf numFmtId="4" fontId="15" fillId="4" borderId="37" xfId="8" applyNumberFormat="1" applyFont="1" applyFill="1" applyBorder="1" applyAlignment="1">
      <alignment horizontal="right"/>
    </xf>
    <xf numFmtId="44" fontId="12" fillId="4" borderId="5" xfId="2" applyFont="1" applyFill="1" applyBorder="1" applyAlignment="1">
      <alignment horizontal="center" vertical="center"/>
    </xf>
  </cellXfs>
  <cellStyles count="13">
    <cellStyle name="Hiperlink 2" xfId="6"/>
    <cellStyle name="Moeda" xfId="2" builtinId="4"/>
    <cellStyle name="Moeda 2" xfId="11"/>
    <cellStyle name="Moeda 3" xfId="5"/>
    <cellStyle name="Moeda 5" xfId="7"/>
    <cellStyle name="Normal" xfId="0" builtinId="0"/>
    <cellStyle name="Normal 2" xfId="8"/>
    <cellStyle name="Normal 3" xfId="4"/>
    <cellStyle name="Porcentagem" xfId="3" builtinId="5"/>
    <cellStyle name="Porcentagem 2" xfId="9"/>
    <cellStyle name="Vírgula" xfId="1" builtinId="3"/>
    <cellStyle name="Vírgula 2" xfId="10"/>
    <cellStyle name="Vírgula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30305</xdr:colOff>
      <xdr:row>9</xdr:row>
      <xdr:rowOff>30308</xdr:rowOff>
    </xdr:from>
    <xdr:to>
      <xdr:col>11</xdr:col>
      <xdr:colOff>359350</xdr:colOff>
      <xdr:row>15</xdr:row>
      <xdr:rowOff>164526</xdr:rowOff>
    </xdr:to>
    <xdr:sp macro="" textlink="">
      <xdr:nvSpPr>
        <xdr:cNvPr id="2" name="Seta em Curva para Baixo 1"/>
        <xdr:cNvSpPr/>
      </xdr:nvSpPr>
      <xdr:spPr>
        <a:xfrm rot="5400000">
          <a:off x="9496856" y="2582576"/>
          <a:ext cx="1329172" cy="32904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%20Drive\SimplesXPresumidoXReal_servi&#231;os_anexo_I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%20Drive\AAUSUARIOS_Base%20de%20Aulas\UNIBAVE\Planejamento%20Financeiro%20e%20Or&#231;ament&#225;rio_2023_02\Trabalho%20Final\Planej%20Fin%20e%20Or&#231;ament&#225;ri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upouniasselvi.local\RDS\Users\Valdecir\Downloads\Pen%20Drive\Controles%20Diversos\Modelo%20Fluxo%20de%20Caixa\Fluxo%20de%20Caixa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A_Usu&#225;rios\ZZZ_PEN%20DRIVE%2032%20GB\Pen%20Drive\Users\Valdecir\Downloads\Pen%20Drive\Controles%20Diversos\Modelo%20Fluxo%20de%20Caixa\Fluxo%20de%20Caixa_20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upouniasselvi.local\RDS\Users\Valdecir\Downloads\Pen%20Drive\Controles%20Diversos\Modelo%20Fluxo%20de%20Caixa\Fluxo%20de%20Caixa_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A_Usu&#225;rios\ZZZ_PEN%20DRIVE%2032%20GB\Pen%20Drive\Users\Valdecir\Downloads\Pen%20Drive\Controles%20Diversos\Modelo%20Fluxo%20de%20Caixa\Fluxo%20de%20Caixa_20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upouniasselvi.local\RDS\Users\Valdecir\Downloads\Pen%20Drive\Controles%20Diversos\Modelo%20Fluxo%20de%20Caixa\Fluxo%20de%20Caixa_20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A_Usu&#225;rios\ZZZ_PEN%20DRIVE%2032%20GB\Pen%20Drive\Users\Valdecir\Downloads\Pen%20Drive\Controles%20Diversos\Modelo%20Fluxo%20de%20Caixa\Fluxo%20de%20Caixa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ércio"/>
      <sheetName val="Anexo 1"/>
      <sheetName val="Plan1"/>
      <sheetName val="Serviços (III)"/>
      <sheetName val="Serviços IV"/>
      <sheetName val="Anexo IV"/>
    </sheetNames>
    <sheetDataSet>
      <sheetData sheetId="0" refreshError="1"/>
      <sheetData sheetId="1">
        <row r="33">
          <cell r="L33" t="str">
            <v>ICMS - Simples</v>
          </cell>
        </row>
        <row r="34">
          <cell r="L34" t="str">
            <v>Isenção</v>
          </cell>
        </row>
        <row r="35">
          <cell r="L35" t="str">
            <v>Substituição Tributária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Informações Base"/>
      <sheetName val="CMPC"/>
      <sheetName val="Detalhes Equip"/>
      <sheetName val="Depreciação"/>
      <sheetName val="Depesas Gerais ADM"/>
      <sheetName val="Folha Mensal"/>
      <sheetName val="Previsão Rescisão"/>
      <sheetName val="Insumos"/>
      <sheetName val="Consumo"/>
      <sheetName val="Produção"/>
      <sheetName val="Controle Estoque"/>
      <sheetName val="Solver Respostas"/>
      <sheetName val="Ponto de Equilíbrio"/>
      <sheetName val="Ficha Técnica"/>
      <sheetName val="FCOL"/>
      <sheetName val="BASE"/>
      <sheetName val="Dados Gerais"/>
      <sheetName val="Efeito Tributário"/>
      <sheetName val="ANEXO III"/>
      <sheetName val="Serviços (III)"/>
      <sheetName val="DRE"/>
      <sheetName val="Fluxo de Caixa"/>
      <sheetName val="Retorno Investimento"/>
      <sheetName val="BP_20X1"/>
      <sheetName val="BP_20X2"/>
      <sheetName val="BP_20X3"/>
      <sheetName val="RELATÓRIO PASSIVO"/>
      <sheetName val="DADOS DASHBOARD"/>
      <sheetName val="Gráficos"/>
      <sheetName val="Análise"/>
      <sheetName val="Maximizar Caixa"/>
      <sheetName val="T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A17" t="str">
            <v>ADALBERTO JUCA DE ANDRADE</v>
          </cell>
        </row>
        <row r="18">
          <cell r="A18" t="str">
            <v>ADILSON ZIM</v>
          </cell>
        </row>
        <row r="19">
          <cell r="A19" t="str">
            <v>ALBERTO MUSSOI BARDINI</v>
          </cell>
        </row>
        <row r="20">
          <cell r="A20" t="str">
            <v>ALLAN ZANELA CORREA</v>
          </cell>
        </row>
        <row r="21">
          <cell r="A21" t="str">
            <v>ANDRÉ LUIZ ZIM</v>
          </cell>
        </row>
        <row r="22">
          <cell r="A22" t="str">
            <v>ANGELO DE JESUS</v>
          </cell>
        </row>
        <row r="23">
          <cell r="A23" t="str">
            <v>BRUNO DE ALCÂNTARA</v>
          </cell>
        </row>
        <row r="24">
          <cell r="A24" t="str">
            <v>CHRISTIAN DA SILVA MAINATI</v>
          </cell>
        </row>
        <row r="25">
          <cell r="A25" t="str">
            <v>CRISTIANO FORMENTIN DO NASCIMENTO</v>
          </cell>
        </row>
        <row r="26">
          <cell r="A26" t="str">
            <v>DAIANE PEREIRA DA SILVA</v>
          </cell>
        </row>
        <row r="27">
          <cell r="A27" t="str">
            <v>FELIPE GOULART FELIPPE</v>
          </cell>
        </row>
        <row r="28">
          <cell r="A28" t="str">
            <v>HUGO HENRIQUE NOVASCO</v>
          </cell>
        </row>
        <row r="29">
          <cell r="A29" t="str">
            <v>JOÃO JOSÉ DA MATA</v>
          </cell>
        </row>
        <row r="30">
          <cell r="A30" t="str">
            <v>JORGE DE ANDRADE</v>
          </cell>
        </row>
        <row r="31">
          <cell r="A31" t="str">
            <v>JORJECINO MOREIRA</v>
          </cell>
        </row>
        <row r="32">
          <cell r="A32" t="str">
            <v>JOSUÉ DE SOUZA AGUIAR</v>
          </cell>
        </row>
        <row r="33">
          <cell r="A33" t="str">
            <v>LUCINEI PESSOA</v>
          </cell>
        </row>
        <row r="34">
          <cell r="A34" t="str">
            <v>MANOEL PORTO</v>
          </cell>
        </row>
        <row r="35">
          <cell r="A35" t="str">
            <v>MARCIO DE BORBA OSCAR</v>
          </cell>
        </row>
        <row r="36">
          <cell r="A36" t="str">
            <v>MARCOS DE ANDRADE</v>
          </cell>
        </row>
        <row r="37">
          <cell r="A37" t="str">
            <v>MARCOS PORTO DA MOTA</v>
          </cell>
        </row>
        <row r="38">
          <cell r="A38" t="str">
            <v>MARILENE CARDOZO</v>
          </cell>
        </row>
        <row r="39">
          <cell r="A39" t="str">
            <v>MARINO MUSSOI BARDINI</v>
          </cell>
        </row>
        <row r="40">
          <cell r="A40" t="str">
            <v>MATHEUS HENRIQUE BORBA</v>
          </cell>
        </row>
        <row r="41">
          <cell r="A41" t="str">
            <v>MAYCON SERAFIM OLIVEIRA</v>
          </cell>
        </row>
        <row r="42">
          <cell r="A42" t="str">
            <v>MURILO FERNANDES FELIPE</v>
          </cell>
        </row>
        <row r="43">
          <cell r="A43" t="str">
            <v>OSWALDO PEREIRA ALBUQUERKE</v>
          </cell>
        </row>
        <row r="44">
          <cell r="A44" t="str">
            <v>PEDRO DA SILVA PETER</v>
          </cell>
        </row>
        <row r="45">
          <cell r="A45" t="str">
            <v>PEDRO OSCAR DE OLIVEIRA</v>
          </cell>
        </row>
        <row r="46">
          <cell r="A46" t="str">
            <v>RAMON LEMOS MEDEIROS</v>
          </cell>
        </row>
        <row r="47">
          <cell r="A47" t="str">
            <v>REGINALDO GOMES ROCHA</v>
          </cell>
        </row>
        <row r="48">
          <cell r="A48" t="str">
            <v>SANDER BORGES WENDHAUZEM</v>
          </cell>
        </row>
        <row r="49">
          <cell r="A49" t="str">
            <v>SILVIO ANTONIO DE ALTIS</v>
          </cell>
        </row>
        <row r="50">
          <cell r="A50" t="str">
            <v>SIMONE ESCREMIN DE SOUZA</v>
          </cell>
        </row>
        <row r="51">
          <cell r="A51" t="str">
            <v>TALIS CRIASTIANO ALVINO</v>
          </cell>
        </row>
        <row r="52">
          <cell r="A52" t="str">
            <v>THIAGO ZANELATO TOME</v>
          </cell>
        </row>
        <row r="53">
          <cell r="A53" t="str">
            <v>TIAGO DE OLIVEIRA MARTINS</v>
          </cell>
        </row>
        <row r="54">
          <cell r="A54" t="str">
            <v>TIAGO PORTO DA MOTA</v>
          </cell>
        </row>
        <row r="55">
          <cell r="A55" t="str">
            <v>VAGNER DOS SANTOS DA SILVA</v>
          </cell>
        </row>
        <row r="56">
          <cell r="A56" t="str">
            <v>WALTER JOSÉ DE ALMEIDA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 de Contas"/>
      <sheetName val="Caixa_Jan"/>
      <sheetName val="Caixa_Fev"/>
      <sheetName val="Caixa_Mar"/>
      <sheetName val="Caixa_Abr"/>
      <sheetName val="Caixa_Mai"/>
      <sheetName val="Caixa_Jun"/>
      <sheetName val="Caixa_Jul"/>
      <sheetName val="Caixa_Ago"/>
      <sheetName val="Caixa_Set"/>
      <sheetName val="Caixa_Out"/>
      <sheetName val="Caixa_Nov"/>
      <sheetName val="Caixa_Dez"/>
      <sheetName val="Balancete"/>
      <sheetName val="Acumulado ANUAL REAL"/>
      <sheetName val="Base"/>
      <sheetName val="Total_Receitas"/>
      <sheetName val="Mueller"/>
      <sheetName val="PÓS"/>
      <sheetName val="Artigos"/>
      <sheetName val="Serviços"/>
      <sheetName val="VANIR_Artigos"/>
      <sheetName val="Rescisão"/>
      <sheetName val="Juros_Recebidos"/>
      <sheetName val="Despesa Total"/>
      <sheetName val="Água"/>
      <sheetName val="Cotas_E"/>
      <sheetName val="Cotas_S"/>
      <sheetName val="Energia"/>
      <sheetName val="Igreja"/>
      <sheetName val="Diversos"/>
      <sheetName val="Telefone"/>
      <sheetName val="Lazer"/>
      <sheetName val="Mercado"/>
      <sheetName val="Combustível Veículo"/>
      <sheetName val="Manutenção Veículo"/>
      <sheetName val="Manutenção Casa"/>
      <sheetName val="Seguros"/>
      <sheetName val="Informática"/>
      <sheetName val="Farmácia"/>
      <sheetName val="Vestuário"/>
      <sheetName val="Viagens Aulas_G"/>
      <sheetName val="Viagens Aulas_R"/>
      <sheetName val="Viagens Aulas_SALDO"/>
      <sheetName val="Empréstimos_E"/>
      <sheetName val="Empréstimos_P"/>
      <sheetName val="Juros_P"/>
      <sheetName val="Taxas Bancárias"/>
      <sheetName val="IOF"/>
      <sheetName val="IPTU"/>
      <sheetName val="IRRF"/>
      <sheetName val="IRPF s Receitas"/>
      <sheetName val="INSS VK"/>
      <sheetName val="INSS VA"/>
      <sheetName val="Pikinho e Romeu"/>
      <sheetName val="Reforma Casa"/>
      <sheetName val="Táxi"/>
      <sheetName val="Plano Saúde"/>
      <sheetName val="Salão Beleza"/>
      <sheetName val="Alcântara Brasil"/>
      <sheetName val="IPVA"/>
      <sheetName val="TJ"/>
      <sheetName val="Presentes"/>
      <sheetName val="Loterias"/>
      <sheetName val="Início"/>
      <sheetName val="Academia"/>
      <sheetName val="Caixa GxF"/>
      <sheetName val="Total_Bens"/>
      <sheetName val="Plan1"/>
    </sheetNames>
    <sheetDataSet>
      <sheetData sheetId="0">
        <row r="4">
          <cell r="B4" t="str">
            <v>Água</v>
          </cell>
        </row>
        <row r="5">
          <cell r="B5" t="str">
            <v>Energia Elétrica</v>
          </cell>
        </row>
        <row r="6">
          <cell r="B6" t="str">
            <v>Igreja</v>
          </cell>
        </row>
        <row r="7">
          <cell r="B7" t="str">
            <v>Diversos</v>
          </cell>
        </row>
        <row r="8">
          <cell r="B8" t="str">
            <v>Telefone</v>
          </cell>
        </row>
        <row r="9">
          <cell r="B9" t="str">
            <v>Lazer</v>
          </cell>
        </row>
        <row r="10">
          <cell r="B10" t="str">
            <v>Mercado</v>
          </cell>
        </row>
        <row r="11">
          <cell r="B11" t="str">
            <v>Combustível Veículo</v>
          </cell>
        </row>
        <row r="12">
          <cell r="B12" t="str">
            <v>Manutenção Veículo</v>
          </cell>
        </row>
        <row r="13">
          <cell r="B13" t="str">
            <v>Manutenção Casa</v>
          </cell>
        </row>
        <row r="14">
          <cell r="B14" t="str">
            <v>Seguro de Vida/Casa/Veículos</v>
          </cell>
        </row>
        <row r="15">
          <cell r="B15" t="str">
            <v>Informática</v>
          </cell>
        </row>
        <row r="16">
          <cell r="B16" t="str">
            <v>Farmácia</v>
          </cell>
        </row>
        <row r="17">
          <cell r="B17" t="str">
            <v>Vestuário</v>
          </cell>
        </row>
        <row r="18">
          <cell r="B18" t="str">
            <v>Empréstimos Bancários - Entradas</v>
          </cell>
        </row>
        <row r="19">
          <cell r="B19" t="str">
            <v>Empréstimos Bancários - Pagamentos</v>
          </cell>
        </row>
        <row r="20">
          <cell r="B20" t="str">
            <v xml:space="preserve">Juros Pagos </v>
          </cell>
        </row>
        <row r="21">
          <cell r="B21" t="str">
            <v>Juros Recebidos</v>
          </cell>
        </row>
        <row r="22">
          <cell r="B22" t="str">
            <v>Taxas Bancárias</v>
          </cell>
        </row>
        <row r="23">
          <cell r="B23" t="str">
            <v>IOF</v>
          </cell>
        </row>
        <row r="24">
          <cell r="B24" t="str">
            <v>IPTU</v>
          </cell>
        </row>
        <row r="25">
          <cell r="B25" t="str">
            <v>Imposto de Renda</v>
          </cell>
        </row>
        <row r="26">
          <cell r="B26" t="str">
            <v>INSS</v>
          </cell>
        </row>
        <row r="27">
          <cell r="B27" t="str">
            <v>Salários e Adicionais</v>
          </cell>
        </row>
        <row r="28">
          <cell r="B28" t="str">
            <v>Táxi</v>
          </cell>
        </row>
        <row r="29">
          <cell r="B29" t="str">
            <v>Plano de Saúde/Odontologia</v>
          </cell>
        </row>
        <row r="30">
          <cell r="B30" t="str">
            <v>Salão de Beleza</v>
          </cell>
        </row>
        <row r="31">
          <cell r="B31" t="str">
            <v>IPVA</v>
          </cell>
        </row>
        <row r="32">
          <cell r="B32" t="str">
            <v>Presentes</v>
          </cell>
        </row>
        <row r="33">
          <cell r="B33" t="str">
            <v>Loterias e Mega Sena</v>
          </cell>
        </row>
        <row r="34">
          <cell r="B34" t="str">
            <v>Academia</v>
          </cell>
        </row>
        <row r="35">
          <cell r="B35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 de Contas"/>
      <sheetName val="Caixa_Jan"/>
      <sheetName val="Caixa_Fev"/>
      <sheetName val="Caixa_Mar"/>
      <sheetName val="Caixa_Abr"/>
      <sheetName val="Caixa_Mai"/>
      <sheetName val="Caixa_Jun"/>
      <sheetName val="Caixa_Jul"/>
      <sheetName val="Caixa_Ago"/>
      <sheetName val="Caixa_Set"/>
      <sheetName val="Caixa_Out"/>
      <sheetName val="Caixa_Nov"/>
      <sheetName val="Caixa_Dez"/>
      <sheetName val="Balancete"/>
      <sheetName val="Acumulado ANUAL REAL"/>
      <sheetName val="Base"/>
      <sheetName val="Total_Receitas"/>
      <sheetName val="Mueller"/>
      <sheetName val="PÓS"/>
      <sheetName val="Artigos"/>
      <sheetName val="Serviços"/>
      <sheetName val="VANIR_Artigos"/>
      <sheetName val="Rescisão"/>
      <sheetName val="Juros_Recebidos"/>
      <sheetName val="Despesa Total"/>
      <sheetName val="Água"/>
      <sheetName val="Cotas_E"/>
      <sheetName val="Cotas_S"/>
      <sheetName val="Energia"/>
      <sheetName val="Igreja"/>
      <sheetName val="Diversos"/>
      <sheetName val="Telefone"/>
      <sheetName val="Lazer"/>
      <sheetName val="Mercado"/>
      <sheetName val="Combustível Veículo"/>
      <sheetName val="Manutenção Veículo"/>
      <sheetName val="Manutenção Casa"/>
      <sheetName val="Seguros"/>
      <sheetName val="Informática"/>
      <sheetName val="Farmácia"/>
      <sheetName val="Vestuário"/>
      <sheetName val="Viagens Aulas_G"/>
      <sheetName val="Viagens Aulas_R"/>
      <sheetName val="Viagens Aulas_SALDO"/>
      <sheetName val="Empréstimos_E"/>
      <sheetName val="Empréstimos_P"/>
      <sheetName val="Juros_P"/>
      <sheetName val="Taxas Bancárias"/>
      <sheetName val="IOF"/>
      <sheetName val="IPTU"/>
      <sheetName val="IRRF"/>
      <sheetName val="IRPF s Receitas"/>
      <sheetName val="INSS VK"/>
      <sheetName val="INSS VA"/>
      <sheetName val="Pikinho e Romeu"/>
      <sheetName val="Reforma Casa"/>
      <sheetName val="Táxi"/>
      <sheetName val="Plano Saúde"/>
      <sheetName val="Salão Beleza"/>
      <sheetName val="Alcântara Brasil"/>
      <sheetName val="IPVA"/>
      <sheetName val="TJ"/>
      <sheetName val="Presentes"/>
      <sheetName val="Loterias"/>
      <sheetName val="Início"/>
      <sheetName val="Academia"/>
      <sheetName val="Caixa GxF"/>
      <sheetName val="Total_Bens"/>
      <sheetName val="Plan1"/>
    </sheetNames>
    <sheetDataSet>
      <sheetData sheetId="0">
        <row r="4">
          <cell r="B4" t="str">
            <v>Água</v>
          </cell>
        </row>
        <row r="5">
          <cell r="B5" t="str">
            <v>Energia Elétrica</v>
          </cell>
        </row>
        <row r="6">
          <cell r="B6" t="str">
            <v>Igreja</v>
          </cell>
        </row>
        <row r="7">
          <cell r="B7" t="str">
            <v>Diversos</v>
          </cell>
        </row>
        <row r="8">
          <cell r="B8" t="str">
            <v>Telefone</v>
          </cell>
        </row>
        <row r="9">
          <cell r="B9" t="str">
            <v>Lazer</v>
          </cell>
        </row>
        <row r="10">
          <cell r="B10" t="str">
            <v>Mercado</v>
          </cell>
        </row>
        <row r="11">
          <cell r="B11" t="str">
            <v>Combustível Veículo</v>
          </cell>
        </row>
        <row r="12">
          <cell r="B12" t="str">
            <v>Manutenção Veículo</v>
          </cell>
        </row>
        <row r="13">
          <cell r="B13" t="str">
            <v>Manutenção Casa</v>
          </cell>
        </row>
        <row r="14">
          <cell r="B14" t="str">
            <v>Seguro de Vida/Casa/Veículos</v>
          </cell>
        </row>
        <row r="15">
          <cell r="B15" t="str">
            <v>Informática</v>
          </cell>
        </row>
        <row r="16">
          <cell r="B16" t="str">
            <v>Farmácia</v>
          </cell>
        </row>
        <row r="17">
          <cell r="B17" t="str">
            <v>Vestuário</v>
          </cell>
        </row>
        <row r="18">
          <cell r="B18" t="str">
            <v>Empréstimos Bancários - Entradas</v>
          </cell>
        </row>
        <row r="19">
          <cell r="B19" t="str">
            <v>Empréstimos Bancários - Pagamentos</v>
          </cell>
        </row>
        <row r="20">
          <cell r="B20" t="str">
            <v xml:space="preserve">Juros Pagos </v>
          </cell>
        </row>
        <row r="21">
          <cell r="B21" t="str">
            <v>Juros Recebidos</v>
          </cell>
        </row>
        <row r="22">
          <cell r="B22" t="str">
            <v>Taxas Bancárias</v>
          </cell>
        </row>
        <row r="23">
          <cell r="B23" t="str">
            <v>IOF</v>
          </cell>
        </row>
        <row r="24">
          <cell r="B24" t="str">
            <v>IPTU</v>
          </cell>
        </row>
        <row r="25">
          <cell r="B25" t="str">
            <v>Imposto de Renda</v>
          </cell>
        </row>
        <row r="26">
          <cell r="B26" t="str">
            <v>INSS</v>
          </cell>
        </row>
        <row r="27">
          <cell r="B27" t="str">
            <v>Salários e Adicionais</v>
          </cell>
        </row>
        <row r="28">
          <cell r="B28" t="str">
            <v>Táxi</v>
          </cell>
        </row>
        <row r="29">
          <cell r="B29" t="str">
            <v>Plano de Saúde/Odontologia</v>
          </cell>
        </row>
        <row r="30">
          <cell r="B30" t="str">
            <v>Salão de Beleza</v>
          </cell>
        </row>
        <row r="31">
          <cell r="B31" t="str">
            <v>IPVA</v>
          </cell>
        </row>
        <row r="32">
          <cell r="B32" t="str">
            <v>Presentes</v>
          </cell>
        </row>
        <row r="33">
          <cell r="B33" t="str">
            <v>Loterias e Mega Sena</v>
          </cell>
        </row>
        <row r="34">
          <cell r="B34" t="str">
            <v>Academia</v>
          </cell>
        </row>
        <row r="35">
          <cell r="B35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Principal"/>
      <sheetName val="Diário_Caixa"/>
      <sheetName val="Plano de Contas"/>
      <sheetName val="Caixa_Jan"/>
      <sheetName val="Caixa_Fev"/>
      <sheetName val="Caixa_Mar"/>
      <sheetName val="Caixa_Abr"/>
      <sheetName val="Caixa_Mai"/>
      <sheetName val="Caixa_Jun"/>
      <sheetName val="Caixa_Jul"/>
      <sheetName val="Caixa_Ago"/>
      <sheetName val="Caixa_Set"/>
      <sheetName val="Caixa_Out"/>
      <sheetName val="Caixa_Nov"/>
      <sheetName val="Caixa_Dez"/>
      <sheetName val="Balancete"/>
      <sheetName val="Acumulado ANUAL REAL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Água</v>
          </cell>
        </row>
        <row r="5">
          <cell r="B5" t="str">
            <v>Cotas e Capitalização-Entradas</v>
          </cell>
        </row>
        <row r="6">
          <cell r="B6" t="str">
            <v>Cotas e Capitalização-Saídas</v>
          </cell>
        </row>
        <row r="7">
          <cell r="B7" t="str">
            <v>Energia Elétrica</v>
          </cell>
        </row>
        <row r="8">
          <cell r="B8" t="str">
            <v>Igreja</v>
          </cell>
        </row>
        <row r="9">
          <cell r="B9" t="str">
            <v>Diversos</v>
          </cell>
        </row>
        <row r="10">
          <cell r="B10" t="str">
            <v>Telefone</v>
          </cell>
        </row>
        <row r="11">
          <cell r="B11" t="str">
            <v>Lazer</v>
          </cell>
        </row>
        <row r="12">
          <cell r="B12" t="str">
            <v>Mercado</v>
          </cell>
        </row>
        <row r="13">
          <cell r="B13" t="str">
            <v>Combustível Veículo</v>
          </cell>
        </row>
        <row r="14">
          <cell r="B14" t="str">
            <v>Manutenção Veículo</v>
          </cell>
        </row>
        <row r="15">
          <cell r="B15" t="str">
            <v>Manutenção Casa</v>
          </cell>
        </row>
        <row r="16">
          <cell r="B16" t="str">
            <v>Seguro de Vida/Casa/Veículos</v>
          </cell>
        </row>
        <row r="17">
          <cell r="B17" t="str">
            <v>Informática</v>
          </cell>
        </row>
        <row r="18">
          <cell r="B18" t="str">
            <v>Farmácia</v>
          </cell>
        </row>
        <row r="19">
          <cell r="B19" t="str">
            <v>Vestuário</v>
          </cell>
        </row>
        <row r="20">
          <cell r="B20" t="str">
            <v>Viagens Aulas - Gastos</v>
          </cell>
        </row>
        <row r="21">
          <cell r="B21" t="str">
            <v>Viagens Aulas - Reembolso</v>
          </cell>
        </row>
        <row r="22">
          <cell r="B22" t="str">
            <v>Empréstimos Bancários - Entradas</v>
          </cell>
        </row>
        <row r="23">
          <cell r="B23" t="str">
            <v>Empréstimos Bancários - Pagamentos</v>
          </cell>
        </row>
        <row r="24">
          <cell r="B24" t="str">
            <v xml:space="preserve">Juros Pagos </v>
          </cell>
        </row>
        <row r="25">
          <cell r="B25" t="str">
            <v>Juros Recebidos</v>
          </cell>
        </row>
        <row r="26">
          <cell r="B26" t="str">
            <v>Taxas Bancárias</v>
          </cell>
        </row>
        <row r="27">
          <cell r="B27" t="str">
            <v>IOF</v>
          </cell>
        </row>
        <row r="28">
          <cell r="B28" t="str">
            <v>Transf. entre contas-Entradas</v>
          </cell>
        </row>
        <row r="29">
          <cell r="B29" t="str">
            <v>Transf. entre contas-Saídas</v>
          </cell>
        </row>
        <row r="30">
          <cell r="B30" t="str">
            <v>IPTU</v>
          </cell>
        </row>
        <row r="31">
          <cell r="B31" t="str">
            <v>Imposto de Renda</v>
          </cell>
        </row>
        <row r="32">
          <cell r="B32" t="str">
            <v>INSS-Valdecir Knuth</v>
          </cell>
        </row>
        <row r="33">
          <cell r="B33" t="str">
            <v>Pikinho e Romeu</v>
          </cell>
        </row>
        <row r="34">
          <cell r="B34" t="str">
            <v>Reforma Casa</v>
          </cell>
        </row>
        <row r="35">
          <cell r="B35" t="str">
            <v>MUELLER-Salários e Adicionais</v>
          </cell>
        </row>
        <row r="36">
          <cell r="B36" t="str">
            <v>ALBANY - Salário e Adicionais</v>
          </cell>
        </row>
        <row r="37">
          <cell r="B37" t="str">
            <v>ASSELVI - Salário e Adicionais</v>
          </cell>
        </row>
        <row r="38">
          <cell r="B38" t="str">
            <v>FAMEBLU - Salário e Adicionais</v>
          </cell>
        </row>
        <row r="39">
          <cell r="B39" t="str">
            <v>NEAD-Ensino Distäncia</v>
          </cell>
        </row>
        <row r="40">
          <cell r="B40" t="str">
            <v>Aulas - Pós Graduação</v>
          </cell>
        </row>
        <row r="41">
          <cell r="B41" t="str">
            <v>Prestação de Serviços</v>
          </cell>
        </row>
        <row r="42">
          <cell r="B42" t="str">
            <v>Verbas Rescisórias-Geral</v>
          </cell>
        </row>
        <row r="43">
          <cell r="B43" t="str">
            <v>Faculdades Ação</v>
          </cell>
        </row>
        <row r="44">
          <cell r="B44" t="str">
            <v>INSS-Vanir de Alcântara</v>
          </cell>
        </row>
        <row r="45">
          <cell r="B45" t="str">
            <v>Orientação de Artigos</v>
          </cell>
        </row>
        <row r="46">
          <cell r="B46" t="str">
            <v>Táxi</v>
          </cell>
        </row>
        <row r="47">
          <cell r="B47" t="str">
            <v>Plano de Saúde/Odontologia</v>
          </cell>
        </row>
        <row r="48">
          <cell r="B48" t="str">
            <v>Salão de Beleza</v>
          </cell>
        </row>
        <row r="49">
          <cell r="B49" t="str">
            <v>IFES - Salário e Adicionais</v>
          </cell>
        </row>
        <row r="50">
          <cell r="B50" t="str">
            <v>VANIR - Revisão de Trabalhos Acadêmicos</v>
          </cell>
        </row>
        <row r="51">
          <cell r="B51" t="str">
            <v>ALCÂNTARA BRASIL - Resultado LOJA</v>
          </cell>
        </row>
        <row r="52">
          <cell r="B52" t="str">
            <v>Produção Acadêmica</v>
          </cell>
        </row>
        <row r="53">
          <cell r="B53" t="str">
            <v>IPVA</v>
          </cell>
        </row>
        <row r="54">
          <cell r="B54" t="str">
            <v>TJ</v>
          </cell>
        </row>
        <row r="55">
          <cell r="B55" t="str">
            <v>Presentes</v>
          </cell>
        </row>
        <row r="56">
          <cell r="B56" t="str">
            <v>Loterias e Mega Sena</v>
          </cell>
        </row>
        <row r="57">
          <cell r="B57" t="str">
            <v>FURB</v>
          </cell>
        </row>
        <row r="58">
          <cell r="B58" t="str">
            <v>UNERJ</v>
          </cell>
        </row>
        <row r="59">
          <cell r="B59" t="str">
            <v>FAE Faculdades Santo Antônio</v>
          </cell>
        </row>
        <row r="60">
          <cell r="B60" t="str">
            <v>Academia</v>
          </cell>
        </row>
        <row r="61">
          <cell r="B61" t="str">
            <v>-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Principal"/>
      <sheetName val="Diário_Caixa"/>
      <sheetName val="Plano de Contas"/>
      <sheetName val="Caixa_Jan"/>
      <sheetName val="Caixa_Fev"/>
      <sheetName val="Caixa_Mar"/>
      <sheetName val="Caixa_Abr"/>
      <sheetName val="Caixa_Mai"/>
      <sheetName val="Caixa_Jun"/>
      <sheetName val="Caixa_Jul"/>
      <sheetName val="Caixa_Ago"/>
      <sheetName val="Caixa_Set"/>
      <sheetName val="Caixa_Out"/>
      <sheetName val="Caixa_Nov"/>
      <sheetName val="Caixa_Dez"/>
      <sheetName val="Balancete"/>
      <sheetName val="Acumulado ANUAL REAL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Água</v>
          </cell>
        </row>
        <row r="5">
          <cell r="B5" t="str">
            <v>Cotas e Capitalização-Entradas</v>
          </cell>
        </row>
        <row r="6">
          <cell r="B6" t="str">
            <v>Cotas e Capitalização-Saídas</v>
          </cell>
        </row>
        <row r="7">
          <cell r="B7" t="str">
            <v>Energia Elétrica</v>
          </cell>
        </row>
        <row r="8">
          <cell r="B8" t="str">
            <v>Igreja</v>
          </cell>
        </row>
        <row r="9">
          <cell r="B9" t="str">
            <v>Diversos</v>
          </cell>
        </row>
        <row r="10">
          <cell r="B10" t="str">
            <v>Telefone</v>
          </cell>
        </row>
        <row r="11">
          <cell r="B11" t="str">
            <v>Lazer</v>
          </cell>
        </row>
        <row r="12">
          <cell r="B12" t="str">
            <v>Mercado</v>
          </cell>
        </row>
        <row r="13">
          <cell r="B13" t="str">
            <v>Combustível Veículo</v>
          </cell>
        </row>
        <row r="14">
          <cell r="B14" t="str">
            <v>Manutenção Veículo</v>
          </cell>
        </row>
        <row r="15">
          <cell r="B15" t="str">
            <v>Manutenção Casa</v>
          </cell>
        </row>
        <row r="16">
          <cell r="B16" t="str">
            <v>Seguro de Vida/Casa/Veículos</v>
          </cell>
        </row>
        <row r="17">
          <cell r="B17" t="str">
            <v>Informática</v>
          </cell>
        </row>
        <row r="18">
          <cell r="B18" t="str">
            <v>Farmácia</v>
          </cell>
        </row>
        <row r="19">
          <cell r="B19" t="str">
            <v>Vestuário</v>
          </cell>
        </row>
        <row r="20">
          <cell r="B20" t="str">
            <v>Viagens Aulas - Gastos</v>
          </cell>
        </row>
        <row r="21">
          <cell r="B21" t="str">
            <v>Viagens Aulas - Reembolso</v>
          </cell>
        </row>
        <row r="22">
          <cell r="B22" t="str">
            <v>Empréstimos Bancários - Entradas</v>
          </cell>
        </row>
        <row r="23">
          <cell r="B23" t="str">
            <v>Empréstimos Bancários - Pagamentos</v>
          </cell>
        </row>
        <row r="24">
          <cell r="B24" t="str">
            <v xml:space="preserve">Juros Pagos </v>
          </cell>
        </row>
        <row r="25">
          <cell r="B25" t="str">
            <v>Juros Recebidos</v>
          </cell>
        </row>
        <row r="26">
          <cell r="B26" t="str">
            <v>Taxas Bancárias</v>
          </cell>
        </row>
        <row r="27">
          <cell r="B27" t="str">
            <v>IOF</v>
          </cell>
        </row>
        <row r="28">
          <cell r="B28" t="str">
            <v>Transf. entre contas-Entradas</v>
          </cell>
        </row>
        <row r="29">
          <cell r="B29" t="str">
            <v>Transf. entre contas-Saídas</v>
          </cell>
        </row>
        <row r="30">
          <cell r="B30" t="str">
            <v>IPTU</v>
          </cell>
        </row>
        <row r="31">
          <cell r="B31" t="str">
            <v>Imposto de Renda</v>
          </cell>
        </row>
        <row r="32">
          <cell r="B32" t="str">
            <v>INSS-Valdecir Knuth</v>
          </cell>
        </row>
        <row r="33">
          <cell r="B33" t="str">
            <v>Pikinho e Romeu</v>
          </cell>
        </row>
        <row r="34">
          <cell r="B34" t="str">
            <v>Reforma Casa</v>
          </cell>
        </row>
        <row r="35">
          <cell r="B35" t="str">
            <v>MUELLER-Salários e Adicionais</v>
          </cell>
        </row>
        <row r="36">
          <cell r="B36" t="str">
            <v>ALBANY - Salário e Adicionais</v>
          </cell>
        </row>
        <row r="37">
          <cell r="B37" t="str">
            <v>ASSELVI - Salário e Adicionais</v>
          </cell>
        </row>
        <row r="38">
          <cell r="B38" t="str">
            <v>FAMEBLU - Salário e Adicionais</v>
          </cell>
        </row>
        <row r="39">
          <cell r="B39" t="str">
            <v>NEAD-Ensino Distäncia</v>
          </cell>
        </row>
        <row r="40">
          <cell r="B40" t="str">
            <v>Aulas - Pós Graduação</v>
          </cell>
        </row>
        <row r="41">
          <cell r="B41" t="str">
            <v>Prestação de Serviços</v>
          </cell>
        </row>
        <row r="42">
          <cell r="B42" t="str">
            <v>Verbas Rescisórias-Geral</v>
          </cell>
        </row>
        <row r="43">
          <cell r="B43" t="str">
            <v>Faculdades Ação</v>
          </cell>
        </row>
        <row r="44">
          <cell r="B44" t="str">
            <v>INSS-Vanir de Alcântara</v>
          </cell>
        </row>
        <row r="45">
          <cell r="B45" t="str">
            <v>Orientação de Artigos</v>
          </cell>
        </row>
        <row r="46">
          <cell r="B46" t="str">
            <v>Táxi</v>
          </cell>
        </row>
        <row r="47">
          <cell r="B47" t="str">
            <v>Plano de Saúde/Odontologia</v>
          </cell>
        </row>
        <row r="48">
          <cell r="B48" t="str">
            <v>Salão de Beleza</v>
          </cell>
        </row>
        <row r="49">
          <cell r="B49" t="str">
            <v>IFES - Salário e Adicionais</v>
          </cell>
        </row>
        <row r="50">
          <cell r="B50" t="str">
            <v>VANIR - Revisão de Trabalhos Acadêmicos</v>
          </cell>
        </row>
        <row r="51">
          <cell r="B51" t="str">
            <v>ALCÂNTARA BRASIL - Resultado LOJA</v>
          </cell>
        </row>
        <row r="52">
          <cell r="B52" t="str">
            <v>Produção Acadêmica</v>
          </cell>
        </row>
        <row r="53">
          <cell r="B53" t="str">
            <v>IPVA</v>
          </cell>
        </row>
        <row r="54">
          <cell r="B54" t="str">
            <v>TJ</v>
          </cell>
        </row>
        <row r="55">
          <cell r="B55" t="str">
            <v>Presentes</v>
          </cell>
        </row>
        <row r="56">
          <cell r="B56" t="str">
            <v>Loterias e Mega Sena</v>
          </cell>
        </row>
        <row r="57">
          <cell r="B57" t="str">
            <v>FURB</v>
          </cell>
        </row>
        <row r="58">
          <cell r="B58" t="str">
            <v>UNERJ</v>
          </cell>
        </row>
        <row r="59">
          <cell r="B59" t="str">
            <v>FAE Faculdades Santo Antônio</v>
          </cell>
        </row>
        <row r="60">
          <cell r="B60" t="str">
            <v>Academia</v>
          </cell>
        </row>
        <row r="61">
          <cell r="B61" t="str">
            <v>-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Plano de Contas"/>
      <sheetName val="Caixa_Jan"/>
      <sheetName val="Caixa_Fev"/>
      <sheetName val="Caixa_Mar"/>
      <sheetName val="Caixa_Abr"/>
      <sheetName val="Caixa_Mai"/>
      <sheetName val="Caixa_Jun"/>
      <sheetName val="Caixa_Jul"/>
      <sheetName val="Caixa_Ago"/>
      <sheetName val="Caixa_Set"/>
      <sheetName val="Caixa_Out"/>
      <sheetName val="Caixa_Nov"/>
      <sheetName val="Caixa_Dez"/>
      <sheetName val="Balancete"/>
      <sheetName val="Acumulado ANUAL REAL"/>
    </sheetNames>
    <sheetDataSet>
      <sheetData sheetId="0" refreshError="1"/>
      <sheetData sheetId="1">
        <row r="4">
          <cell r="B4" t="str">
            <v>Água</v>
          </cell>
        </row>
        <row r="5">
          <cell r="B5" t="str">
            <v>Cotas e Capitalização-Entradas</v>
          </cell>
        </row>
        <row r="6">
          <cell r="B6" t="str">
            <v>Cotas e Capitalização-Saídas</v>
          </cell>
        </row>
        <row r="7">
          <cell r="B7" t="str">
            <v>Energia Elétrica</v>
          </cell>
        </row>
        <row r="8">
          <cell r="B8" t="str">
            <v>Igreja</v>
          </cell>
        </row>
        <row r="9">
          <cell r="B9" t="str">
            <v>Diversos</v>
          </cell>
        </row>
        <row r="10">
          <cell r="B10" t="str">
            <v>Telefone</v>
          </cell>
        </row>
        <row r="11">
          <cell r="B11" t="str">
            <v>Lazer</v>
          </cell>
        </row>
        <row r="12">
          <cell r="B12" t="str">
            <v>Mercado</v>
          </cell>
        </row>
        <row r="13">
          <cell r="B13" t="str">
            <v>Combustível Veículo</v>
          </cell>
        </row>
        <row r="14">
          <cell r="B14" t="str">
            <v>Manutenção Veículo</v>
          </cell>
        </row>
        <row r="15">
          <cell r="B15" t="str">
            <v>Manutenção Casa</v>
          </cell>
        </row>
        <row r="16">
          <cell r="B16" t="str">
            <v>Seguro de Vida/Casa/Veículos</v>
          </cell>
        </row>
        <row r="17">
          <cell r="B17" t="str">
            <v>Informática</v>
          </cell>
        </row>
        <row r="18">
          <cell r="B18" t="str">
            <v>Farmácia</v>
          </cell>
        </row>
        <row r="19">
          <cell r="B19" t="str">
            <v>Vestuário</v>
          </cell>
        </row>
        <row r="20">
          <cell r="B20" t="str">
            <v>Viagens Aulas - Gastos</v>
          </cell>
        </row>
        <row r="21">
          <cell r="B21" t="str">
            <v>Viagens Aulas - Reembolso</v>
          </cell>
        </row>
        <row r="22">
          <cell r="B22" t="str">
            <v>Empréstimos Bancários - Entradas</v>
          </cell>
        </row>
        <row r="23">
          <cell r="B23" t="str">
            <v>Empréstimos Bancários - Pagamentos</v>
          </cell>
        </row>
        <row r="24">
          <cell r="B24" t="str">
            <v xml:space="preserve">Juros Pagos </v>
          </cell>
        </row>
        <row r="25">
          <cell r="B25" t="str">
            <v>Juros Recebidos</v>
          </cell>
        </row>
        <row r="26">
          <cell r="B26" t="str">
            <v>Taxas Bancárias</v>
          </cell>
        </row>
        <row r="27">
          <cell r="B27" t="str">
            <v>IOF</v>
          </cell>
        </row>
        <row r="28">
          <cell r="B28" t="str">
            <v>Transf. entre contas-Entradas</v>
          </cell>
        </row>
        <row r="29">
          <cell r="B29" t="str">
            <v>Transf. entre contas-Saídas</v>
          </cell>
        </row>
        <row r="30">
          <cell r="B30" t="str">
            <v>IPTU</v>
          </cell>
        </row>
        <row r="31">
          <cell r="B31" t="str">
            <v>Imposto de Renda</v>
          </cell>
        </row>
        <row r="32">
          <cell r="B32" t="str">
            <v>INSS-Valdecir Knuth</v>
          </cell>
        </row>
        <row r="33">
          <cell r="B33" t="str">
            <v>Pikinho e Romeu</v>
          </cell>
        </row>
        <row r="34">
          <cell r="B34" t="str">
            <v>Reforma Casa</v>
          </cell>
        </row>
        <row r="35">
          <cell r="B35" t="str">
            <v>MUELLER-Salários e Adicionais</v>
          </cell>
        </row>
        <row r="36">
          <cell r="B36" t="str">
            <v>ALBANY - Salário e Adicionais</v>
          </cell>
        </row>
        <row r="37">
          <cell r="B37" t="str">
            <v>ASSELVI - Salário e Adicionais</v>
          </cell>
        </row>
        <row r="38">
          <cell r="B38" t="str">
            <v>FAMEBLU - Salário e Adicionais</v>
          </cell>
        </row>
        <row r="39">
          <cell r="B39" t="str">
            <v>NEAD-Ensino Distäncia</v>
          </cell>
        </row>
        <row r="40">
          <cell r="B40" t="str">
            <v>Aulas - Pós Graduação</v>
          </cell>
        </row>
        <row r="41">
          <cell r="B41" t="str">
            <v>Prestação de Serviços</v>
          </cell>
        </row>
        <row r="42">
          <cell r="B42" t="str">
            <v>Verbas Rescisórias-Geral</v>
          </cell>
        </row>
        <row r="43">
          <cell r="B43" t="str">
            <v>Prestação de Serviços</v>
          </cell>
        </row>
        <row r="44">
          <cell r="B44" t="str">
            <v>Faculdades Ação</v>
          </cell>
        </row>
        <row r="45">
          <cell r="B45" t="str">
            <v>Táxi</v>
          </cell>
        </row>
        <row r="46">
          <cell r="B46" t="str">
            <v>Plano de Saúde/Odontologia</v>
          </cell>
        </row>
        <row r="47">
          <cell r="B47" t="str">
            <v>Salão de Beleza</v>
          </cell>
        </row>
        <row r="48">
          <cell r="B48" t="str">
            <v>INSS-Vanir de Alcântara</v>
          </cell>
        </row>
        <row r="49">
          <cell r="B49" t="str">
            <v>IFES - Salário e Adicionais</v>
          </cell>
        </row>
        <row r="50">
          <cell r="B50" t="str">
            <v>VANIR - Revisão de Trabalhos Acadêmicos</v>
          </cell>
        </row>
        <row r="51">
          <cell r="B51" t="str">
            <v>ALCÂNTARA BRASIL - Resultado LOJA</v>
          </cell>
        </row>
        <row r="52">
          <cell r="B52" t="str">
            <v>Produção Acadêmica</v>
          </cell>
        </row>
        <row r="53">
          <cell r="B53" t="str">
            <v>Orientação de Artigos</v>
          </cell>
        </row>
        <row r="54">
          <cell r="B54" t="str">
            <v>IPVA</v>
          </cell>
        </row>
        <row r="55">
          <cell r="B55" t="str">
            <v>TJ</v>
          </cell>
        </row>
        <row r="56">
          <cell r="B56" t="str">
            <v>Presentes</v>
          </cell>
        </row>
        <row r="57">
          <cell r="B57" t="str">
            <v>Loterias e Mega Sena</v>
          </cell>
        </row>
        <row r="58">
          <cell r="B58" t="str">
            <v>FURB</v>
          </cell>
        </row>
        <row r="59">
          <cell r="B59" t="str">
            <v>UNERJ</v>
          </cell>
        </row>
        <row r="60">
          <cell r="B60" t="str">
            <v>FAE Faculdades Santo Antônio</v>
          </cell>
        </row>
        <row r="61">
          <cell r="B61" t="str">
            <v>Academia</v>
          </cell>
        </row>
        <row r="62">
          <cell r="B62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Plano de Contas"/>
      <sheetName val="Caixa_Jan"/>
      <sheetName val="Caixa_Fev"/>
      <sheetName val="Caixa_Mar"/>
      <sheetName val="Caixa_Abr"/>
      <sheetName val="Caixa_Mai"/>
      <sheetName val="Caixa_Jun"/>
      <sheetName val="Caixa_Jul"/>
      <sheetName val="Caixa_Ago"/>
      <sheetName val="Caixa_Set"/>
      <sheetName val="Caixa_Out"/>
      <sheetName val="Caixa_Nov"/>
      <sheetName val="Caixa_Dez"/>
      <sheetName val="Balancete"/>
      <sheetName val="Acumulado ANUAL REAL"/>
    </sheetNames>
    <sheetDataSet>
      <sheetData sheetId="0" refreshError="1"/>
      <sheetData sheetId="1">
        <row r="4">
          <cell r="B4" t="str">
            <v>Água</v>
          </cell>
        </row>
        <row r="5">
          <cell r="B5" t="str">
            <v>Cotas e Capitalização-Entradas</v>
          </cell>
        </row>
        <row r="6">
          <cell r="B6" t="str">
            <v>Cotas e Capitalização-Saídas</v>
          </cell>
        </row>
        <row r="7">
          <cell r="B7" t="str">
            <v>Energia Elétrica</v>
          </cell>
        </row>
        <row r="8">
          <cell r="B8" t="str">
            <v>Igreja</v>
          </cell>
        </row>
        <row r="9">
          <cell r="B9" t="str">
            <v>Diversos</v>
          </cell>
        </row>
        <row r="10">
          <cell r="B10" t="str">
            <v>Telefone</v>
          </cell>
        </row>
        <row r="11">
          <cell r="B11" t="str">
            <v>Lazer</v>
          </cell>
        </row>
        <row r="12">
          <cell r="B12" t="str">
            <v>Mercado</v>
          </cell>
        </row>
        <row r="13">
          <cell r="B13" t="str">
            <v>Combustível Veículo</v>
          </cell>
        </row>
        <row r="14">
          <cell r="B14" t="str">
            <v>Manutenção Veículo</v>
          </cell>
        </row>
        <row r="15">
          <cell r="B15" t="str">
            <v>Manutenção Casa</v>
          </cell>
        </row>
        <row r="16">
          <cell r="B16" t="str">
            <v>Seguro de Vida/Casa/Veículos</v>
          </cell>
        </row>
        <row r="17">
          <cell r="B17" t="str">
            <v>Informática</v>
          </cell>
        </row>
        <row r="18">
          <cell r="B18" t="str">
            <v>Farmácia</v>
          </cell>
        </row>
        <row r="19">
          <cell r="B19" t="str">
            <v>Vestuário</v>
          </cell>
        </row>
        <row r="20">
          <cell r="B20" t="str">
            <v>Viagens Aulas - Gastos</v>
          </cell>
        </row>
        <row r="21">
          <cell r="B21" t="str">
            <v>Viagens Aulas - Reembolso</v>
          </cell>
        </row>
        <row r="22">
          <cell r="B22" t="str">
            <v>Empréstimos Bancários - Entradas</v>
          </cell>
        </row>
        <row r="23">
          <cell r="B23" t="str">
            <v>Empréstimos Bancários - Pagamentos</v>
          </cell>
        </row>
        <row r="24">
          <cell r="B24" t="str">
            <v xml:space="preserve">Juros Pagos </v>
          </cell>
        </row>
        <row r="25">
          <cell r="B25" t="str">
            <v>Juros Recebidos</v>
          </cell>
        </row>
        <row r="26">
          <cell r="B26" t="str">
            <v>Taxas Bancárias</v>
          </cell>
        </row>
        <row r="27">
          <cell r="B27" t="str">
            <v>IOF</v>
          </cell>
        </row>
        <row r="28">
          <cell r="B28" t="str">
            <v>Transf. entre contas-Entradas</v>
          </cell>
        </row>
        <row r="29">
          <cell r="B29" t="str">
            <v>Transf. entre contas-Saídas</v>
          </cell>
        </row>
        <row r="30">
          <cell r="B30" t="str">
            <v>IPTU</v>
          </cell>
        </row>
        <row r="31">
          <cell r="B31" t="str">
            <v>Imposto de Renda</v>
          </cell>
        </row>
        <row r="32">
          <cell r="B32" t="str">
            <v>INSS-Valdecir Knuth</v>
          </cell>
        </row>
        <row r="33">
          <cell r="B33" t="str">
            <v>Pikinho e Romeu</v>
          </cell>
        </row>
        <row r="34">
          <cell r="B34" t="str">
            <v>Reforma Casa</v>
          </cell>
        </row>
        <row r="35">
          <cell r="B35" t="str">
            <v>MUELLER-Salários e Adicionais</v>
          </cell>
        </row>
        <row r="36">
          <cell r="B36" t="str">
            <v>ALBANY - Salário e Adicionais</v>
          </cell>
        </row>
        <row r="37">
          <cell r="B37" t="str">
            <v>ASSELVI - Salário e Adicionais</v>
          </cell>
        </row>
        <row r="38">
          <cell r="B38" t="str">
            <v>FAMEBLU - Salário e Adicionais</v>
          </cell>
        </row>
        <row r="39">
          <cell r="B39" t="str">
            <v>NEAD-Ensino Distäncia</v>
          </cell>
        </row>
        <row r="40">
          <cell r="B40" t="str">
            <v>Aulas - Pós Graduação</v>
          </cell>
        </row>
        <row r="41">
          <cell r="B41" t="str">
            <v>Prestação de Serviços</v>
          </cell>
        </row>
        <row r="42">
          <cell r="B42" t="str">
            <v>Verbas Rescisórias-Geral</v>
          </cell>
        </row>
        <row r="43">
          <cell r="B43" t="str">
            <v>Prestação de Serviços</v>
          </cell>
        </row>
        <row r="44">
          <cell r="B44" t="str">
            <v>Faculdades Ação</v>
          </cell>
        </row>
        <row r="45">
          <cell r="B45" t="str">
            <v>Táxi</v>
          </cell>
        </row>
        <row r="46">
          <cell r="B46" t="str">
            <v>Plano de Saúde/Odontologia</v>
          </cell>
        </row>
        <row r="47">
          <cell r="B47" t="str">
            <v>Salão de Beleza</v>
          </cell>
        </row>
        <row r="48">
          <cell r="B48" t="str">
            <v>INSS-Vanir de Alcântara</v>
          </cell>
        </row>
        <row r="49">
          <cell r="B49" t="str">
            <v>IFES - Salário e Adicionais</v>
          </cell>
        </row>
        <row r="50">
          <cell r="B50" t="str">
            <v>VANIR - Revisão de Trabalhos Acadêmicos</v>
          </cell>
        </row>
        <row r="51">
          <cell r="B51" t="str">
            <v>ALCÂNTARA BRASIL - Resultado LOJA</v>
          </cell>
        </row>
        <row r="52">
          <cell r="B52" t="str">
            <v>Produção Acadêmica</v>
          </cell>
        </row>
        <row r="53">
          <cell r="B53" t="str">
            <v>Orientação de Artigos</v>
          </cell>
        </row>
        <row r="54">
          <cell r="B54" t="str">
            <v>IPVA</v>
          </cell>
        </row>
        <row r="55">
          <cell r="B55" t="str">
            <v>TJ</v>
          </cell>
        </row>
        <row r="56">
          <cell r="B56" t="str">
            <v>Presentes</v>
          </cell>
        </row>
        <row r="57">
          <cell r="B57" t="str">
            <v>Loterias e Mega Sena</v>
          </cell>
        </row>
        <row r="58">
          <cell r="B58" t="str">
            <v>FURB</v>
          </cell>
        </row>
        <row r="59">
          <cell r="B59" t="str">
            <v>UNERJ</v>
          </cell>
        </row>
        <row r="60">
          <cell r="B60" t="str">
            <v>FAE Faculdades Santo Antônio</v>
          </cell>
        </row>
        <row r="61">
          <cell r="B61" t="str">
            <v>Academia</v>
          </cell>
        </row>
        <row r="62">
          <cell r="B62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10" zoomScaleNormal="110" workbookViewId="0">
      <selection activeCell="D12" sqref="D12"/>
    </sheetView>
  </sheetViews>
  <sheetFormatPr defaultRowHeight="15" x14ac:dyDescent="0.25"/>
  <cols>
    <col min="1" max="1" width="15.42578125" customWidth="1"/>
    <col min="2" max="2" width="9.7109375" customWidth="1"/>
    <col min="3" max="3" width="16.85546875" customWidth="1"/>
    <col min="4" max="4" width="12.28515625" customWidth="1"/>
    <col min="5" max="5" width="12.5703125" customWidth="1"/>
    <col min="6" max="6" width="13.42578125" customWidth="1"/>
    <col min="7" max="7" width="12.28515625" bestFit="1" customWidth="1"/>
    <col min="8" max="8" width="12.85546875" customWidth="1"/>
    <col min="9" max="9" width="14.5703125" customWidth="1"/>
    <col min="10" max="10" width="11.28515625" customWidth="1"/>
    <col min="11" max="11" width="18" bestFit="1" customWidth="1"/>
    <col min="12" max="12" width="10.42578125" customWidth="1"/>
    <col min="13" max="13" width="18.28515625" bestFit="1" customWidth="1"/>
    <col min="14" max="14" width="15.85546875" bestFit="1" customWidth="1"/>
    <col min="15" max="15" width="9.5703125" customWidth="1"/>
  </cols>
  <sheetData>
    <row r="1" spans="1:14" ht="21.75" thickBot="1" x14ac:dyDescent="0.4">
      <c r="A1" s="120" t="s">
        <v>65</v>
      </c>
      <c r="B1" s="121"/>
      <c r="C1" s="121"/>
      <c r="D1" s="121"/>
      <c r="E1" s="121"/>
      <c r="F1" s="121"/>
      <c r="G1" s="121"/>
      <c r="H1" s="121"/>
      <c r="I1" s="121"/>
      <c r="J1" s="121"/>
      <c r="K1" s="122"/>
    </row>
    <row r="2" spans="1:14" ht="6" customHeight="1" thickBot="1" x14ac:dyDescent="0.3"/>
    <row r="3" spans="1:14" ht="21" thickBot="1" x14ac:dyDescent="0.3">
      <c r="A3" s="118" t="s">
        <v>2</v>
      </c>
      <c r="B3" s="119"/>
      <c r="C3" s="119"/>
      <c r="D3" s="119"/>
      <c r="E3" s="119"/>
      <c r="F3" s="119"/>
      <c r="H3" s="128" t="s">
        <v>19</v>
      </c>
      <c r="I3" s="129"/>
      <c r="J3" s="129"/>
      <c r="K3" s="130"/>
    </row>
    <row r="4" spans="1:14" ht="36.75" thickBot="1" x14ac:dyDescent="0.3">
      <c r="A4" s="116" t="s">
        <v>0</v>
      </c>
      <c r="B4" s="117"/>
      <c r="C4" s="2" t="s">
        <v>1</v>
      </c>
      <c r="D4" s="1" t="s">
        <v>3</v>
      </c>
      <c r="E4" s="1" t="s">
        <v>4</v>
      </c>
      <c r="F4" s="1" t="s">
        <v>5</v>
      </c>
      <c r="H4" s="126" t="s">
        <v>0</v>
      </c>
      <c r="I4" s="127"/>
      <c r="J4" s="7" t="s">
        <v>1</v>
      </c>
      <c r="K4" s="1" t="s">
        <v>20</v>
      </c>
    </row>
    <row r="5" spans="1:14" x14ac:dyDescent="0.25">
      <c r="A5" s="103">
        <v>0</v>
      </c>
      <c r="B5" s="104">
        <v>1518</v>
      </c>
      <c r="C5" s="105">
        <v>7.4999999999999997E-2</v>
      </c>
      <c r="D5" s="97">
        <f>B5-A5</f>
        <v>1518</v>
      </c>
      <c r="E5" s="97">
        <f>D5*C5</f>
        <v>113.85</v>
      </c>
      <c r="F5" s="106">
        <f>E5</f>
        <v>113.85</v>
      </c>
      <c r="H5" s="92">
        <v>0</v>
      </c>
      <c r="I5" s="93">
        <v>2428.8000000000002</v>
      </c>
      <c r="J5" s="94">
        <v>0</v>
      </c>
      <c r="K5" s="95">
        <v>0</v>
      </c>
    </row>
    <row r="6" spans="1:14" x14ac:dyDescent="0.25">
      <c r="A6" s="107">
        <v>1518.01</v>
      </c>
      <c r="B6" s="108">
        <v>2793.88</v>
      </c>
      <c r="C6" s="109">
        <v>0.09</v>
      </c>
      <c r="D6" s="97">
        <f>B6-A6</f>
        <v>1275.8700000000001</v>
      </c>
      <c r="E6" s="97">
        <f>D6*C6</f>
        <v>114.82830000000001</v>
      </c>
      <c r="F6" s="99">
        <f>F5+E6</f>
        <v>228.67830000000001</v>
      </c>
      <c r="H6" s="96">
        <f>I5+0.01</f>
        <v>2428.8100000000004</v>
      </c>
      <c r="I6" s="97">
        <v>2826.65</v>
      </c>
      <c r="J6" s="98">
        <v>7.4999999999999997E-2</v>
      </c>
      <c r="K6" s="99">
        <v>182.16</v>
      </c>
    </row>
    <row r="7" spans="1:14" x14ac:dyDescent="0.25">
      <c r="A7" s="107">
        <f>B6+0.01</f>
        <v>2793.8900000000003</v>
      </c>
      <c r="B7" s="108">
        <v>4190.83</v>
      </c>
      <c r="C7" s="109">
        <v>0.12</v>
      </c>
      <c r="D7" s="97">
        <f>B7-A7</f>
        <v>1396.9399999999996</v>
      </c>
      <c r="E7" s="97">
        <f>D7*C7</f>
        <v>167.63279999999995</v>
      </c>
      <c r="F7" s="99">
        <f>F6+E7</f>
        <v>396.31109999999995</v>
      </c>
      <c r="H7" s="96">
        <f>I6+0.01</f>
        <v>2826.6600000000003</v>
      </c>
      <c r="I7" s="97">
        <v>3751.05</v>
      </c>
      <c r="J7" s="98">
        <v>0.15</v>
      </c>
      <c r="K7" s="99">
        <v>394.16</v>
      </c>
    </row>
    <row r="8" spans="1:14" x14ac:dyDescent="0.25">
      <c r="A8" s="107">
        <f>B7+0.01</f>
        <v>4190.84</v>
      </c>
      <c r="B8" s="108">
        <v>8157.41</v>
      </c>
      <c r="C8" s="109">
        <v>0.14000000000000001</v>
      </c>
      <c r="D8" s="97">
        <f>B8-A8</f>
        <v>3966.5699999999997</v>
      </c>
      <c r="E8" s="97">
        <f>D8*C8</f>
        <v>555.31979999999999</v>
      </c>
      <c r="F8" s="99">
        <f>+F7+E8</f>
        <v>951.63089999999988</v>
      </c>
      <c r="H8" s="96">
        <f>I7+0.01</f>
        <v>3751.0600000000004</v>
      </c>
      <c r="I8" s="97">
        <v>4664.68</v>
      </c>
      <c r="J8" s="98">
        <v>0.22500000000000001</v>
      </c>
      <c r="K8" s="99">
        <v>675.49</v>
      </c>
    </row>
    <row r="9" spans="1:14" ht="15.75" thickBot="1" x14ac:dyDescent="0.3">
      <c r="A9" s="110">
        <f>B8</f>
        <v>8157.41</v>
      </c>
      <c r="B9" s="111">
        <v>0</v>
      </c>
      <c r="C9" s="112">
        <v>0</v>
      </c>
      <c r="D9" s="113">
        <v>0</v>
      </c>
      <c r="E9" s="113">
        <v>0</v>
      </c>
      <c r="F9" s="102">
        <f>F8</f>
        <v>951.63089999999988</v>
      </c>
      <c r="H9" s="96">
        <f>I8+0.01</f>
        <v>4664.6900000000005</v>
      </c>
      <c r="I9" s="100" t="s">
        <v>21</v>
      </c>
      <c r="J9" s="101">
        <v>0.27500000000000002</v>
      </c>
      <c r="K9" s="102">
        <v>908.73</v>
      </c>
    </row>
    <row r="10" spans="1:14" ht="15.75" thickBot="1" x14ac:dyDescent="0.3">
      <c r="H10" s="123" t="s">
        <v>64</v>
      </c>
      <c r="I10" s="124"/>
      <c r="J10" s="125"/>
      <c r="K10" s="114">
        <v>189.59</v>
      </c>
    </row>
    <row r="11" spans="1:14" ht="15.75" thickBot="1" x14ac:dyDescent="0.3"/>
    <row r="12" spans="1:14" ht="15.75" thickBot="1" x14ac:dyDescent="0.3">
      <c r="A12" s="9" t="s">
        <v>7</v>
      </c>
      <c r="B12" s="10"/>
      <c r="C12" s="8" t="s">
        <v>18</v>
      </c>
      <c r="D12" s="10"/>
      <c r="E12" s="10"/>
      <c r="F12" s="10"/>
      <c r="G12" s="10"/>
      <c r="H12" s="10"/>
      <c r="I12" s="10"/>
      <c r="J12" s="10"/>
      <c r="K12" s="11"/>
      <c r="L12" s="12"/>
    </row>
    <row r="13" spans="1:14" s="12" customFormat="1" ht="15.75" thickBot="1" x14ac:dyDescent="0.3">
      <c r="A13" s="13" t="s">
        <v>8</v>
      </c>
      <c r="C13" s="166">
        <v>5000</v>
      </c>
      <c r="K13" s="88"/>
      <c r="L13"/>
      <c r="M13"/>
      <c r="N13"/>
    </row>
    <row r="14" spans="1:14" s="12" customFormat="1" ht="15.75" thickBot="1" x14ac:dyDescent="0.3">
      <c r="I14" s="12" t="s">
        <v>8</v>
      </c>
      <c r="K14" s="14"/>
      <c r="L14"/>
      <c r="M14"/>
      <c r="N14"/>
    </row>
    <row r="15" spans="1:14" s="12" customFormat="1" ht="15.75" thickBot="1" x14ac:dyDescent="0.3">
      <c r="A15" s="13" t="s">
        <v>9</v>
      </c>
      <c r="J15" s="12" t="s">
        <v>2</v>
      </c>
      <c r="K15" s="14"/>
      <c r="L15"/>
      <c r="M15"/>
      <c r="N15"/>
    </row>
    <row r="16" spans="1:14" s="12" customFormat="1" ht="15.75" thickBot="1" x14ac:dyDescent="0.3">
      <c r="A16" s="15"/>
      <c r="B16" s="16"/>
      <c r="C16" s="3" t="s">
        <v>11</v>
      </c>
      <c r="D16" s="4" t="s">
        <v>12</v>
      </c>
      <c r="E16" s="3" t="s">
        <v>13</v>
      </c>
      <c r="F16" s="4" t="s">
        <v>14</v>
      </c>
      <c r="G16" s="5" t="s">
        <v>15</v>
      </c>
      <c r="I16" s="12" t="s">
        <v>22</v>
      </c>
      <c r="J16" s="12">
        <v>2</v>
      </c>
      <c r="K16" s="14"/>
      <c r="L16"/>
      <c r="M16"/>
      <c r="N16"/>
    </row>
    <row r="17" spans="1:14" s="12" customFormat="1" ht="15.75" thickBot="1" x14ac:dyDescent="0.3">
      <c r="A17" s="17" t="s">
        <v>10</v>
      </c>
      <c r="B17"/>
      <c r="C17" s="18"/>
      <c r="D17" s="18"/>
      <c r="E17" s="18"/>
      <c r="F17" s="91"/>
      <c r="G17" s="18"/>
      <c r="I17" s="12" t="s">
        <v>23</v>
      </c>
      <c r="K17" s="14"/>
      <c r="L17"/>
      <c r="M17"/>
      <c r="N17"/>
    </row>
    <row r="18" spans="1:14" s="12" customFormat="1" ht="15.75" thickBot="1" x14ac:dyDescent="0.3">
      <c r="A18" s="13" t="s">
        <v>16</v>
      </c>
      <c r="B18"/>
      <c r="C18" s="18"/>
      <c r="D18" s="18"/>
      <c r="E18" s="18"/>
      <c r="F18" s="91"/>
      <c r="G18" s="18"/>
      <c r="I18"/>
      <c r="J18" t="s">
        <v>24</v>
      </c>
      <c r="K18" s="19"/>
      <c r="L18"/>
      <c r="M18"/>
      <c r="N18"/>
    </row>
    <row r="19" spans="1:14" s="12" customFormat="1" ht="15.75" thickBot="1" x14ac:dyDescent="0.3">
      <c r="A19" s="13" t="s">
        <v>17</v>
      </c>
      <c r="B19"/>
      <c r="C19" s="18"/>
      <c r="D19" s="18"/>
      <c r="E19" s="18"/>
      <c r="F19" s="91"/>
      <c r="G19" s="18"/>
      <c r="I19"/>
      <c r="J19" t="s">
        <v>25</v>
      </c>
      <c r="K19" s="14"/>
      <c r="L19"/>
      <c r="M19"/>
      <c r="N19"/>
    </row>
    <row r="20" spans="1:14" s="12" customFormat="1" ht="15.75" thickBot="1" x14ac:dyDescent="0.3">
      <c r="A20" s="13" t="s">
        <v>63</v>
      </c>
      <c r="B20"/>
      <c r="C20" s="18"/>
      <c r="D20" s="18"/>
      <c r="E20" s="18"/>
      <c r="F20" s="91"/>
      <c r="G20" s="18"/>
      <c r="I20" t="str">
        <f>Cálculo!K4</f>
        <v>PARCELA A DEDUZIR</v>
      </c>
      <c r="J20"/>
      <c r="K20" s="14"/>
      <c r="L20"/>
      <c r="M20"/>
      <c r="N20"/>
    </row>
    <row r="21" spans="1:14" s="12" customFormat="1" ht="15.75" thickBot="1" x14ac:dyDescent="0.3">
      <c r="A21" s="20"/>
      <c r="B21" s="21"/>
      <c r="C21" s="22"/>
      <c r="D21" s="87"/>
      <c r="E21" s="6"/>
      <c r="F21" s="23" t="s">
        <v>6</v>
      </c>
      <c r="G21" s="24"/>
      <c r="I21" t="s">
        <v>26</v>
      </c>
      <c r="J21"/>
      <c r="K21" s="14"/>
      <c r="L21"/>
      <c r="M21"/>
      <c r="N21"/>
    </row>
    <row r="22" spans="1:14" s="12" customFormat="1" ht="15.75" thickBot="1" x14ac:dyDescent="0.3">
      <c r="A22" s="20"/>
      <c r="B22" s="21"/>
      <c r="C22" s="21"/>
      <c r="D22" s="21"/>
      <c r="E22" s="21"/>
      <c r="F22" s="21"/>
      <c r="G22" s="21"/>
      <c r="H22" s="21"/>
      <c r="I22" s="89"/>
      <c r="J22" s="89"/>
      <c r="K22" s="90"/>
      <c r="L22"/>
      <c r="M22"/>
      <c r="N22"/>
    </row>
    <row r="23" spans="1:14" s="12" customFormat="1" ht="2.25" customHeight="1" x14ac:dyDescent="0.25">
      <c r="A23"/>
      <c r="B23"/>
      <c r="C23"/>
      <c r="D23"/>
      <c r="E23"/>
      <c r="F23"/>
      <c r="G23"/>
      <c r="H23"/>
      <c r="I23"/>
      <c r="J23"/>
      <c r="K23" s="25"/>
      <c r="L23"/>
      <c r="M23"/>
      <c r="N23"/>
    </row>
  </sheetData>
  <mergeCells count="6">
    <mergeCell ref="A4:B4"/>
    <mergeCell ref="A3:F3"/>
    <mergeCell ref="A1:K1"/>
    <mergeCell ref="H10:J10"/>
    <mergeCell ref="H4:I4"/>
    <mergeCell ref="H3:K3"/>
  </mergeCells>
  <pageMargins left="0.70866141732283472" right="0.51181102362204722" top="0.39370078740157483" bottom="0.19685039370078741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="140" zoomScaleNormal="140" workbookViewId="0">
      <selection activeCell="I16" sqref="I16"/>
    </sheetView>
  </sheetViews>
  <sheetFormatPr defaultRowHeight="12.75" x14ac:dyDescent="0.2"/>
  <cols>
    <col min="1" max="1" width="2.85546875" style="51" customWidth="1"/>
    <col min="2" max="2" width="5.7109375" style="51" customWidth="1"/>
    <col min="3" max="3" width="5.42578125" style="51" customWidth="1"/>
    <col min="4" max="6" width="9.140625" style="51"/>
    <col min="7" max="8" width="9" style="51" customWidth="1"/>
    <col min="9" max="9" width="14.140625" style="51" customWidth="1"/>
    <col min="10" max="10" width="13.140625" style="51" customWidth="1"/>
    <col min="11" max="11" width="1.85546875" style="51" customWidth="1"/>
    <col min="12" max="12" width="2.42578125" style="51" customWidth="1"/>
    <col min="13" max="13" width="4.42578125" style="51" customWidth="1"/>
    <col min="14" max="14" width="4.140625" style="51" customWidth="1"/>
    <col min="15" max="242" width="9.140625" style="51"/>
    <col min="243" max="243" width="2.85546875" style="51" customWidth="1"/>
    <col min="244" max="244" width="5.7109375" style="51" customWidth="1"/>
    <col min="245" max="245" width="5.42578125" style="51" customWidth="1"/>
    <col min="246" max="248" width="9.140625" style="51"/>
    <col min="249" max="250" width="9" style="51" customWidth="1"/>
    <col min="251" max="251" width="14.140625" style="51" customWidth="1"/>
    <col min="252" max="252" width="13.140625" style="51" customWidth="1"/>
    <col min="253" max="253" width="1.85546875" style="51" customWidth="1"/>
    <col min="254" max="254" width="2.42578125" style="51" customWidth="1"/>
    <col min="255" max="255" width="4.42578125" style="51" customWidth="1"/>
    <col min="256" max="256" width="4.140625" style="51" customWidth="1"/>
    <col min="257" max="498" width="9.140625" style="51"/>
    <col min="499" max="499" width="2.85546875" style="51" customWidth="1"/>
    <col min="500" max="500" width="5.7109375" style="51" customWidth="1"/>
    <col min="501" max="501" width="5.42578125" style="51" customWidth="1"/>
    <col min="502" max="504" width="9.140625" style="51"/>
    <col min="505" max="506" width="9" style="51" customWidth="1"/>
    <col min="507" max="507" width="14.140625" style="51" customWidth="1"/>
    <col min="508" max="508" width="13.140625" style="51" customWidth="1"/>
    <col min="509" max="509" width="1.85546875" style="51" customWidth="1"/>
    <col min="510" max="510" width="2.42578125" style="51" customWidth="1"/>
    <col min="511" max="511" width="4.42578125" style="51" customWidth="1"/>
    <col min="512" max="512" width="4.140625" style="51" customWidth="1"/>
    <col min="513" max="754" width="9.140625" style="51"/>
    <col min="755" max="755" width="2.85546875" style="51" customWidth="1"/>
    <col min="756" max="756" width="5.7109375" style="51" customWidth="1"/>
    <col min="757" max="757" width="5.42578125" style="51" customWidth="1"/>
    <col min="758" max="760" width="9.140625" style="51"/>
    <col min="761" max="762" width="9" style="51" customWidth="1"/>
    <col min="763" max="763" width="14.140625" style="51" customWidth="1"/>
    <col min="764" max="764" width="13.140625" style="51" customWidth="1"/>
    <col min="765" max="765" width="1.85546875" style="51" customWidth="1"/>
    <col min="766" max="766" width="2.42578125" style="51" customWidth="1"/>
    <col min="767" max="767" width="4.42578125" style="51" customWidth="1"/>
    <col min="768" max="768" width="4.140625" style="51" customWidth="1"/>
    <col min="769" max="1010" width="9.140625" style="51"/>
    <col min="1011" max="1011" width="2.85546875" style="51" customWidth="1"/>
    <col min="1012" max="1012" width="5.7109375" style="51" customWidth="1"/>
    <col min="1013" max="1013" width="5.42578125" style="51" customWidth="1"/>
    <col min="1014" max="1016" width="9.140625" style="51"/>
    <col min="1017" max="1018" width="9" style="51" customWidth="1"/>
    <col min="1019" max="1019" width="14.140625" style="51" customWidth="1"/>
    <col min="1020" max="1020" width="13.140625" style="51" customWidth="1"/>
    <col min="1021" max="1021" width="1.85546875" style="51" customWidth="1"/>
    <col min="1022" max="1022" width="2.42578125" style="51" customWidth="1"/>
    <col min="1023" max="1023" width="4.42578125" style="51" customWidth="1"/>
    <col min="1024" max="1024" width="4.140625" style="51" customWidth="1"/>
    <col min="1025" max="1266" width="9.140625" style="51"/>
    <col min="1267" max="1267" width="2.85546875" style="51" customWidth="1"/>
    <col min="1268" max="1268" width="5.7109375" style="51" customWidth="1"/>
    <col min="1269" max="1269" width="5.42578125" style="51" customWidth="1"/>
    <col min="1270" max="1272" width="9.140625" style="51"/>
    <col min="1273" max="1274" width="9" style="51" customWidth="1"/>
    <col min="1275" max="1275" width="14.140625" style="51" customWidth="1"/>
    <col min="1276" max="1276" width="13.140625" style="51" customWidth="1"/>
    <col min="1277" max="1277" width="1.85546875" style="51" customWidth="1"/>
    <col min="1278" max="1278" width="2.42578125" style="51" customWidth="1"/>
    <col min="1279" max="1279" width="4.42578125" style="51" customWidth="1"/>
    <col min="1280" max="1280" width="4.140625" style="51" customWidth="1"/>
    <col min="1281" max="1522" width="9.140625" style="51"/>
    <col min="1523" max="1523" width="2.85546875" style="51" customWidth="1"/>
    <col min="1524" max="1524" width="5.7109375" style="51" customWidth="1"/>
    <col min="1525" max="1525" width="5.42578125" style="51" customWidth="1"/>
    <col min="1526" max="1528" width="9.140625" style="51"/>
    <col min="1529" max="1530" width="9" style="51" customWidth="1"/>
    <col min="1531" max="1531" width="14.140625" style="51" customWidth="1"/>
    <col min="1532" max="1532" width="13.140625" style="51" customWidth="1"/>
    <col min="1533" max="1533" width="1.85546875" style="51" customWidth="1"/>
    <col min="1534" max="1534" width="2.42578125" style="51" customWidth="1"/>
    <col min="1535" max="1535" width="4.42578125" style="51" customWidth="1"/>
    <col min="1536" max="1536" width="4.140625" style="51" customWidth="1"/>
    <col min="1537" max="1778" width="9.140625" style="51"/>
    <col min="1779" max="1779" width="2.85546875" style="51" customWidth="1"/>
    <col min="1780" max="1780" width="5.7109375" style="51" customWidth="1"/>
    <col min="1781" max="1781" width="5.42578125" style="51" customWidth="1"/>
    <col min="1782" max="1784" width="9.140625" style="51"/>
    <col min="1785" max="1786" width="9" style="51" customWidth="1"/>
    <col min="1787" max="1787" width="14.140625" style="51" customWidth="1"/>
    <col min="1788" max="1788" width="13.140625" style="51" customWidth="1"/>
    <col min="1789" max="1789" width="1.85546875" style="51" customWidth="1"/>
    <col min="1790" max="1790" width="2.42578125" style="51" customWidth="1"/>
    <col min="1791" max="1791" width="4.42578125" style="51" customWidth="1"/>
    <col min="1792" max="1792" width="4.140625" style="51" customWidth="1"/>
    <col min="1793" max="2034" width="9.140625" style="51"/>
    <col min="2035" max="2035" width="2.85546875" style="51" customWidth="1"/>
    <col min="2036" max="2036" width="5.7109375" style="51" customWidth="1"/>
    <col min="2037" max="2037" width="5.42578125" style="51" customWidth="1"/>
    <col min="2038" max="2040" width="9.140625" style="51"/>
    <col min="2041" max="2042" width="9" style="51" customWidth="1"/>
    <col min="2043" max="2043" width="14.140625" style="51" customWidth="1"/>
    <col min="2044" max="2044" width="13.140625" style="51" customWidth="1"/>
    <col min="2045" max="2045" width="1.85546875" style="51" customWidth="1"/>
    <col min="2046" max="2046" width="2.42578125" style="51" customWidth="1"/>
    <col min="2047" max="2047" width="4.42578125" style="51" customWidth="1"/>
    <col min="2048" max="2048" width="4.140625" style="51" customWidth="1"/>
    <col min="2049" max="2290" width="9.140625" style="51"/>
    <col min="2291" max="2291" width="2.85546875" style="51" customWidth="1"/>
    <col min="2292" max="2292" width="5.7109375" style="51" customWidth="1"/>
    <col min="2293" max="2293" width="5.42578125" style="51" customWidth="1"/>
    <col min="2294" max="2296" width="9.140625" style="51"/>
    <col min="2297" max="2298" width="9" style="51" customWidth="1"/>
    <col min="2299" max="2299" width="14.140625" style="51" customWidth="1"/>
    <col min="2300" max="2300" width="13.140625" style="51" customWidth="1"/>
    <col min="2301" max="2301" width="1.85546875" style="51" customWidth="1"/>
    <col min="2302" max="2302" width="2.42578125" style="51" customWidth="1"/>
    <col min="2303" max="2303" width="4.42578125" style="51" customWidth="1"/>
    <col min="2304" max="2304" width="4.140625" style="51" customWidth="1"/>
    <col min="2305" max="2546" width="9.140625" style="51"/>
    <col min="2547" max="2547" width="2.85546875" style="51" customWidth="1"/>
    <col min="2548" max="2548" width="5.7109375" style="51" customWidth="1"/>
    <col min="2549" max="2549" width="5.42578125" style="51" customWidth="1"/>
    <col min="2550" max="2552" width="9.140625" style="51"/>
    <col min="2553" max="2554" width="9" style="51" customWidth="1"/>
    <col min="2555" max="2555" width="14.140625" style="51" customWidth="1"/>
    <col min="2556" max="2556" width="13.140625" style="51" customWidth="1"/>
    <col min="2557" max="2557" width="1.85546875" style="51" customWidth="1"/>
    <col min="2558" max="2558" width="2.42578125" style="51" customWidth="1"/>
    <col min="2559" max="2559" width="4.42578125" style="51" customWidth="1"/>
    <col min="2560" max="2560" width="4.140625" style="51" customWidth="1"/>
    <col min="2561" max="2802" width="9.140625" style="51"/>
    <col min="2803" max="2803" width="2.85546875" style="51" customWidth="1"/>
    <col min="2804" max="2804" width="5.7109375" style="51" customWidth="1"/>
    <col min="2805" max="2805" width="5.42578125" style="51" customWidth="1"/>
    <col min="2806" max="2808" width="9.140625" style="51"/>
    <col min="2809" max="2810" width="9" style="51" customWidth="1"/>
    <col min="2811" max="2811" width="14.140625" style="51" customWidth="1"/>
    <col min="2812" max="2812" width="13.140625" style="51" customWidth="1"/>
    <col min="2813" max="2813" width="1.85546875" style="51" customWidth="1"/>
    <col min="2814" max="2814" width="2.42578125" style="51" customWidth="1"/>
    <col min="2815" max="2815" width="4.42578125" style="51" customWidth="1"/>
    <col min="2816" max="2816" width="4.140625" style="51" customWidth="1"/>
    <col min="2817" max="3058" width="9.140625" style="51"/>
    <col min="3059" max="3059" width="2.85546875" style="51" customWidth="1"/>
    <col min="3060" max="3060" width="5.7109375" style="51" customWidth="1"/>
    <col min="3061" max="3061" width="5.42578125" style="51" customWidth="1"/>
    <col min="3062" max="3064" width="9.140625" style="51"/>
    <col min="3065" max="3066" width="9" style="51" customWidth="1"/>
    <col min="3067" max="3067" width="14.140625" style="51" customWidth="1"/>
    <col min="3068" max="3068" width="13.140625" style="51" customWidth="1"/>
    <col min="3069" max="3069" width="1.85546875" style="51" customWidth="1"/>
    <col min="3070" max="3070" width="2.42578125" style="51" customWidth="1"/>
    <col min="3071" max="3071" width="4.42578125" style="51" customWidth="1"/>
    <col min="3072" max="3072" width="4.140625" style="51" customWidth="1"/>
    <col min="3073" max="3314" width="9.140625" style="51"/>
    <col min="3315" max="3315" width="2.85546875" style="51" customWidth="1"/>
    <col min="3316" max="3316" width="5.7109375" style="51" customWidth="1"/>
    <col min="3317" max="3317" width="5.42578125" style="51" customWidth="1"/>
    <col min="3318" max="3320" width="9.140625" style="51"/>
    <col min="3321" max="3322" width="9" style="51" customWidth="1"/>
    <col min="3323" max="3323" width="14.140625" style="51" customWidth="1"/>
    <col min="3324" max="3324" width="13.140625" style="51" customWidth="1"/>
    <col min="3325" max="3325" width="1.85546875" style="51" customWidth="1"/>
    <col min="3326" max="3326" width="2.42578125" style="51" customWidth="1"/>
    <col min="3327" max="3327" width="4.42578125" style="51" customWidth="1"/>
    <col min="3328" max="3328" width="4.140625" style="51" customWidth="1"/>
    <col min="3329" max="3570" width="9.140625" style="51"/>
    <col min="3571" max="3571" width="2.85546875" style="51" customWidth="1"/>
    <col min="3572" max="3572" width="5.7109375" style="51" customWidth="1"/>
    <col min="3573" max="3573" width="5.42578125" style="51" customWidth="1"/>
    <col min="3574" max="3576" width="9.140625" style="51"/>
    <col min="3577" max="3578" width="9" style="51" customWidth="1"/>
    <col min="3579" max="3579" width="14.140625" style="51" customWidth="1"/>
    <col min="3580" max="3580" width="13.140625" style="51" customWidth="1"/>
    <col min="3581" max="3581" width="1.85546875" style="51" customWidth="1"/>
    <col min="3582" max="3582" width="2.42578125" style="51" customWidth="1"/>
    <col min="3583" max="3583" width="4.42578125" style="51" customWidth="1"/>
    <col min="3584" max="3584" width="4.140625" style="51" customWidth="1"/>
    <col min="3585" max="3826" width="9.140625" style="51"/>
    <col min="3827" max="3827" width="2.85546875" style="51" customWidth="1"/>
    <col min="3828" max="3828" width="5.7109375" style="51" customWidth="1"/>
    <col min="3829" max="3829" width="5.42578125" style="51" customWidth="1"/>
    <col min="3830" max="3832" width="9.140625" style="51"/>
    <col min="3833" max="3834" width="9" style="51" customWidth="1"/>
    <col min="3835" max="3835" width="14.140625" style="51" customWidth="1"/>
    <col min="3836" max="3836" width="13.140625" style="51" customWidth="1"/>
    <col min="3837" max="3837" width="1.85546875" style="51" customWidth="1"/>
    <col min="3838" max="3838" width="2.42578125" style="51" customWidth="1"/>
    <col min="3839" max="3839" width="4.42578125" style="51" customWidth="1"/>
    <col min="3840" max="3840" width="4.140625" style="51" customWidth="1"/>
    <col min="3841" max="4082" width="9.140625" style="51"/>
    <col min="4083" max="4083" width="2.85546875" style="51" customWidth="1"/>
    <col min="4084" max="4084" width="5.7109375" style="51" customWidth="1"/>
    <col min="4085" max="4085" width="5.42578125" style="51" customWidth="1"/>
    <col min="4086" max="4088" width="9.140625" style="51"/>
    <col min="4089" max="4090" width="9" style="51" customWidth="1"/>
    <col min="4091" max="4091" width="14.140625" style="51" customWidth="1"/>
    <col min="4092" max="4092" width="13.140625" style="51" customWidth="1"/>
    <col min="4093" max="4093" width="1.85546875" style="51" customWidth="1"/>
    <col min="4094" max="4094" width="2.42578125" style="51" customWidth="1"/>
    <col min="4095" max="4095" width="4.42578125" style="51" customWidth="1"/>
    <col min="4096" max="4096" width="4.140625" style="51" customWidth="1"/>
    <col min="4097" max="4338" width="9.140625" style="51"/>
    <col min="4339" max="4339" width="2.85546875" style="51" customWidth="1"/>
    <col min="4340" max="4340" width="5.7109375" style="51" customWidth="1"/>
    <col min="4341" max="4341" width="5.42578125" style="51" customWidth="1"/>
    <col min="4342" max="4344" width="9.140625" style="51"/>
    <col min="4345" max="4346" width="9" style="51" customWidth="1"/>
    <col min="4347" max="4347" width="14.140625" style="51" customWidth="1"/>
    <col min="4348" max="4348" width="13.140625" style="51" customWidth="1"/>
    <col min="4349" max="4349" width="1.85546875" style="51" customWidth="1"/>
    <col min="4350" max="4350" width="2.42578125" style="51" customWidth="1"/>
    <col min="4351" max="4351" width="4.42578125" style="51" customWidth="1"/>
    <col min="4352" max="4352" width="4.140625" style="51" customWidth="1"/>
    <col min="4353" max="4594" width="9.140625" style="51"/>
    <col min="4595" max="4595" width="2.85546875" style="51" customWidth="1"/>
    <col min="4596" max="4596" width="5.7109375" style="51" customWidth="1"/>
    <col min="4597" max="4597" width="5.42578125" style="51" customWidth="1"/>
    <col min="4598" max="4600" width="9.140625" style="51"/>
    <col min="4601" max="4602" width="9" style="51" customWidth="1"/>
    <col min="4603" max="4603" width="14.140625" style="51" customWidth="1"/>
    <col min="4604" max="4604" width="13.140625" style="51" customWidth="1"/>
    <col min="4605" max="4605" width="1.85546875" style="51" customWidth="1"/>
    <col min="4606" max="4606" width="2.42578125" style="51" customWidth="1"/>
    <col min="4607" max="4607" width="4.42578125" style="51" customWidth="1"/>
    <col min="4608" max="4608" width="4.140625" style="51" customWidth="1"/>
    <col min="4609" max="4850" width="9.140625" style="51"/>
    <col min="4851" max="4851" width="2.85546875" style="51" customWidth="1"/>
    <col min="4852" max="4852" width="5.7109375" style="51" customWidth="1"/>
    <col min="4853" max="4853" width="5.42578125" style="51" customWidth="1"/>
    <col min="4854" max="4856" width="9.140625" style="51"/>
    <col min="4857" max="4858" width="9" style="51" customWidth="1"/>
    <col min="4859" max="4859" width="14.140625" style="51" customWidth="1"/>
    <col min="4860" max="4860" width="13.140625" style="51" customWidth="1"/>
    <col min="4861" max="4861" width="1.85546875" style="51" customWidth="1"/>
    <col min="4862" max="4862" width="2.42578125" style="51" customWidth="1"/>
    <col min="4863" max="4863" width="4.42578125" style="51" customWidth="1"/>
    <col min="4864" max="4864" width="4.140625" style="51" customWidth="1"/>
    <col min="4865" max="5106" width="9.140625" style="51"/>
    <col min="5107" max="5107" width="2.85546875" style="51" customWidth="1"/>
    <col min="5108" max="5108" width="5.7109375" style="51" customWidth="1"/>
    <col min="5109" max="5109" width="5.42578125" style="51" customWidth="1"/>
    <col min="5110" max="5112" width="9.140625" style="51"/>
    <col min="5113" max="5114" width="9" style="51" customWidth="1"/>
    <col min="5115" max="5115" width="14.140625" style="51" customWidth="1"/>
    <col min="5116" max="5116" width="13.140625" style="51" customWidth="1"/>
    <col min="5117" max="5117" width="1.85546875" style="51" customWidth="1"/>
    <col min="5118" max="5118" width="2.42578125" style="51" customWidth="1"/>
    <col min="5119" max="5119" width="4.42578125" style="51" customWidth="1"/>
    <col min="5120" max="5120" width="4.140625" style="51" customWidth="1"/>
    <col min="5121" max="5362" width="9.140625" style="51"/>
    <col min="5363" max="5363" width="2.85546875" style="51" customWidth="1"/>
    <col min="5364" max="5364" width="5.7109375" style="51" customWidth="1"/>
    <col min="5365" max="5365" width="5.42578125" style="51" customWidth="1"/>
    <col min="5366" max="5368" width="9.140625" style="51"/>
    <col min="5369" max="5370" width="9" style="51" customWidth="1"/>
    <col min="5371" max="5371" width="14.140625" style="51" customWidth="1"/>
    <col min="5372" max="5372" width="13.140625" style="51" customWidth="1"/>
    <col min="5373" max="5373" width="1.85546875" style="51" customWidth="1"/>
    <col min="5374" max="5374" width="2.42578125" style="51" customWidth="1"/>
    <col min="5375" max="5375" width="4.42578125" style="51" customWidth="1"/>
    <col min="5376" max="5376" width="4.140625" style="51" customWidth="1"/>
    <col min="5377" max="5618" width="9.140625" style="51"/>
    <col min="5619" max="5619" width="2.85546875" style="51" customWidth="1"/>
    <col min="5620" max="5620" width="5.7109375" style="51" customWidth="1"/>
    <col min="5621" max="5621" width="5.42578125" style="51" customWidth="1"/>
    <col min="5622" max="5624" width="9.140625" style="51"/>
    <col min="5625" max="5626" width="9" style="51" customWidth="1"/>
    <col min="5627" max="5627" width="14.140625" style="51" customWidth="1"/>
    <col min="5628" max="5628" width="13.140625" style="51" customWidth="1"/>
    <col min="5629" max="5629" width="1.85546875" style="51" customWidth="1"/>
    <col min="5630" max="5630" width="2.42578125" style="51" customWidth="1"/>
    <col min="5631" max="5631" width="4.42578125" style="51" customWidth="1"/>
    <col min="5632" max="5632" width="4.140625" style="51" customWidth="1"/>
    <col min="5633" max="5874" width="9.140625" style="51"/>
    <col min="5875" max="5875" width="2.85546875" style="51" customWidth="1"/>
    <col min="5876" max="5876" width="5.7109375" style="51" customWidth="1"/>
    <col min="5877" max="5877" width="5.42578125" style="51" customWidth="1"/>
    <col min="5878" max="5880" width="9.140625" style="51"/>
    <col min="5881" max="5882" width="9" style="51" customWidth="1"/>
    <col min="5883" max="5883" width="14.140625" style="51" customWidth="1"/>
    <col min="5884" max="5884" width="13.140625" style="51" customWidth="1"/>
    <col min="5885" max="5885" width="1.85546875" style="51" customWidth="1"/>
    <col min="5886" max="5886" width="2.42578125" style="51" customWidth="1"/>
    <col min="5887" max="5887" width="4.42578125" style="51" customWidth="1"/>
    <col min="5888" max="5888" width="4.140625" style="51" customWidth="1"/>
    <col min="5889" max="6130" width="9.140625" style="51"/>
    <col min="6131" max="6131" width="2.85546875" style="51" customWidth="1"/>
    <col min="6132" max="6132" width="5.7109375" style="51" customWidth="1"/>
    <col min="6133" max="6133" width="5.42578125" style="51" customWidth="1"/>
    <col min="6134" max="6136" width="9.140625" style="51"/>
    <col min="6137" max="6138" width="9" style="51" customWidth="1"/>
    <col min="6139" max="6139" width="14.140625" style="51" customWidth="1"/>
    <col min="6140" max="6140" width="13.140625" style="51" customWidth="1"/>
    <col min="6141" max="6141" width="1.85546875" style="51" customWidth="1"/>
    <col min="6142" max="6142" width="2.42578125" style="51" customWidth="1"/>
    <col min="6143" max="6143" width="4.42578125" style="51" customWidth="1"/>
    <col min="6144" max="6144" width="4.140625" style="51" customWidth="1"/>
    <col min="6145" max="6386" width="9.140625" style="51"/>
    <col min="6387" max="6387" width="2.85546875" style="51" customWidth="1"/>
    <col min="6388" max="6388" width="5.7109375" style="51" customWidth="1"/>
    <col min="6389" max="6389" width="5.42578125" style="51" customWidth="1"/>
    <col min="6390" max="6392" width="9.140625" style="51"/>
    <col min="6393" max="6394" width="9" style="51" customWidth="1"/>
    <col min="6395" max="6395" width="14.140625" style="51" customWidth="1"/>
    <col min="6396" max="6396" width="13.140625" style="51" customWidth="1"/>
    <col min="6397" max="6397" width="1.85546875" style="51" customWidth="1"/>
    <col min="6398" max="6398" width="2.42578125" style="51" customWidth="1"/>
    <col min="6399" max="6399" width="4.42578125" style="51" customWidth="1"/>
    <col min="6400" max="6400" width="4.140625" style="51" customWidth="1"/>
    <col min="6401" max="6642" width="9.140625" style="51"/>
    <col min="6643" max="6643" width="2.85546875" style="51" customWidth="1"/>
    <col min="6644" max="6644" width="5.7109375" style="51" customWidth="1"/>
    <col min="6645" max="6645" width="5.42578125" style="51" customWidth="1"/>
    <col min="6646" max="6648" width="9.140625" style="51"/>
    <col min="6649" max="6650" width="9" style="51" customWidth="1"/>
    <col min="6651" max="6651" width="14.140625" style="51" customWidth="1"/>
    <col min="6652" max="6652" width="13.140625" style="51" customWidth="1"/>
    <col min="6653" max="6653" width="1.85546875" style="51" customWidth="1"/>
    <col min="6654" max="6654" width="2.42578125" style="51" customWidth="1"/>
    <col min="6655" max="6655" width="4.42578125" style="51" customWidth="1"/>
    <col min="6656" max="6656" width="4.140625" style="51" customWidth="1"/>
    <col min="6657" max="6898" width="9.140625" style="51"/>
    <col min="6899" max="6899" width="2.85546875" style="51" customWidth="1"/>
    <col min="6900" max="6900" width="5.7109375" style="51" customWidth="1"/>
    <col min="6901" max="6901" width="5.42578125" style="51" customWidth="1"/>
    <col min="6902" max="6904" width="9.140625" style="51"/>
    <col min="6905" max="6906" width="9" style="51" customWidth="1"/>
    <col min="6907" max="6907" width="14.140625" style="51" customWidth="1"/>
    <col min="6908" max="6908" width="13.140625" style="51" customWidth="1"/>
    <col min="6909" max="6909" width="1.85546875" style="51" customWidth="1"/>
    <col min="6910" max="6910" width="2.42578125" style="51" customWidth="1"/>
    <col min="6911" max="6911" width="4.42578125" style="51" customWidth="1"/>
    <col min="6912" max="6912" width="4.140625" style="51" customWidth="1"/>
    <col min="6913" max="7154" width="9.140625" style="51"/>
    <col min="7155" max="7155" width="2.85546875" style="51" customWidth="1"/>
    <col min="7156" max="7156" width="5.7109375" style="51" customWidth="1"/>
    <col min="7157" max="7157" width="5.42578125" style="51" customWidth="1"/>
    <col min="7158" max="7160" width="9.140625" style="51"/>
    <col min="7161" max="7162" width="9" style="51" customWidth="1"/>
    <col min="7163" max="7163" width="14.140625" style="51" customWidth="1"/>
    <col min="7164" max="7164" width="13.140625" style="51" customWidth="1"/>
    <col min="7165" max="7165" width="1.85546875" style="51" customWidth="1"/>
    <col min="7166" max="7166" width="2.42578125" style="51" customWidth="1"/>
    <col min="7167" max="7167" width="4.42578125" style="51" customWidth="1"/>
    <col min="7168" max="7168" width="4.140625" style="51" customWidth="1"/>
    <col min="7169" max="7410" width="9.140625" style="51"/>
    <col min="7411" max="7411" width="2.85546875" style="51" customWidth="1"/>
    <col min="7412" max="7412" width="5.7109375" style="51" customWidth="1"/>
    <col min="7413" max="7413" width="5.42578125" style="51" customWidth="1"/>
    <col min="7414" max="7416" width="9.140625" style="51"/>
    <col min="7417" max="7418" width="9" style="51" customWidth="1"/>
    <col min="7419" max="7419" width="14.140625" style="51" customWidth="1"/>
    <col min="7420" max="7420" width="13.140625" style="51" customWidth="1"/>
    <col min="7421" max="7421" width="1.85546875" style="51" customWidth="1"/>
    <col min="7422" max="7422" width="2.42578125" style="51" customWidth="1"/>
    <col min="7423" max="7423" width="4.42578125" style="51" customWidth="1"/>
    <col min="7424" max="7424" width="4.140625" style="51" customWidth="1"/>
    <col min="7425" max="7666" width="9.140625" style="51"/>
    <col min="7667" max="7667" width="2.85546875" style="51" customWidth="1"/>
    <col min="7668" max="7668" width="5.7109375" style="51" customWidth="1"/>
    <col min="7669" max="7669" width="5.42578125" style="51" customWidth="1"/>
    <col min="7670" max="7672" width="9.140625" style="51"/>
    <col min="7673" max="7674" width="9" style="51" customWidth="1"/>
    <col min="7675" max="7675" width="14.140625" style="51" customWidth="1"/>
    <col min="7676" max="7676" width="13.140625" style="51" customWidth="1"/>
    <col min="7677" max="7677" width="1.85546875" style="51" customWidth="1"/>
    <col min="7678" max="7678" width="2.42578125" style="51" customWidth="1"/>
    <col min="7679" max="7679" width="4.42578125" style="51" customWidth="1"/>
    <col min="7680" max="7680" width="4.140625" style="51" customWidth="1"/>
    <col min="7681" max="7922" width="9.140625" style="51"/>
    <col min="7923" max="7923" width="2.85546875" style="51" customWidth="1"/>
    <col min="7924" max="7924" width="5.7109375" style="51" customWidth="1"/>
    <col min="7925" max="7925" width="5.42578125" style="51" customWidth="1"/>
    <col min="7926" max="7928" width="9.140625" style="51"/>
    <col min="7929" max="7930" width="9" style="51" customWidth="1"/>
    <col min="7931" max="7931" width="14.140625" style="51" customWidth="1"/>
    <col min="7932" max="7932" width="13.140625" style="51" customWidth="1"/>
    <col min="7933" max="7933" width="1.85546875" style="51" customWidth="1"/>
    <col min="7934" max="7934" width="2.42578125" style="51" customWidth="1"/>
    <col min="7935" max="7935" width="4.42578125" style="51" customWidth="1"/>
    <col min="7936" max="7936" width="4.140625" style="51" customWidth="1"/>
    <col min="7937" max="8178" width="9.140625" style="51"/>
    <col min="8179" max="8179" width="2.85546875" style="51" customWidth="1"/>
    <col min="8180" max="8180" width="5.7109375" style="51" customWidth="1"/>
    <col min="8181" max="8181" width="5.42578125" style="51" customWidth="1"/>
    <col min="8182" max="8184" width="9.140625" style="51"/>
    <col min="8185" max="8186" width="9" style="51" customWidth="1"/>
    <col min="8187" max="8187" width="14.140625" style="51" customWidth="1"/>
    <col min="8188" max="8188" width="13.140625" style="51" customWidth="1"/>
    <col min="8189" max="8189" width="1.85546875" style="51" customWidth="1"/>
    <col min="8190" max="8190" width="2.42578125" style="51" customWidth="1"/>
    <col min="8191" max="8191" width="4.42578125" style="51" customWidth="1"/>
    <col min="8192" max="8192" width="4.140625" style="51" customWidth="1"/>
    <col min="8193" max="8434" width="9.140625" style="51"/>
    <col min="8435" max="8435" width="2.85546875" style="51" customWidth="1"/>
    <col min="8436" max="8436" width="5.7109375" style="51" customWidth="1"/>
    <col min="8437" max="8437" width="5.42578125" style="51" customWidth="1"/>
    <col min="8438" max="8440" width="9.140625" style="51"/>
    <col min="8441" max="8442" width="9" style="51" customWidth="1"/>
    <col min="8443" max="8443" width="14.140625" style="51" customWidth="1"/>
    <col min="8444" max="8444" width="13.140625" style="51" customWidth="1"/>
    <col min="8445" max="8445" width="1.85546875" style="51" customWidth="1"/>
    <col min="8446" max="8446" width="2.42578125" style="51" customWidth="1"/>
    <col min="8447" max="8447" width="4.42578125" style="51" customWidth="1"/>
    <col min="8448" max="8448" width="4.140625" style="51" customWidth="1"/>
    <col min="8449" max="8690" width="9.140625" style="51"/>
    <col min="8691" max="8691" width="2.85546875" style="51" customWidth="1"/>
    <col min="8692" max="8692" width="5.7109375" style="51" customWidth="1"/>
    <col min="8693" max="8693" width="5.42578125" style="51" customWidth="1"/>
    <col min="8694" max="8696" width="9.140625" style="51"/>
    <col min="8697" max="8698" width="9" style="51" customWidth="1"/>
    <col min="8699" max="8699" width="14.140625" style="51" customWidth="1"/>
    <col min="8700" max="8700" width="13.140625" style="51" customWidth="1"/>
    <col min="8701" max="8701" width="1.85546875" style="51" customWidth="1"/>
    <col min="8702" max="8702" width="2.42578125" style="51" customWidth="1"/>
    <col min="8703" max="8703" width="4.42578125" style="51" customWidth="1"/>
    <col min="8704" max="8704" width="4.140625" style="51" customWidth="1"/>
    <col min="8705" max="8946" width="9.140625" style="51"/>
    <col min="8947" max="8947" width="2.85546875" style="51" customWidth="1"/>
    <col min="8948" max="8948" width="5.7109375" style="51" customWidth="1"/>
    <col min="8949" max="8949" width="5.42578125" style="51" customWidth="1"/>
    <col min="8950" max="8952" width="9.140625" style="51"/>
    <col min="8953" max="8954" width="9" style="51" customWidth="1"/>
    <col min="8955" max="8955" width="14.140625" style="51" customWidth="1"/>
    <col min="8956" max="8956" width="13.140625" style="51" customWidth="1"/>
    <col min="8957" max="8957" width="1.85546875" style="51" customWidth="1"/>
    <col min="8958" max="8958" width="2.42578125" style="51" customWidth="1"/>
    <col min="8959" max="8959" width="4.42578125" style="51" customWidth="1"/>
    <col min="8960" max="8960" width="4.140625" style="51" customWidth="1"/>
    <col min="8961" max="9202" width="9.140625" style="51"/>
    <col min="9203" max="9203" width="2.85546875" style="51" customWidth="1"/>
    <col min="9204" max="9204" width="5.7109375" style="51" customWidth="1"/>
    <col min="9205" max="9205" width="5.42578125" style="51" customWidth="1"/>
    <col min="9206" max="9208" width="9.140625" style="51"/>
    <col min="9209" max="9210" width="9" style="51" customWidth="1"/>
    <col min="9211" max="9211" width="14.140625" style="51" customWidth="1"/>
    <col min="9212" max="9212" width="13.140625" style="51" customWidth="1"/>
    <col min="9213" max="9213" width="1.85546875" style="51" customWidth="1"/>
    <col min="9214" max="9214" width="2.42578125" style="51" customWidth="1"/>
    <col min="9215" max="9215" width="4.42578125" style="51" customWidth="1"/>
    <col min="9216" max="9216" width="4.140625" style="51" customWidth="1"/>
    <col min="9217" max="9458" width="9.140625" style="51"/>
    <col min="9459" max="9459" width="2.85546875" style="51" customWidth="1"/>
    <col min="9460" max="9460" width="5.7109375" style="51" customWidth="1"/>
    <col min="9461" max="9461" width="5.42578125" style="51" customWidth="1"/>
    <col min="9462" max="9464" width="9.140625" style="51"/>
    <col min="9465" max="9466" width="9" style="51" customWidth="1"/>
    <col min="9467" max="9467" width="14.140625" style="51" customWidth="1"/>
    <col min="9468" max="9468" width="13.140625" style="51" customWidth="1"/>
    <col min="9469" max="9469" width="1.85546875" style="51" customWidth="1"/>
    <col min="9470" max="9470" width="2.42578125" style="51" customWidth="1"/>
    <col min="9471" max="9471" width="4.42578125" style="51" customWidth="1"/>
    <col min="9472" max="9472" width="4.140625" style="51" customWidth="1"/>
    <col min="9473" max="9714" width="9.140625" style="51"/>
    <col min="9715" max="9715" width="2.85546875" style="51" customWidth="1"/>
    <col min="9716" max="9716" width="5.7109375" style="51" customWidth="1"/>
    <col min="9717" max="9717" width="5.42578125" style="51" customWidth="1"/>
    <col min="9718" max="9720" width="9.140625" style="51"/>
    <col min="9721" max="9722" width="9" style="51" customWidth="1"/>
    <col min="9723" max="9723" width="14.140625" style="51" customWidth="1"/>
    <col min="9724" max="9724" width="13.140625" style="51" customWidth="1"/>
    <col min="9725" max="9725" width="1.85546875" style="51" customWidth="1"/>
    <col min="9726" max="9726" width="2.42578125" style="51" customWidth="1"/>
    <col min="9727" max="9727" width="4.42578125" style="51" customWidth="1"/>
    <col min="9728" max="9728" width="4.140625" style="51" customWidth="1"/>
    <col min="9729" max="9970" width="9.140625" style="51"/>
    <col min="9971" max="9971" width="2.85546875" style="51" customWidth="1"/>
    <col min="9972" max="9972" width="5.7109375" style="51" customWidth="1"/>
    <col min="9973" max="9973" width="5.42578125" style="51" customWidth="1"/>
    <col min="9974" max="9976" width="9.140625" style="51"/>
    <col min="9977" max="9978" width="9" style="51" customWidth="1"/>
    <col min="9979" max="9979" width="14.140625" style="51" customWidth="1"/>
    <col min="9980" max="9980" width="13.140625" style="51" customWidth="1"/>
    <col min="9981" max="9981" width="1.85546875" style="51" customWidth="1"/>
    <col min="9982" max="9982" width="2.42578125" style="51" customWidth="1"/>
    <col min="9983" max="9983" width="4.42578125" style="51" customWidth="1"/>
    <col min="9984" max="9984" width="4.140625" style="51" customWidth="1"/>
    <col min="9985" max="10226" width="9.140625" style="51"/>
    <col min="10227" max="10227" width="2.85546875" style="51" customWidth="1"/>
    <col min="10228" max="10228" width="5.7109375" style="51" customWidth="1"/>
    <col min="10229" max="10229" width="5.42578125" style="51" customWidth="1"/>
    <col min="10230" max="10232" width="9.140625" style="51"/>
    <col min="10233" max="10234" width="9" style="51" customWidth="1"/>
    <col min="10235" max="10235" width="14.140625" style="51" customWidth="1"/>
    <col min="10236" max="10236" width="13.140625" style="51" customWidth="1"/>
    <col min="10237" max="10237" width="1.85546875" style="51" customWidth="1"/>
    <col min="10238" max="10238" width="2.42578125" style="51" customWidth="1"/>
    <col min="10239" max="10239" width="4.42578125" style="51" customWidth="1"/>
    <col min="10240" max="10240" width="4.140625" style="51" customWidth="1"/>
    <col min="10241" max="10482" width="9.140625" style="51"/>
    <col min="10483" max="10483" width="2.85546875" style="51" customWidth="1"/>
    <col min="10484" max="10484" width="5.7109375" style="51" customWidth="1"/>
    <col min="10485" max="10485" width="5.42578125" style="51" customWidth="1"/>
    <col min="10486" max="10488" width="9.140625" style="51"/>
    <col min="10489" max="10490" width="9" style="51" customWidth="1"/>
    <col min="10491" max="10491" width="14.140625" style="51" customWidth="1"/>
    <col min="10492" max="10492" width="13.140625" style="51" customWidth="1"/>
    <col min="10493" max="10493" width="1.85546875" style="51" customWidth="1"/>
    <col min="10494" max="10494" width="2.42578125" style="51" customWidth="1"/>
    <col min="10495" max="10495" width="4.42578125" style="51" customWidth="1"/>
    <col min="10496" max="10496" width="4.140625" style="51" customWidth="1"/>
    <col min="10497" max="10738" width="9.140625" style="51"/>
    <col min="10739" max="10739" width="2.85546875" style="51" customWidth="1"/>
    <col min="10740" max="10740" width="5.7109375" style="51" customWidth="1"/>
    <col min="10741" max="10741" width="5.42578125" style="51" customWidth="1"/>
    <col min="10742" max="10744" width="9.140625" style="51"/>
    <col min="10745" max="10746" width="9" style="51" customWidth="1"/>
    <col min="10747" max="10747" width="14.140625" style="51" customWidth="1"/>
    <col min="10748" max="10748" width="13.140625" style="51" customWidth="1"/>
    <col min="10749" max="10749" width="1.85546875" style="51" customWidth="1"/>
    <col min="10750" max="10750" width="2.42578125" style="51" customWidth="1"/>
    <col min="10751" max="10751" width="4.42578125" style="51" customWidth="1"/>
    <col min="10752" max="10752" width="4.140625" style="51" customWidth="1"/>
    <col min="10753" max="10994" width="9.140625" style="51"/>
    <col min="10995" max="10995" width="2.85546875" style="51" customWidth="1"/>
    <col min="10996" max="10996" width="5.7109375" style="51" customWidth="1"/>
    <col min="10997" max="10997" width="5.42578125" style="51" customWidth="1"/>
    <col min="10998" max="11000" width="9.140625" style="51"/>
    <col min="11001" max="11002" width="9" style="51" customWidth="1"/>
    <col min="11003" max="11003" width="14.140625" style="51" customWidth="1"/>
    <col min="11004" max="11004" width="13.140625" style="51" customWidth="1"/>
    <col min="11005" max="11005" width="1.85546875" style="51" customWidth="1"/>
    <col min="11006" max="11006" width="2.42578125" style="51" customWidth="1"/>
    <col min="11007" max="11007" width="4.42578125" style="51" customWidth="1"/>
    <col min="11008" max="11008" width="4.140625" style="51" customWidth="1"/>
    <col min="11009" max="11250" width="9.140625" style="51"/>
    <col min="11251" max="11251" width="2.85546875" style="51" customWidth="1"/>
    <col min="11252" max="11252" width="5.7109375" style="51" customWidth="1"/>
    <col min="11253" max="11253" width="5.42578125" style="51" customWidth="1"/>
    <col min="11254" max="11256" width="9.140625" style="51"/>
    <col min="11257" max="11258" width="9" style="51" customWidth="1"/>
    <col min="11259" max="11259" width="14.140625" style="51" customWidth="1"/>
    <col min="11260" max="11260" width="13.140625" style="51" customWidth="1"/>
    <col min="11261" max="11261" width="1.85546875" style="51" customWidth="1"/>
    <col min="11262" max="11262" width="2.42578125" style="51" customWidth="1"/>
    <col min="11263" max="11263" width="4.42578125" style="51" customWidth="1"/>
    <col min="11264" max="11264" width="4.140625" style="51" customWidth="1"/>
    <col min="11265" max="11506" width="9.140625" style="51"/>
    <col min="11507" max="11507" width="2.85546875" style="51" customWidth="1"/>
    <col min="11508" max="11508" width="5.7109375" style="51" customWidth="1"/>
    <col min="11509" max="11509" width="5.42578125" style="51" customWidth="1"/>
    <col min="11510" max="11512" width="9.140625" style="51"/>
    <col min="11513" max="11514" width="9" style="51" customWidth="1"/>
    <col min="11515" max="11515" width="14.140625" style="51" customWidth="1"/>
    <col min="11516" max="11516" width="13.140625" style="51" customWidth="1"/>
    <col min="11517" max="11517" width="1.85546875" style="51" customWidth="1"/>
    <col min="11518" max="11518" width="2.42578125" style="51" customWidth="1"/>
    <col min="11519" max="11519" width="4.42578125" style="51" customWidth="1"/>
    <col min="11520" max="11520" width="4.140625" style="51" customWidth="1"/>
    <col min="11521" max="11762" width="9.140625" style="51"/>
    <col min="11763" max="11763" width="2.85546875" style="51" customWidth="1"/>
    <col min="11764" max="11764" width="5.7109375" style="51" customWidth="1"/>
    <col min="11765" max="11765" width="5.42578125" style="51" customWidth="1"/>
    <col min="11766" max="11768" width="9.140625" style="51"/>
    <col min="11769" max="11770" width="9" style="51" customWidth="1"/>
    <col min="11771" max="11771" width="14.140625" style="51" customWidth="1"/>
    <col min="11772" max="11772" width="13.140625" style="51" customWidth="1"/>
    <col min="11773" max="11773" width="1.85546875" style="51" customWidth="1"/>
    <col min="11774" max="11774" width="2.42578125" style="51" customWidth="1"/>
    <col min="11775" max="11775" width="4.42578125" style="51" customWidth="1"/>
    <col min="11776" max="11776" width="4.140625" style="51" customWidth="1"/>
    <col min="11777" max="12018" width="9.140625" style="51"/>
    <col min="12019" max="12019" width="2.85546875" style="51" customWidth="1"/>
    <col min="12020" max="12020" width="5.7109375" style="51" customWidth="1"/>
    <col min="12021" max="12021" width="5.42578125" style="51" customWidth="1"/>
    <col min="12022" max="12024" width="9.140625" style="51"/>
    <col min="12025" max="12026" width="9" style="51" customWidth="1"/>
    <col min="12027" max="12027" width="14.140625" style="51" customWidth="1"/>
    <col min="12028" max="12028" width="13.140625" style="51" customWidth="1"/>
    <col min="12029" max="12029" width="1.85546875" style="51" customWidth="1"/>
    <col min="12030" max="12030" width="2.42578125" style="51" customWidth="1"/>
    <col min="12031" max="12031" width="4.42578125" style="51" customWidth="1"/>
    <col min="12032" max="12032" width="4.140625" style="51" customWidth="1"/>
    <col min="12033" max="12274" width="9.140625" style="51"/>
    <col min="12275" max="12275" width="2.85546875" style="51" customWidth="1"/>
    <col min="12276" max="12276" width="5.7109375" style="51" customWidth="1"/>
    <col min="12277" max="12277" width="5.42578125" style="51" customWidth="1"/>
    <col min="12278" max="12280" width="9.140625" style="51"/>
    <col min="12281" max="12282" width="9" style="51" customWidth="1"/>
    <col min="12283" max="12283" width="14.140625" style="51" customWidth="1"/>
    <col min="12284" max="12284" width="13.140625" style="51" customWidth="1"/>
    <col min="12285" max="12285" width="1.85546875" style="51" customWidth="1"/>
    <col min="12286" max="12286" width="2.42578125" style="51" customWidth="1"/>
    <col min="12287" max="12287" width="4.42578125" style="51" customWidth="1"/>
    <col min="12288" max="12288" width="4.140625" style="51" customWidth="1"/>
    <col min="12289" max="12530" width="9.140625" style="51"/>
    <col min="12531" max="12531" width="2.85546875" style="51" customWidth="1"/>
    <col min="12532" max="12532" width="5.7109375" style="51" customWidth="1"/>
    <col min="12533" max="12533" width="5.42578125" style="51" customWidth="1"/>
    <col min="12534" max="12536" width="9.140625" style="51"/>
    <col min="12537" max="12538" width="9" style="51" customWidth="1"/>
    <col min="12539" max="12539" width="14.140625" style="51" customWidth="1"/>
    <col min="12540" max="12540" width="13.140625" style="51" customWidth="1"/>
    <col min="12541" max="12541" width="1.85546875" style="51" customWidth="1"/>
    <col min="12542" max="12542" width="2.42578125" style="51" customWidth="1"/>
    <col min="12543" max="12543" width="4.42578125" style="51" customWidth="1"/>
    <col min="12544" max="12544" width="4.140625" style="51" customWidth="1"/>
    <col min="12545" max="12786" width="9.140625" style="51"/>
    <col min="12787" max="12787" width="2.85546875" style="51" customWidth="1"/>
    <col min="12788" max="12788" width="5.7109375" style="51" customWidth="1"/>
    <col min="12789" max="12789" width="5.42578125" style="51" customWidth="1"/>
    <col min="12790" max="12792" width="9.140625" style="51"/>
    <col min="12793" max="12794" width="9" style="51" customWidth="1"/>
    <col min="12795" max="12795" width="14.140625" style="51" customWidth="1"/>
    <col min="12796" max="12796" width="13.140625" style="51" customWidth="1"/>
    <col min="12797" max="12797" width="1.85546875" style="51" customWidth="1"/>
    <col min="12798" max="12798" width="2.42578125" style="51" customWidth="1"/>
    <col min="12799" max="12799" width="4.42578125" style="51" customWidth="1"/>
    <col min="12800" max="12800" width="4.140625" style="51" customWidth="1"/>
    <col min="12801" max="13042" width="9.140625" style="51"/>
    <col min="13043" max="13043" width="2.85546875" style="51" customWidth="1"/>
    <col min="13044" max="13044" width="5.7109375" style="51" customWidth="1"/>
    <col min="13045" max="13045" width="5.42578125" style="51" customWidth="1"/>
    <col min="13046" max="13048" width="9.140625" style="51"/>
    <col min="13049" max="13050" width="9" style="51" customWidth="1"/>
    <col min="13051" max="13051" width="14.140625" style="51" customWidth="1"/>
    <col min="13052" max="13052" width="13.140625" style="51" customWidth="1"/>
    <col min="13053" max="13053" width="1.85546875" style="51" customWidth="1"/>
    <col min="13054" max="13054" width="2.42578125" style="51" customWidth="1"/>
    <col min="13055" max="13055" width="4.42578125" style="51" customWidth="1"/>
    <col min="13056" max="13056" width="4.140625" style="51" customWidth="1"/>
    <col min="13057" max="13298" width="9.140625" style="51"/>
    <col min="13299" max="13299" width="2.85546875" style="51" customWidth="1"/>
    <col min="13300" max="13300" width="5.7109375" style="51" customWidth="1"/>
    <col min="13301" max="13301" width="5.42578125" style="51" customWidth="1"/>
    <col min="13302" max="13304" width="9.140625" style="51"/>
    <col min="13305" max="13306" width="9" style="51" customWidth="1"/>
    <col min="13307" max="13307" width="14.140625" style="51" customWidth="1"/>
    <col min="13308" max="13308" width="13.140625" style="51" customWidth="1"/>
    <col min="13309" max="13309" width="1.85546875" style="51" customWidth="1"/>
    <col min="13310" max="13310" width="2.42578125" style="51" customWidth="1"/>
    <col min="13311" max="13311" width="4.42578125" style="51" customWidth="1"/>
    <col min="13312" max="13312" width="4.140625" style="51" customWidth="1"/>
    <col min="13313" max="13554" width="9.140625" style="51"/>
    <col min="13555" max="13555" width="2.85546875" style="51" customWidth="1"/>
    <col min="13556" max="13556" width="5.7109375" style="51" customWidth="1"/>
    <col min="13557" max="13557" width="5.42578125" style="51" customWidth="1"/>
    <col min="13558" max="13560" width="9.140625" style="51"/>
    <col min="13561" max="13562" width="9" style="51" customWidth="1"/>
    <col min="13563" max="13563" width="14.140625" style="51" customWidth="1"/>
    <col min="13564" max="13564" width="13.140625" style="51" customWidth="1"/>
    <col min="13565" max="13565" width="1.85546875" style="51" customWidth="1"/>
    <col min="13566" max="13566" width="2.42578125" style="51" customWidth="1"/>
    <col min="13567" max="13567" width="4.42578125" style="51" customWidth="1"/>
    <col min="13568" max="13568" width="4.140625" style="51" customWidth="1"/>
    <col min="13569" max="13810" width="9.140625" style="51"/>
    <col min="13811" max="13811" width="2.85546875" style="51" customWidth="1"/>
    <col min="13812" max="13812" width="5.7109375" style="51" customWidth="1"/>
    <col min="13813" max="13813" width="5.42578125" style="51" customWidth="1"/>
    <col min="13814" max="13816" width="9.140625" style="51"/>
    <col min="13817" max="13818" width="9" style="51" customWidth="1"/>
    <col min="13819" max="13819" width="14.140625" style="51" customWidth="1"/>
    <col min="13820" max="13820" width="13.140625" style="51" customWidth="1"/>
    <col min="13821" max="13821" width="1.85546875" style="51" customWidth="1"/>
    <col min="13822" max="13822" width="2.42578125" style="51" customWidth="1"/>
    <col min="13823" max="13823" width="4.42578125" style="51" customWidth="1"/>
    <col min="13824" max="13824" width="4.140625" style="51" customWidth="1"/>
    <col min="13825" max="14066" width="9.140625" style="51"/>
    <col min="14067" max="14067" width="2.85546875" style="51" customWidth="1"/>
    <col min="14068" max="14068" width="5.7109375" style="51" customWidth="1"/>
    <col min="14069" max="14069" width="5.42578125" style="51" customWidth="1"/>
    <col min="14070" max="14072" width="9.140625" style="51"/>
    <col min="14073" max="14074" width="9" style="51" customWidth="1"/>
    <col min="14075" max="14075" width="14.140625" style="51" customWidth="1"/>
    <col min="14076" max="14076" width="13.140625" style="51" customWidth="1"/>
    <col min="14077" max="14077" width="1.85546875" style="51" customWidth="1"/>
    <col min="14078" max="14078" width="2.42578125" style="51" customWidth="1"/>
    <col min="14079" max="14079" width="4.42578125" style="51" customWidth="1"/>
    <col min="14080" max="14080" width="4.140625" style="51" customWidth="1"/>
    <col min="14081" max="14322" width="9.140625" style="51"/>
    <col min="14323" max="14323" width="2.85546875" style="51" customWidth="1"/>
    <col min="14324" max="14324" width="5.7109375" style="51" customWidth="1"/>
    <col min="14325" max="14325" width="5.42578125" style="51" customWidth="1"/>
    <col min="14326" max="14328" width="9.140625" style="51"/>
    <col min="14329" max="14330" width="9" style="51" customWidth="1"/>
    <col min="14331" max="14331" width="14.140625" style="51" customWidth="1"/>
    <col min="14332" max="14332" width="13.140625" style="51" customWidth="1"/>
    <col min="14333" max="14333" width="1.85546875" style="51" customWidth="1"/>
    <col min="14334" max="14334" width="2.42578125" style="51" customWidth="1"/>
    <col min="14335" max="14335" width="4.42578125" style="51" customWidth="1"/>
    <col min="14336" max="14336" width="4.140625" style="51" customWidth="1"/>
    <col min="14337" max="14578" width="9.140625" style="51"/>
    <col min="14579" max="14579" width="2.85546875" style="51" customWidth="1"/>
    <col min="14580" max="14580" width="5.7109375" style="51" customWidth="1"/>
    <col min="14581" max="14581" width="5.42578125" style="51" customWidth="1"/>
    <col min="14582" max="14584" width="9.140625" style="51"/>
    <col min="14585" max="14586" width="9" style="51" customWidth="1"/>
    <col min="14587" max="14587" width="14.140625" style="51" customWidth="1"/>
    <col min="14588" max="14588" width="13.140625" style="51" customWidth="1"/>
    <col min="14589" max="14589" width="1.85546875" style="51" customWidth="1"/>
    <col min="14590" max="14590" width="2.42578125" style="51" customWidth="1"/>
    <col min="14591" max="14591" width="4.42578125" style="51" customWidth="1"/>
    <col min="14592" max="14592" width="4.140625" style="51" customWidth="1"/>
    <col min="14593" max="14834" width="9.140625" style="51"/>
    <col min="14835" max="14835" width="2.85546875" style="51" customWidth="1"/>
    <col min="14836" max="14836" width="5.7109375" style="51" customWidth="1"/>
    <col min="14837" max="14837" width="5.42578125" style="51" customWidth="1"/>
    <col min="14838" max="14840" width="9.140625" style="51"/>
    <col min="14841" max="14842" width="9" style="51" customWidth="1"/>
    <col min="14843" max="14843" width="14.140625" style="51" customWidth="1"/>
    <col min="14844" max="14844" width="13.140625" style="51" customWidth="1"/>
    <col min="14845" max="14845" width="1.85546875" style="51" customWidth="1"/>
    <col min="14846" max="14846" width="2.42578125" style="51" customWidth="1"/>
    <col min="14847" max="14847" width="4.42578125" style="51" customWidth="1"/>
    <col min="14848" max="14848" width="4.140625" style="51" customWidth="1"/>
    <col min="14849" max="15090" width="9.140625" style="51"/>
    <col min="15091" max="15091" width="2.85546875" style="51" customWidth="1"/>
    <col min="15092" max="15092" width="5.7109375" style="51" customWidth="1"/>
    <col min="15093" max="15093" width="5.42578125" style="51" customWidth="1"/>
    <col min="15094" max="15096" width="9.140625" style="51"/>
    <col min="15097" max="15098" width="9" style="51" customWidth="1"/>
    <col min="15099" max="15099" width="14.140625" style="51" customWidth="1"/>
    <col min="15100" max="15100" width="13.140625" style="51" customWidth="1"/>
    <col min="15101" max="15101" width="1.85546875" style="51" customWidth="1"/>
    <col min="15102" max="15102" width="2.42578125" style="51" customWidth="1"/>
    <col min="15103" max="15103" width="4.42578125" style="51" customWidth="1"/>
    <col min="15104" max="15104" width="4.140625" style="51" customWidth="1"/>
    <col min="15105" max="15346" width="9.140625" style="51"/>
    <col min="15347" max="15347" width="2.85546875" style="51" customWidth="1"/>
    <col min="15348" max="15348" width="5.7109375" style="51" customWidth="1"/>
    <col min="15349" max="15349" width="5.42578125" style="51" customWidth="1"/>
    <col min="15350" max="15352" width="9.140625" style="51"/>
    <col min="15353" max="15354" width="9" style="51" customWidth="1"/>
    <col min="15355" max="15355" width="14.140625" style="51" customWidth="1"/>
    <col min="15356" max="15356" width="13.140625" style="51" customWidth="1"/>
    <col min="15357" max="15357" width="1.85546875" style="51" customWidth="1"/>
    <col min="15358" max="15358" width="2.42578125" style="51" customWidth="1"/>
    <col min="15359" max="15359" width="4.42578125" style="51" customWidth="1"/>
    <col min="15360" max="15360" width="4.140625" style="51" customWidth="1"/>
    <col min="15361" max="15602" width="9.140625" style="51"/>
    <col min="15603" max="15603" width="2.85546875" style="51" customWidth="1"/>
    <col min="15604" max="15604" width="5.7109375" style="51" customWidth="1"/>
    <col min="15605" max="15605" width="5.42578125" style="51" customWidth="1"/>
    <col min="15606" max="15608" width="9.140625" style="51"/>
    <col min="15609" max="15610" width="9" style="51" customWidth="1"/>
    <col min="15611" max="15611" width="14.140625" style="51" customWidth="1"/>
    <col min="15612" max="15612" width="13.140625" style="51" customWidth="1"/>
    <col min="15613" max="15613" width="1.85546875" style="51" customWidth="1"/>
    <col min="15614" max="15614" width="2.42578125" style="51" customWidth="1"/>
    <col min="15615" max="15615" width="4.42578125" style="51" customWidth="1"/>
    <col min="15616" max="15616" width="4.140625" style="51" customWidth="1"/>
    <col min="15617" max="15858" width="9.140625" style="51"/>
    <col min="15859" max="15859" width="2.85546875" style="51" customWidth="1"/>
    <col min="15860" max="15860" width="5.7109375" style="51" customWidth="1"/>
    <col min="15861" max="15861" width="5.42578125" style="51" customWidth="1"/>
    <col min="15862" max="15864" width="9.140625" style="51"/>
    <col min="15865" max="15866" width="9" style="51" customWidth="1"/>
    <col min="15867" max="15867" width="14.140625" style="51" customWidth="1"/>
    <col min="15868" max="15868" width="13.140625" style="51" customWidth="1"/>
    <col min="15869" max="15869" width="1.85546875" style="51" customWidth="1"/>
    <col min="15870" max="15870" width="2.42578125" style="51" customWidth="1"/>
    <col min="15871" max="15871" width="4.42578125" style="51" customWidth="1"/>
    <col min="15872" max="15872" width="4.140625" style="51" customWidth="1"/>
    <col min="15873" max="16114" width="9.140625" style="51"/>
    <col min="16115" max="16115" width="2.85546875" style="51" customWidth="1"/>
    <col min="16116" max="16116" width="5.7109375" style="51" customWidth="1"/>
    <col min="16117" max="16117" width="5.42578125" style="51" customWidth="1"/>
    <col min="16118" max="16120" width="9.140625" style="51"/>
    <col min="16121" max="16122" width="9" style="51" customWidth="1"/>
    <col min="16123" max="16123" width="14.140625" style="51" customWidth="1"/>
    <col min="16124" max="16124" width="13.140625" style="51" customWidth="1"/>
    <col min="16125" max="16125" width="1.85546875" style="51" customWidth="1"/>
    <col min="16126" max="16126" width="2.42578125" style="51" customWidth="1"/>
    <col min="16127" max="16127" width="4.42578125" style="51" customWidth="1"/>
    <col min="16128" max="16128" width="4.140625" style="51" customWidth="1"/>
    <col min="16129" max="16384" width="9.140625" style="51"/>
  </cols>
  <sheetData>
    <row r="1" spans="1:14" x14ac:dyDescent="0.2">
      <c r="A1" s="50"/>
      <c r="L1" s="50"/>
    </row>
    <row r="3" spans="1:14" ht="3.95" customHeight="1" x14ac:dyDescent="0.2">
      <c r="B3" s="52"/>
      <c r="C3" s="53"/>
      <c r="D3" s="53"/>
      <c r="E3" s="53"/>
      <c r="F3" s="53"/>
      <c r="G3" s="54"/>
      <c r="H3" s="53"/>
      <c r="I3" s="53"/>
      <c r="J3" s="55"/>
      <c r="L3" s="155" t="s">
        <v>27</v>
      </c>
      <c r="M3" s="53"/>
      <c r="N3" s="55"/>
    </row>
    <row r="4" spans="1:14" ht="12.95" customHeight="1" x14ac:dyDescent="0.2">
      <c r="B4" s="30" t="s">
        <v>28</v>
      </c>
      <c r="C4" s="56"/>
      <c r="D4" s="56"/>
      <c r="E4" s="56"/>
      <c r="F4" s="56"/>
      <c r="G4" s="31" t="s">
        <v>62</v>
      </c>
      <c r="I4" s="56"/>
      <c r="J4" s="57"/>
      <c r="L4" s="156"/>
      <c r="M4" s="56"/>
      <c r="N4" s="57"/>
    </row>
    <row r="5" spans="1:14" ht="11.1" customHeight="1" x14ac:dyDescent="0.2">
      <c r="B5" s="32" t="s">
        <v>29</v>
      </c>
      <c r="C5" s="158" t="s">
        <v>30</v>
      </c>
      <c r="D5" s="158"/>
      <c r="E5" s="158"/>
      <c r="F5" s="158"/>
      <c r="G5" s="158"/>
      <c r="H5" s="158"/>
      <c r="I5" s="33"/>
      <c r="J5" s="34" t="s">
        <v>31</v>
      </c>
      <c r="L5" s="156"/>
      <c r="M5" s="57"/>
      <c r="N5" s="159" t="s">
        <v>32</v>
      </c>
    </row>
    <row r="6" spans="1:14" ht="11.1" customHeight="1" x14ac:dyDescent="0.2">
      <c r="B6" s="32" t="s">
        <v>33</v>
      </c>
      <c r="C6" s="158" t="s">
        <v>34</v>
      </c>
      <c r="D6" s="158"/>
      <c r="E6" s="158"/>
      <c r="F6" s="158"/>
      <c r="G6" s="158"/>
      <c r="H6" s="158"/>
      <c r="I6" s="56"/>
      <c r="J6" s="160">
        <f ca="1">TODAY()</f>
        <v>45790</v>
      </c>
      <c r="L6" s="156"/>
      <c r="M6" s="57"/>
      <c r="N6" s="159"/>
    </row>
    <row r="7" spans="1:14" ht="11.1" customHeight="1" x14ac:dyDescent="0.2">
      <c r="B7" s="32" t="s">
        <v>35</v>
      </c>
      <c r="C7" s="158" t="s">
        <v>36</v>
      </c>
      <c r="D7" s="158"/>
      <c r="E7" s="158"/>
      <c r="F7" s="158"/>
      <c r="G7" s="158"/>
      <c r="H7" s="158"/>
      <c r="I7" s="56"/>
      <c r="J7" s="160"/>
      <c r="L7" s="156"/>
      <c r="M7" s="57"/>
      <c r="N7" s="159"/>
    </row>
    <row r="8" spans="1:14" ht="3.95" customHeight="1" x14ac:dyDescent="0.2">
      <c r="B8" s="58"/>
      <c r="C8" s="59"/>
      <c r="D8" s="59"/>
      <c r="E8" s="59"/>
      <c r="F8" s="59"/>
      <c r="G8" s="59"/>
      <c r="H8" s="59"/>
      <c r="I8" s="59"/>
      <c r="J8" s="60"/>
      <c r="L8" s="156"/>
      <c r="M8" s="57"/>
      <c r="N8" s="159"/>
    </row>
    <row r="9" spans="1:14" ht="6" customHeight="1" x14ac:dyDescent="0.2">
      <c r="L9" s="156"/>
      <c r="M9" s="57"/>
      <c r="N9" s="159"/>
    </row>
    <row r="10" spans="1:14" ht="8.1" customHeight="1" x14ac:dyDescent="0.2">
      <c r="B10" s="35" t="s">
        <v>37</v>
      </c>
      <c r="C10" s="36" t="s">
        <v>38</v>
      </c>
      <c r="D10" s="61"/>
      <c r="E10" s="61"/>
      <c r="F10" s="61"/>
      <c r="G10" s="61"/>
      <c r="H10" s="36" t="s">
        <v>39</v>
      </c>
      <c r="I10" s="36" t="s">
        <v>40</v>
      </c>
      <c r="J10" s="55"/>
      <c r="L10" s="156"/>
      <c r="M10" s="57"/>
      <c r="N10" s="159"/>
    </row>
    <row r="11" spans="1:14" s="26" customFormat="1" ht="11.1" customHeight="1" x14ac:dyDescent="0.25">
      <c r="B11" s="62" t="s">
        <v>41</v>
      </c>
      <c r="C11" s="161" t="str">
        <f>Cálculo!C12</f>
        <v>Manoel Juca</v>
      </c>
      <c r="D11" s="131"/>
      <c r="E11" s="131"/>
      <c r="F11" s="131"/>
      <c r="G11" s="131"/>
      <c r="H11" s="37"/>
      <c r="I11" s="131" t="s">
        <v>66</v>
      </c>
      <c r="J11" s="132"/>
      <c r="L11" s="156"/>
      <c r="M11" s="38"/>
      <c r="N11" s="159"/>
    </row>
    <row r="12" spans="1:14" ht="6" customHeight="1" x14ac:dyDescent="0.2">
      <c r="B12" s="63"/>
      <c r="C12" s="64"/>
      <c r="D12" s="64"/>
      <c r="E12" s="64"/>
      <c r="F12" s="64"/>
      <c r="G12" s="64"/>
      <c r="H12" s="64"/>
      <c r="I12" s="64"/>
      <c r="J12" s="65"/>
      <c r="L12" s="156"/>
      <c r="M12" s="57"/>
      <c r="N12" s="159"/>
    </row>
    <row r="13" spans="1:14" ht="6" customHeight="1" x14ac:dyDescent="0.2">
      <c r="L13" s="156"/>
      <c r="M13" s="57"/>
      <c r="N13" s="159"/>
    </row>
    <row r="14" spans="1:14" s="27" customFormat="1" ht="12" customHeight="1" x14ac:dyDescent="0.2">
      <c r="B14" s="66" t="s">
        <v>42</v>
      </c>
      <c r="C14" s="133" t="s">
        <v>43</v>
      </c>
      <c r="D14" s="134"/>
      <c r="E14" s="134"/>
      <c r="F14" s="134"/>
      <c r="G14" s="135"/>
      <c r="H14" s="66" t="s">
        <v>44</v>
      </c>
      <c r="I14" s="66" t="s">
        <v>45</v>
      </c>
      <c r="J14" s="66" t="s">
        <v>46</v>
      </c>
      <c r="L14" s="156"/>
      <c r="M14" s="40"/>
      <c r="N14" s="159"/>
    </row>
    <row r="15" spans="1:14" s="27" customFormat="1" ht="3" customHeight="1" x14ac:dyDescent="0.2">
      <c r="B15" s="67"/>
      <c r="C15" s="136"/>
      <c r="D15" s="137"/>
      <c r="E15" s="137"/>
      <c r="F15" s="137"/>
      <c r="G15" s="138"/>
      <c r="H15" s="68"/>
      <c r="I15" s="69"/>
      <c r="J15" s="69"/>
      <c r="L15" s="156"/>
      <c r="M15" s="40"/>
      <c r="N15" s="159"/>
    </row>
    <row r="16" spans="1:14" s="27" customFormat="1" ht="11.1" customHeight="1" x14ac:dyDescent="0.2">
      <c r="B16" s="41" t="s">
        <v>47</v>
      </c>
      <c r="C16" s="70" t="s">
        <v>61</v>
      </c>
      <c r="D16" s="71"/>
      <c r="E16" s="71"/>
      <c r="F16" s="71"/>
      <c r="G16" s="72"/>
      <c r="H16" s="115">
        <v>0</v>
      </c>
      <c r="I16" s="42">
        <f>Cálculo!C13</f>
        <v>5000</v>
      </c>
      <c r="J16" s="42"/>
      <c r="L16" s="156"/>
      <c r="M16" s="40"/>
      <c r="N16" s="159"/>
    </row>
    <row r="17" spans="2:14" s="27" customFormat="1" ht="11.1" customHeight="1" x14ac:dyDescent="0.2">
      <c r="B17" s="41">
        <v>903</v>
      </c>
      <c r="C17" s="70" t="s">
        <v>2</v>
      </c>
      <c r="D17" s="71"/>
      <c r="E17" s="71"/>
      <c r="F17" s="71"/>
      <c r="G17" s="72"/>
      <c r="H17" s="43"/>
      <c r="I17" s="42"/>
      <c r="J17" s="42">
        <f>Cálculo!G21</f>
        <v>0</v>
      </c>
      <c r="L17" s="156"/>
      <c r="M17" s="40"/>
      <c r="N17" s="159"/>
    </row>
    <row r="18" spans="2:14" s="27" customFormat="1" ht="11.1" customHeight="1" x14ac:dyDescent="0.2">
      <c r="B18" s="41">
        <v>904</v>
      </c>
      <c r="C18" s="70" t="s">
        <v>19</v>
      </c>
      <c r="D18" s="71"/>
      <c r="E18" s="71"/>
      <c r="F18" s="71"/>
      <c r="G18" s="72"/>
      <c r="H18" s="43"/>
      <c r="I18" s="42"/>
      <c r="J18" s="42">
        <f>Cálculo!K21</f>
        <v>0</v>
      </c>
      <c r="L18" s="156"/>
      <c r="M18" s="40"/>
      <c r="N18" s="159"/>
    </row>
    <row r="19" spans="2:14" s="27" customFormat="1" ht="11.1" customHeight="1" x14ac:dyDescent="0.2">
      <c r="B19" s="41"/>
      <c r="C19" s="152"/>
      <c r="D19" s="153"/>
      <c r="E19" s="153"/>
      <c r="F19" s="153"/>
      <c r="G19" s="154"/>
      <c r="H19" s="43"/>
      <c r="I19" s="42"/>
      <c r="J19" s="42"/>
      <c r="L19" s="156"/>
      <c r="M19" s="40"/>
      <c r="N19" s="159"/>
    </row>
    <row r="20" spans="2:14" s="27" customFormat="1" ht="11.1" customHeight="1" x14ac:dyDescent="0.2">
      <c r="B20" s="41"/>
      <c r="C20" s="152"/>
      <c r="D20" s="153"/>
      <c r="E20" s="153"/>
      <c r="F20" s="153"/>
      <c r="G20" s="154"/>
      <c r="H20" s="43"/>
      <c r="I20" s="42"/>
      <c r="J20" s="42"/>
      <c r="L20" s="156"/>
      <c r="M20" s="40"/>
      <c r="N20" s="159"/>
    </row>
    <row r="21" spans="2:14" s="27" customFormat="1" ht="11.1" customHeight="1" x14ac:dyDescent="0.2">
      <c r="B21" s="41"/>
      <c r="C21" s="152"/>
      <c r="D21" s="153"/>
      <c r="E21" s="153"/>
      <c r="F21" s="153"/>
      <c r="G21" s="154"/>
      <c r="H21" s="43"/>
      <c r="I21" s="42"/>
      <c r="J21" s="42"/>
      <c r="L21" s="156"/>
      <c r="M21" s="40"/>
      <c r="N21" s="159"/>
    </row>
    <row r="22" spans="2:14" s="27" customFormat="1" ht="11.1" customHeight="1" x14ac:dyDescent="0.2">
      <c r="B22" s="41"/>
      <c r="C22" s="152"/>
      <c r="D22" s="153"/>
      <c r="E22" s="153"/>
      <c r="F22" s="153"/>
      <c r="G22" s="154"/>
      <c r="H22" s="43"/>
      <c r="I22" s="42"/>
      <c r="J22" s="42"/>
      <c r="L22" s="156"/>
      <c r="M22" s="40"/>
      <c r="N22" s="159"/>
    </row>
    <row r="23" spans="2:14" s="27" customFormat="1" ht="11.1" customHeight="1" x14ac:dyDescent="0.2">
      <c r="B23" s="41"/>
      <c r="C23" s="152"/>
      <c r="D23" s="153"/>
      <c r="E23" s="153"/>
      <c r="F23" s="153"/>
      <c r="G23" s="154"/>
      <c r="H23" s="43"/>
      <c r="I23" s="42"/>
      <c r="J23" s="42"/>
      <c r="L23" s="156"/>
      <c r="M23" s="40"/>
      <c r="N23" s="159"/>
    </row>
    <row r="24" spans="2:14" s="27" customFormat="1" ht="11.1" customHeight="1" x14ac:dyDescent="0.2">
      <c r="B24" s="41"/>
      <c r="C24" s="152"/>
      <c r="D24" s="153"/>
      <c r="E24" s="153"/>
      <c r="F24" s="153"/>
      <c r="G24" s="154"/>
      <c r="H24" s="43"/>
      <c r="I24" s="42"/>
      <c r="J24" s="42"/>
      <c r="L24" s="156"/>
      <c r="M24" s="40"/>
      <c r="N24" s="159"/>
    </row>
    <row r="25" spans="2:14" s="27" customFormat="1" ht="11.1" customHeight="1" x14ac:dyDescent="0.2">
      <c r="B25" s="44"/>
      <c r="C25" s="139"/>
      <c r="D25" s="146"/>
      <c r="E25" s="146"/>
      <c r="F25" s="146"/>
      <c r="G25" s="147"/>
      <c r="H25" s="45"/>
      <c r="I25" s="46"/>
      <c r="J25" s="46"/>
      <c r="L25" s="156"/>
      <c r="M25" s="40"/>
      <c r="N25" s="159"/>
    </row>
    <row r="26" spans="2:14" s="27" customFormat="1" ht="11.1" customHeight="1" x14ac:dyDescent="0.2">
      <c r="B26" s="44"/>
      <c r="C26" s="139"/>
      <c r="D26" s="146"/>
      <c r="E26" s="146"/>
      <c r="F26" s="146"/>
      <c r="G26" s="147"/>
      <c r="H26" s="45"/>
      <c r="I26" s="46"/>
      <c r="J26" s="46"/>
      <c r="L26" s="156"/>
      <c r="M26" s="39"/>
      <c r="N26" s="40"/>
    </row>
    <row r="27" spans="2:14" s="27" customFormat="1" ht="11.1" customHeight="1" x14ac:dyDescent="0.2">
      <c r="B27" s="44"/>
      <c r="C27" s="139"/>
      <c r="D27" s="146"/>
      <c r="E27" s="146"/>
      <c r="F27" s="146"/>
      <c r="G27" s="147"/>
      <c r="H27" s="45"/>
      <c r="I27" s="46"/>
      <c r="J27" s="46"/>
      <c r="L27" s="156"/>
      <c r="M27" s="40"/>
      <c r="N27" s="40"/>
    </row>
    <row r="28" spans="2:14" s="27" customFormat="1" ht="11.1" customHeight="1" x14ac:dyDescent="0.2">
      <c r="B28" s="44"/>
      <c r="C28" s="139"/>
      <c r="D28" s="146"/>
      <c r="E28" s="146"/>
      <c r="F28" s="146"/>
      <c r="G28" s="147"/>
      <c r="H28" s="45"/>
      <c r="I28" s="46"/>
      <c r="J28" s="46"/>
      <c r="L28" s="156"/>
      <c r="M28" s="40"/>
      <c r="N28" s="40"/>
    </row>
    <row r="29" spans="2:14" s="27" customFormat="1" ht="11.1" customHeight="1" x14ac:dyDescent="0.2">
      <c r="B29" s="44"/>
      <c r="C29" s="139"/>
      <c r="D29" s="146"/>
      <c r="E29" s="146"/>
      <c r="F29" s="146"/>
      <c r="G29" s="147"/>
      <c r="H29" s="45"/>
      <c r="I29" s="46"/>
      <c r="J29" s="46"/>
      <c r="L29" s="156"/>
      <c r="M29" s="47"/>
      <c r="N29" s="40"/>
    </row>
    <row r="30" spans="2:14" s="27" customFormat="1" ht="11.1" customHeight="1" x14ac:dyDescent="0.2">
      <c r="B30" s="44"/>
      <c r="C30" s="139"/>
      <c r="D30" s="146"/>
      <c r="E30" s="146"/>
      <c r="F30" s="146"/>
      <c r="G30" s="147"/>
      <c r="H30" s="45"/>
      <c r="I30" s="46"/>
      <c r="J30" s="46"/>
      <c r="L30" s="156"/>
      <c r="M30" s="40"/>
      <c r="N30" s="148" t="s">
        <v>48</v>
      </c>
    </row>
    <row r="31" spans="2:14" s="27" customFormat="1" ht="11.1" customHeight="1" x14ac:dyDescent="0.2">
      <c r="B31" s="44"/>
      <c r="C31" s="149"/>
      <c r="D31" s="150"/>
      <c r="E31" s="150"/>
      <c r="F31" s="150"/>
      <c r="G31" s="151"/>
      <c r="H31" s="45"/>
      <c r="I31" s="46"/>
      <c r="J31" s="46"/>
      <c r="L31" s="156"/>
      <c r="M31" s="47" t="s">
        <v>49</v>
      </c>
      <c r="N31" s="148"/>
    </row>
    <row r="32" spans="2:14" s="28" customFormat="1" ht="8.1" customHeight="1" x14ac:dyDescent="0.15">
      <c r="B32" s="73" t="s">
        <v>50</v>
      </c>
      <c r="C32" s="74"/>
      <c r="D32" s="74"/>
      <c r="E32" s="74"/>
      <c r="F32" s="74"/>
      <c r="G32" s="74"/>
      <c r="H32" s="75"/>
      <c r="I32" s="76" t="s">
        <v>51</v>
      </c>
      <c r="J32" s="77" t="s">
        <v>52</v>
      </c>
      <c r="L32" s="156"/>
      <c r="M32" s="48"/>
      <c r="N32" s="148"/>
    </row>
    <row r="33" spans="1:14" s="27" customFormat="1" ht="10.5" customHeight="1" x14ac:dyDescent="0.2">
      <c r="B33" s="139"/>
      <c r="C33" s="140"/>
      <c r="D33" s="140"/>
      <c r="E33" s="140"/>
      <c r="F33" s="140"/>
      <c r="G33" s="140"/>
      <c r="H33" s="141"/>
      <c r="I33" s="78">
        <f>SUM(I16:I31)</f>
        <v>5000</v>
      </c>
      <c r="J33" s="78">
        <f>SUM(J16:J31)</f>
        <v>0</v>
      </c>
      <c r="L33" s="156"/>
      <c r="M33" s="47"/>
      <c r="N33" s="40"/>
    </row>
    <row r="34" spans="1:14" s="28" customFormat="1" ht="11.1" customHeight="1" x14ac:dyDescent="0.2">
      <c r="B34" s="139"/>
      <c r="C34" s="140"/>
      <c r="D34" s="140"/>
      <c r="E34" s="140"/>
      <c r="F34" s="140"/>
      <c r="G34" s="140"/>
      <c r="H34" s="141"/>
      <c r="I34" s="142" t="s">
        <v>53</v>
      </c>
      <c r="J34" s="144">
        <f>I33-J33</f>
        <v>5000</v>
      </c>
      <c r="L34" s="156"/>
      <c r="M34" s="47" t="s">
        <v>49</v>
      </c>
      <c r="N34" s="48"/>
    </row>
    <row r="35" spans="1:14" s="27" customFormat="1" ht="6" customHeight="1" x14ac:dyDescent="0.2">
      <c r="B35" s="79"/>
      <c r="C35" s="80"/>
      <c r="D35" s="80"/>
      <c r="E35" s="80"/>
      <c r="F35" s="80"/>
      <c r="G35" s="80"/>
      <c r="H35" s="49"/>
      <c r="I35" s="143"/>
      <c r="J35" s="145"/>
      <c r="L35" s="156"/>
      <c r="M35" s="40"/>
      <c r="N35" s="40"/>
    </row>
    <row r="36" spans="1:14" s="28" customFormat="1" ht="7.5" customHeight="1" x14ac:dyDescent="0.15">
      <c r="B36" s="162" t="s">
        <v>54</v>
      </c>
      <c r="C36" s="163"/>
      <c r="D36" s="33" t="s">
        <v>55</v>
      </c>
      <c r="E36" s="33" t="s">
        <v>56</v>
      </c>
      <c r="F36" s="33"/>
      <c r="G36" s="33" t="s">
        <v>57</v>
      </c>
      <c r="H36" s="33"/>
      <c r="I36" s="81" t="s">
        <v>58</v>
      </c>
      <c r="J36" s="82" t="s">
        <v>59</v>
      </c>
      <c r="L36" s="156"/>
      <c r="M36" s="48"/>
      <c r="N36" s="48"/>
    </row>
    <row r="37" spans="1:14" s="27" customFormat="1" ht="10.5" customHeight="1" x14ac:dyDescent="0.2">
      <c r="B37" s="164">
        <f>I16</f>
        <v>5000</v>
      </c>
      <c r="C37" s="165"/>
      <c r="D37" s="83">
        <f>I33</f>
        <v>5000</v>
      </c>
      <c r="E37" s="83">
        <f>D37</f>
        <v>5000</v>
      </c>
      <c r="F37" s="84"/>
      <c r="G37" s="83">
        <f>E37*8%</f>
        <v>400</v>
      </c>
      <c r="H37" s="84"/>
      <c r="I37" s="83">
        <f>Cálculo!K17</f>
        <v>0</v>
      </c>
      <c r="J37" s="85">
        <v>4</v>
      </c>
      <c r="L37" s="157"/>
      <c r="M37" s="49"/>
      <c r="N37" s="49"/>
    </row>
    <row r="38" spans="1:14" ht="9.9499999999999993" customHeight="1" x14ac:dyDescent="0.2">
      <c r="B38" s="29" t="s">
        <v>60</v>
      </c>
    </row>
    <row r="39" spans="1:14" x14ac:dyDescent="0.2">
      <c r="A39" s="86"/>
      <c r="L39" s="86"/>
    </row>
  </sheetData>
  <mergeCells count="30">
    <mergeCell ref="B36:C36"/>
    <mergeCell ref="B37:C37"/>
    <mergeCell ref="N30:N32"/>
    <mergeCell ref="C31:G31"/>
    <mergeCell ref="B33:H33"/>
    <mergeCell ref="C22:G22"/>
    <mergeCell ref="C23:G23"/>
    <mergeCell ref="C24:G24"/>
    <mergeCell ref="C25:G25"/>
    <mergeCell ref="C26:G26"/>
    <mergeCell ref="C27:G27"/>
    <mergeCell ref="L3:L37"/>
    <mergeCell ref="C5:H5"/>
    <mergeCell ref="N5:N25"/>
    <mergeCell ref="C6:H6"/>
    <mergeCell ref="J6:J7"/>
    <mergeCell ref="C7:H7"/>
    <mergeCell ref="C11:G11"/>
    <mergeCell ref="I11:J11"/>
    <mergeCell ref="C14:G14"/>
    <mergeCell ref="C15:G15"/>
    <mergeCell ref="B34:H34"/>
    <mergeCell ref="I34:I35"/>
    <mergeCell ref="J34:J35"/>
    <mergeCell ref="C28:G28"/>
    <mergeCell ref="C29:G29"/>
    <mergeCell ref="C30:G30"/>
    <mergeCell ref="C19:G19"/>
    <mergeCell ref="C20:G20"/>
    <mergeCell ref="C21:G21"/>
  </mergeCells>
  <pageMargins left="0.511811024" right="0.511811024" top="0.78740157499999996" bottom="0.78740157499999996" header="0.31496062000000002" footer="0.31496062000000002"/>
  <ignoredErrors>
    <ignoredError sqref="B16 B11 B22:H3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C025CACBBE6B4D80B0CF79A9486804" ma:contentTypeVersion="3" ma:contentTypeDescription="Crie um novo documento." ma:contentTypeScope="" ma:versionID="4eaecfdc934132afe3e2ff7cf5046c0e">
  <xsd:schema xmlns:xsd="http://www.w3.org/2001/XMLSchema" xmlns:xs="http://www.w3.org/2001/XMLSchema" xmlns:p="http://schemas.microsoft.com/office/2006/metadata/properties" xmlns:ns2="04f934d9-5042-4d6f-99f0-7520ae6cfc78" targetNamespace="http://schemas.microsoft.com/office/2006/metadata/properties" ma:root="true" ma:fieldsID="dddfe07362665125ab1cc519ebe9c988" ns2:_="">
    <xsd:import namespace="04f934d9-5042-4d6f-99f0-7520ae6cfc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934d9-5042-4d6f-99f0-7520ae6cf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048566-B6AA-4783-9EBC-772989675761}"/>
</file>

<file path=customXml/itemProps2.xml><?xml version="1.0" encoding="utf-8"?>
<ds:datastoreItem xmlns:ds="http://schemas.openxmlformats.org/officeDocument/2006/customXml" ds:itemID="{4245B061-6BF6-484F-9E53-01E59FA315E3}"/>
</file>

<file path=customXml/itemProps3.xml><?xml version="1.0" encoding="utf-8"?>
<ds:datastoreItem xmlns:ds="http://schemas.openxmlformats.org/officeDocument/2006/customXml" ds:itemID="{DBDE02A9-71A5-4355-8172-0AF6EAC7D9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</vt:lpstr>
      <vt:lpstr>Folha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VK-1</dc:creator>
  <cp:lastModifiedBy>VALDECIR KNUTH</cp:lastModifiedBy>
  <cp:lastPrinted>2023-07-28T06:39:12Z</cp:lastPrinted>
  <dcterms:created xsi:type="dcterms:W3CDTF">2023-07-21T03:35:37Z</dcterms:created>
  <dcterms:modified xsi:type="dcterms:W3CDTF">2025-05-13T14:00:40Z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0x010100EBC025CACBBE6B4D80B0CF79A9486804</vt:lpwstr>
  </property>
</Properties>
</file>