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7314\Documents\bootstrap 5\imagenes\"/>
    </mc:Choice>
  </mc:AlternateContent>
  <bookViews>
    <workbookView xWindow="0" yWindow="0" windowWidth="20490" windowHeight="7755"/>
  </bookViews>
  <sheets>
    <sheet name="ExportarAExcel" sheetId="1" r:id="rId1"/>
  </sheets>
  <definedNames>
    <definedName name="ExportarAExcel">ExportarAExcel!$A$4:$G$175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5" i="1" l="1"/>
  <c r="G184" i="1"/>
  <c r="G183" i="1"/>
  <c r="H183" i="1" s="1"/>
  <c r="G181" i="1"/>
  <c r="G180" i="1"/>
  <c r="D185" i="1"/>
  <c r="D187" i="1" s="1"/>
  <c r="D184" i="1"/>
  <c r="D183" i="1"/>
  <c r="E183" i="1" s="1"/>
  <c r="D181" i="1"/>
  <c r="D18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5" i="1"/>
  <c r="H184" i="1"/>
  <c r="E184" i="1"/>
  <c r="H182" i="1"/>
  <c r="E182" i="1"/>
  <c r="H181" i="1"/>
  <c r="E181" i="1"/>
  <c r="H180" i="1"/>
  <c r="E180" i="1"/>
  <c r="E185" i="1" l="1"/>
  <c r="E187" i="1"/>
  <c r="D189" i="1" s="1"/>
  <c r="G187" i="1"/>
  <c r="H185" i="1"/>
  <c r="G189" i="1" s="1"/>
</calcChain>
</file>

<file path=xl/sharedStrings.xml><?xml version="1.0" encoding="utf-8"?>
<sst xmlns="http://schemas.openxmlformats.org/spreadsheetml/2006/main" count="521" uniqueCount="296">
  <si>
    <t>Codigo</t>
  </si>
  <si>
    <t>Cuenta/Documento</t>
  </si>
  <si>
    <t>Fecha</t>
  </si>
  <si>
    <t>Tercero</t>
  </si>
  <si>
    <t>Valor</t>
  </si>
  <si>
    <t>%</t>
  </si>
  <si>
    <t>Base</t>
  </si>
  <si>
    <t>23651501 HONORARIOS NO DECLARANTES 10%</t>
  </si>
  <si>
    <t>FC 2633 DS</t>
  </si>
  <si>
    <t>VILLA GARCIA WILLIAM ALEJANDRO</t>
  </si>
  <si>
    <t>FC 2705 DS</t>
  </si>
  <si>
    <t>HENAO ESCOBAR SARA DANIELA</t>
  </si>
  <si>
    <t>FC 13236 Fra C</t>
  </si>
  <si>
    <t>NAVARRO VILLALOBOS ALIRIO JOSE</t>
  </si>
  <si>
    <t>FC 2732 DS</t>
  </si>
  <si>
    <t>FC 2733 DS</t>
  </si>
  <si>
    <t>FC 2734 DS</t>
  </si>
  <si>
    <t>FC 2758 DS</t>
  </si>
  <si>
    <t>LOPEZ ARENAS ANDREA PATRICIA</t>
  </si>
  <si>
    <t>FC 2759 DS</t>
  </si>
  <si>
    <t>FC 2748 DS</t>
  </si>
  <si>
    <t>FC 2763 DS</t>
  </si>
  <si>
    <t>RAMIREZ CATHERIN</t>
  </si>
  <si>
    <t>23652501 SERVICIOS GENERALES NO DECLARANTES 6%</t>
  </si>
  <si>
    <t>FC 2654 DS</t>
  </si>
  <si>
    <t>CARDENAS RICARDO JOSE DANIEL</t>
  </si>
  <si>
    <t>FC 2662 DS</t>
  </si>
  <si>
    <t>CASTRO VASQUEZ HERNAN</t>
  </si>
  <si>
    <t>FC 2660 DS</t>
  </si>
  <si>
    <t>OBREDOR BERRIO JUAN CARLOS</t>
  </si>
  <si>
    <t>FC 2663 DS</t>
  </si>
  <si>
    <t>MILLER HUMBERTO VICTORIA GRUESO</t>
  </si>
  <si>
    <t>FC 2666 DS</t>
  </si>
  <si>
    <t>ARDILA ALEX ARTURO</t>
  </si>
  <si>
    <t>FC 2667 DS</t>
  </si>
  <si>
    <t>FC 2656 DS</t>
  </si>
  <si>
    <t>ANAYA ARROYO JORGE</t>
  </si>
  <si>
    <t>FC 2664 DS</t>
  </si>
  <si>
    <t>FC 2665 DS</t>
  </si>
  <si>
    <t>AMAYA SANTIAGO JORGE EMIRO</t>
  </si>
  <si>
    <t>FC 2671 DS</t>
  </si>
  <si>
    <t>FC 13110 Fra C</t>
  </si>
  <si>
    <t>SEGRERA CANTILLO JASSIEL DAVID</t>
  </si>
  <si>
    <t>FC 2668 DS</t>
  </si>
  <si>
    <t>FC 13168 Fra C</t>
  </si>
  <si>
    <t>MARTINEZ BALLESTERO DIEGO FERNANDO</t>
  </si>
  <si>
    <t>FC 13169 Fra C</t>
  </si>
  <si>
    <t>FC 13170 Fra C</t>
  </si>
  <si>
    <t>FC 2702 DS</t>
  </si>
  <si>
    <t>CASTILLO ALBORNOZ WILSON STIVEN</t>
  </si>
  <si>
    <t>FC 2703 DS</t>
  </si>
  <si>
    <t>VALENZUELA RODRIGUEZ JEISON ABELARDO</t>
  </si>
  <si>
    <t>FC 2724 DS</t>
  </si>
  <si>
    <t>MARIN JARAMILLO JHONY ALEJANDRO</t>
  </si>
  <si>
    <t>FC 13221 Fra C</t>
  </si>
  <si>
    <t>FC 13240 Fra C</t>
  </si>
  <si>
    <t>ORTEGA ACEVEDO MANUEL DE JESUS</t>
  </si>
  <si>
    <t>FC 13225 Fra C</t>
  </si>
  <si>
    <t>FC 13239 Fra C</t>
  </si>
  <si>
    <t>FC 2726 DS</t>
  </si>
  <si>
    <t>FC 2727 DS</t>
  </si>
  <si>
    <t>HENAO RODRIGUEZ JAMES ALBERTO</t>
  </si>
  <si>
    <t>FC 2745 DS</t>
  </si>
  <si>
    <t>FC 13267 Fra C</t>
  </si>
  <si>
    <t>MARTINEZ MORENO ARNOLDO SEGUNDO</t>
  </si>
  <si>
    <t>FC 2741 DS</t>
  </si>
  <si>
    <t>23652502 SERVICIOS GENERALES DECLARANTES 4%</t>
  </si>
  <si>
    <t>FC 13077 Fra C</t>
  </si>
  <si>
    <t>T-URGE SAS</t>
  </si>
  <si>
    <t>FC 13104 Fra C</t>
  </si>
  <si>
    <t>REFRIDIAZ DEL CARIBE S.A.S.</t>
  </si>
  <si>
    <t>FC 13105 Fra C</t>
  </si>
  <si>
    <t>FC 13106 Fra C</t>
  </si>
  <si>
    <t>FC 13180 Fra C</t>
  </si>
  <si>
    <t>GRUPO INGMEC S.A.S</t>
  </si>
  <si>
    <t>FC 13069 Fra C</t>
  </si>
  <si>
    <t>COMERCIAL AIRES Y SERVICIOS SAS</t>
  </si>
  <si>
    <t>FC 13076 Fra C</t>
  </si>
  <si>
    <t>FC 13078 Fra C</t>
  </si>
  <si>
    <t>FC 13079 Fra C</t>
  </si>
  <si>
    <t>FC 13084 Fra C</t>
  </si>
  <si>
    <t>FC 13111 Fra C</t>
  </si>
  <si>
    <t>FC 13112 Fra C</t>
  </si>
  <si>
    <t>FC 13113 Fra C</t>
  </si>
  <si>
    <t>FC 13166 Fra C</t>
  </si>
  <si>
    <t>COTEL SAS</t>
  </si>
  <si>
    <t>FC 13174 Fra C</t>
  </si>
  <si>
    <t>FC 13191 Fra C</t>
  </si>
  <si>
    <t>FC 13190 Fra C</t>
  </si>
  <si>
    <t>TECNOGARANTIAS SAS</t>
  </si>
  <si>
    <t>FC 13203 Fra C</t>
  </si>
  <si>
    <t>SOLUCIONES Y AIRES YR SAS</t>
  </si>
  <si>
    <t>FC 13226 Fra C</t>
  </si>
  <si>
    <t>FC 13264 Fra C</t>
  </si>
  <si>
    <t>FC 13265 Fra C</t>
  </si>
  <si>
    <t>BALANTEC SAS</t>
  </si>
  <si>
    <t>FC 13266 Fra C</t>
  </si>
  <si>
    <t>JRACONDICIONADOS SAS</t>
  </si>
  <si>
    <t>FC 13237 Fra C</t>
  </si>
  <si>
    <t>UP EQUIPMENT SAS</t>
  </si>
  <si>
    <t>FC 13278 Fra C</t>
  </si>
  <si>
    <t>FC 13280 Fra C</t>
  </si>
  <si>
    <t>23652503 SERVICIOS TRANSPORTE DE CARGA 1%</t>
  </si>
  <si>
    <t>FC 13197 Fra C</t>
  </si>
  <si>
    <t>SYSTEMA AMERICAN CARGO SAS</t>
  </si>
  <si>
    <t>FC 13198 Fra C</t>
  </si>
  <si>
    <t>FC 2672 DS</t>
  </si>
  <si>
    <t>ALONSO LAGOS JAVIER</t>
  </si>
  <si>
    <t>FC 13082 Fra C</t>
  </si>
  <si>
    <t>TECNICARGAS DE COLOMBIA LTDA</t>
  </si>
  <si>
    <t>FC 2765 DS</t>
  </si>
  <si>
    <t>FC 13067 Fra C</t>
  </si>
  <si>
    <t>LOS MAGNIFICOS SAS</t>
  </si>
  <si>
    <t>FC 2722 DS</t>
  </si>
  <si>
    <t>ROBERTO MARTINEZ MOSQUERA</t>
  </si>
  <si>
    <t>FC 13223 Fra C</t>
  </si>
  <si>
    <t>FC 13268 Fra C</t>
  </si>
  <si>
    <t>TRANSMER CARGA Y LOGISTICA UNO A SAS</t>
  </si>
  <si>
    <t>23653001 ARRENDAMIENTO BIENES MUEBLES 4%</t>
  </si>
  <si>
    <t>FC 13075 Fra C</t>
  </si>
  <si>
    <t>FC 13080 Fra C</t>
  </si>
  <si>
    <t>EQUIPOS MEJIA Y VILLAS SAS</t>
  </si>
  <si>
    <t>FC 13126 Fra C</t>
  </si>
  <si>
    <t>GMP PRODUCTOS QUIMICOS SAS</t>
  </si>
  <si>
    <t>FC 13201 Fra C</t>
  </si>
  <si>
    <t>23653002 ARRENDAMIENTO BIENES INMUEBLES 3,5%</t>
  </si>
  <si>
    <t>FC 13107 Fra C</t>
  </si>
  <si>
    <t>ZITIOS INMOBILIARIA</t>
  </si>
  <si>
    <t>23654001 RETENCION POR COMPRAS (DECLARANTES) 2.5%</t>
  </si>
  <si>
    <t>FC 13164 Fra C</t>
  </si>
  <si>
    <t>AIRE MAZ SAS</t>
  </si>
  <si>
    <t>FC 13165 Fra C</t>
  </si>
  <si>
    <t>DMP 29 Fra C</t>
  </si>
  <si>
    <t>DMP 30 Fra C</t>
  </si>
  <si>
    <t>FC 13116 Fra C</t>
  </si>
  <si>
    <t>FC 13091 Fra C</t>
  </si>
  <si>
    <t>GLACIAR INGENIERIA SOCIEDAD POR ACCIONES SIMPLIFICADA</t>
  </si>
  <si>
    <t>FC 13119 Fra C</t>
  </si>
  <si>
    <t>A Y E AUTOMATIZACION Y ENERGIA SAS</t>
  </si>
  <si>
    <t>FC 13135 Fra C</t>
  </si>
  <si>
    <t>FERRETERIA TECNICA SA</t>
  </si>
  <si>
    <t>FC 13137 Fra C</t>
  </si>
  <si>
    <t>TIENDAS SA</t>
  </si>
  <si>
    <t>FC 13144 Fra C</t>
  </si>
  <si>
    <t>FC 13101 Fra C</t>
  </si>
  <si>
    <t>CDEM &amp; CDEB S A</t>
  </si>
  <si>
    <t>FC 13155 Fra C</t>
  </si>
  <si>
    <t>THERMOMECANICA Y PROYECTOS SAS</t>
  </si>
  <si>
    <t>FC 13115 Fra C</t>
  </si>
  <si>
    <t>FC 13158 Fra C</t>
  </si>
  <si>
    <t>FRIOESTACION SAS</t>
  </si>
  <si>
    <t>FC 13160 Fra C</t>
  </si>
  <si>
    <t>CONFORTFRESH SAS</t>
  </si>
  <si>
    <t>FC 13161 Fra C</t>
  </si>
  <si>
    <t>FC 13182 Fra C</t>
  </si>
  <si>
    <t>FC 13200 Fra C</t>
  </si>
  <si>
    <t>GALLIUM DE COLOMBIA SAS</t>
  </si>
  <si>
    <t>FC 13287 Fra C</t>
  </si>
  <si>
    <t>FC 13208 Fra C</t>
  </si>
  <si>
    <t>OUTSOURCING INTEGRAL DE SERVICIOS ADMINISTRATIVOS SAS</t>
  </si>
  <si>
    <t>FC 13254 Fra C</t>
  </si>
  <si>
    <t>FC 13248 Fra C</t>
  </si>
  <si>
    <t>S Y P  COLOMBIA SAS</t>
  </si>
  <si>
    <t>FC 13249 Fra C</t>
  </si>
  <si>
    <t>FC 13260 Fra C</t>
  </si>
  <si>
    <t>PROYNS SA COLOMBIA</t>
  </si>
  <si>
    <t>FC 13262 Fra C</t>
  </si>
  <si>
    <t>FC 13281 Fra C</t>
  </si>
  <si>
    <t>FC 13277 Fra C</t>
  </si>
  <si>
    <t>23654005 RETENCION POR COMPRAS (NO DECLARANTES) 3.5%</t>
  </si>
  <si>
    <t>FC 13245 Fra C</t>
  </si>
  <si>
    <t>ESPITIA BONFANTE OLGA</t>
  </si>
  <si>
    <t>23657501 AUTORRETENCION RENTA 0,8_x000D_
%</t>
  </si>
  <si>
    <t>NDCL 1 NDC</t>
  </si>
  <si>
    <t>FLORIDA INVERSIONES LTDA</t>
  </si>
  <si>
    <t>FV 1177 FE</t>
  </si>
  <si>
    <t>UNION ELECTRICA SA</t>
  </si>
  <si>
    <t>23657503 AUTORENTA 0,4</t>
  </si>
  <si>
    <t>FV 1136 FE</t>
  </si>
  <si>
    <t>CREZCAMOS S.A. COMPAÑIA DE FINANCIAMIENTO</t>
  </si>
  <si>
    <t>NCCL 45 NCC</t>
  </si>
  <si>
    <t>FV 1137 FE</t>
  </si>
  <si>
    <t>METRO DE MEDELLIN LTDA</t>
  </si>
  <si>
    <t>FV 1138 FE</t>
  </si>
  <si>
    <t>FV 1139 FE</t>
  </si>
  <si>
    <t>TECNOFRIO AIRES SAS</t>
  </si>
  <si>
    <t>FV 1140 FE</t>
  </si>
  <si>
    <t>RENTANDES SAS</t>
  </si>
  <si>
    <t>FV 1141 FE</t>
  </si>
  <si>
    <t>EMPRESTUR SAS</t>
  </si>
  <si>
    <t>FV 1142 FE</t>
  </si>
  <si>
    <t>COORDIUTIL SA</t>
  </si>
  <si>
    <t>FV 1143 FE</t>
  </si>
  <si>
    <t>EXPRESO BRASILIA SA</t>
  </si>
  <si>
    <t>FV 1144 FE</t>
  </si>
  <si>
    <t>RECYA SAS</t>
  </si>
  <si>
    <t>FV 1145 FE</t>
  </si>
  <si>
    <t>FV 1146 FE</t>
  </si>
  <si>
    <t>LOS PATIOS HOSTAL BOUTIQUE SAS</t>
  </si>
  <si>
    <t>FV 1147 FE</t>
  </si>
  <si>
    <t>EASTERN INVESTMENT SAS</t>
  </si>
  <si>
    <t>FV 1148 FE</t>
  </si>
  <si>
    <t>CORTE VERDE SAS</t>
  </si>
  <si>
    <t>FV 1149 FE</t>
  </si>
  <si>
    <t>CONIX SAS</t>
  </si>
  <si>
    <t>FV 1150 FE</t>
  </si>
  <si>
    <t>ALICO SAS</t>
  </si>
  <si>
    <t>FV 1151 FE</t>
  </si>
  <si>
    <t>FV 1152 FE</t>
  </si>
  <si>
    <t>KHEMIK SAS</t>
  </si>
  <si>
    <t>FV 1153 FE</t>
  </si>
  <si>
    <t>CONSORCIO H.M.M.</t>
  </si>
  <si>
    <t>FV 1154 FE</t>
  </si>
  <si>
    <t>FV 1155 FE</t>
  </si>
  <si>
    <t>FUNDACION DE LA MUJER COLOMBIA SAS</t>
  </si>
  <si>
    <t>FV 1156 FE</t>
  </si>
  <si>
    <t>LABORATORIO MEDICO ECHAVARRIA SAS</t>
  </si>
  <si>
    <t>FV 1157 FE</t>
  </si>
  <si>
    <t>EMPRESA DE DESARROLLO URBANO Y RURAL DEL MUNICIPIO DE BELLO "EDUNORTE"</t>
  </si>
  <si>
    <t>NCCL 46 NCC</t>
  </si>
  <si>
    <t>FV 1158 FE</t>
  </si>
  <si>
    <t>E Y M CONSTRUCTORES LTDA</t>
  </si>
  <si>
    <t>FV 1159 FE</t>
  </si>
  <si>
    <t>FV 1160 FE</t>
  </si>
  <si>
    <t>COMPAÑIA DE FINANCIAMIENTO TUYA SA</t>
  </si>
  <si>
    <t>FV 1161 FE</t>
  </si>
  <si>
    <t>FV 1162 FE</t>
  </si>
  <si>
    <t>FV 1163 FE</t>
  </si>
  <si>
    <t>FV 1164 FE</t>
  </si>
  <si>
    <t>AUTOGERMANA SAS</t>
  </si>
  <si>
    <t>FV 1165 FE</t>
  </si>
  <si>
    <t>DEPARTAMENTO DE ANTIOQUIA</t>
  </si>
  <si>
    <t>FV 1166 FE</t>
  </si>
  <si>
    <t>FV 1167 FE</t>
  </si>
  <si>
    <t>GIL COCA MONICA JANNETE</t>
  </si>
  <si>
    <t>FV 1168 FE</t>
  </si>
  <si>
    <t>PANAMERICANA DE ALIMENTOS SAS</t>
  </si>
  <si>
    <t>FV 1169 FE</t>
  </si>
  <si>
    <t>NCCL 48 NCC</t>
  </si>
  <si>
    <t>NCCL 49 NCC</t>
  </si>
  <si>
    <t>FV 1170 FE</t>
  </si>
  <si>
    <t>PRODUCCIONES COSMOVISION S.A.S.</t>
  </si>
  <si>
    <t>FV 1171 FE</t>
  </si>
  <si>
    <t>INGENIERIA ESPECIALIZADA  SA</t>
  </si>
  <si>
    <t>FV 1172 FE</t>
  </si>
  <si>
    <t>RESTREPO RESTREPO JOSE ALEJANDRO EDUARDO</t>
  </si>
  <si>
    <t>FV 1173 FE</t>
  </si>
  <si>
    <t>FV 1174 FE</t>
  </si>
  <si>
    <t>FV 1175 FE</t>
  </si>
  <si>
    <t>FV 1176 FE</t>
  </si>
  <si>
    <t>COMUNIDAD DE HERMANAS DOMINICANAS DE LA PRESENTACION DE LA SANTISIMA VIRGEN DE TOURS PROVINCIA DE MEDELLIN</t>
  </si>
  <si>
    <t>FV 1178 FE</t>
  </si>
  <si>
    <t>FV 1179 FE</t>
  </si>
  <si>
    <t>TODO EN ARTES SAS</t>
  </si>
  <si>
    <t>FV 1180 FE</t>
  </si>
  <si>
    <t>SPORTY CITY SAS</t>
  </si>
  <si>
    <t>FV 1181 FE</t>
  </si>
  <si>
    <t>FV 1182 FE</t>
  </si>
  <si>
    <t>FV 1183 FE</t>
  </si>
  <si>
    <t>FV 1184 FE</t>
  </si>
  <si>
    <t>KARCHER SAS</t>
  </si>
  <si>
    <t>FV 1185 FE</t>
  </si>
  <si>
    <t>ANDINA DE CONSTRUCCIONES Y ASOCIADOS SA</t>
  </si>
  <si>
    <t>DMC 94 DMC</t>
  </si>
  <si>
    <t>COMERCIALIZADORA  SYE Y CIA SA</t>
  </si>
  <si>
    <t>FV 1186 FE</t>
  </si>
  <si>
    <t>FV 1187 FE</t>
  </si>
  <si>
    <t>FUNDACION PARA EL DESARROLLO DE ANTIOQUIA POR COLOMBIA</t>
  </si>
  <si>
    <t>Total 23651501 HONORARIOS NO DECLARANTES 10%</t>
  </si>
  <si>
    <t>Total 23652501 SERVICIOS GENERALES NO DECLARANTES 6%</t>
  </si>
  <si>
    <t>Total 23652502 SERVICIOS GENERALES DECLARANTES 4%</t>
  </si>
  <si>
    <t>Total 23652503 SERVICIOS TRANSPORTE DE CARGA 1%</t>
  </si>
  <si>
    <t>Total 23653001 ARRENDAMIENTO BIENES MUEBLES 4%</t>
  </si>
  <si>
    <t>Total 23653002 ARRENDAMIENTO BIENES INMUEBLES 3,5%</t>
  </si>
  <si>
    <t>Total 23654001 RETENCION POR COMPRAS (DECLARANTES) 2.5%</t>
  </si>
  <si>
    <t>Total 23654005 RETENCION POR COMPRAS (NO DECLARANTES) 3.5%</t>
  </si>
  <si>
    <t>Total 23657501 AUTORRETENCION RENTA 0,8_x000D_
%</t>
  </si>
  <si>
    <t>Total 23657503 AUTORENTA 0,4</t>
  </si>
  <si>
    <t>Total general</t>
  </si>
  <si>
    <t/>
  </si>
  <si>
    <t>COOL AIR MULTIAIRES S.A.S.</t>
  </si>
  <si>
    <t>Libro Auxiliar entre el 01/05/2022 y el 31/05/2022</t>
  </si>
  <si>
    <t xml:space="preserve">SALDO INICIAL RETE ANTERIOR </t>
  </si>
  <si>
    <t>RETEFTE</t>
  </si>
  <si>
    <t>A MILES</t>
  </si>
  <si>
    <t>BASE SALDO ANTERIOS</t>
  </si>
  <si>
    <t>BASE</t>
  </si>
  <si>
    <t>HONORARIOS</t>
  </si>
  <si>
    <t>SERVICIOS</t>
  </si>
  <si>
    <t xml:space="preserve">CONSTRUCCION </t>
  </si>
  <si>
    <t>ARRENDAMIENTO</t>
  </si>
  <si>
    <t>COMPRAS</t>
  </si>
  <si>
    <t>AUTORRENTA</t>
  </si>
  <si>
    <t>TOTAL</t>
  </si>
  <si>
    <t>AJUSTE</t>
  </si>
  <si>
    <t>Corregir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</si>
</sst>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_-&quot;$&quot;\ * #,##0.00_-;\-&quot;$&quot;\ * #,##0.00_-;_-&quot;$&quot;\ * &quot;-&quot;??_-;_-@_-"/>
    <numFmt numFmtId="169" formatCode="0.00_ ;[Red]\-0.00\ 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MS Sans Serif"/>
    </font>
    <font>
      <sz val="10"/>
      <name val="MS Sans Serif"/>
    </font>
    <font>
      <sz val="10"/>
      <color rgb="FF000000"/>
      <name val="MS Sans Serif"/>
    </font>
    <font>
      <sz val="10"/>
      <color rgb="FFFF0000"/>
      <name val="MS Sans Serif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8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4" fontId="1" fillId="0" borderId="0" xfId="0" applyNumberFormat="1" applyFont="1"/>
    <xf numFmtId="49" fontId="2" fillId="0" borderId="0" xfId="0" applyNumberFormat="1" applyFont="1" applyAlignment="1">
      <alignment horizontal="center"/>
    </xf>
    <xf numFmtId="14" fontId="1" fillId="0" borderId="0" xfId="0" applyNumberFormat="1" applyFont="1" applyAlignment="1" applyProtection="1">
      <alignment vertical="center"/>
    </xf>
    <xf numFmtId="14" fontId="1" fillId="0" borderId="0" xfId="0" applyNumberFormat="1" applyFont="1"/>
    <xf numFmtId="10" fontId="1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Alignment="1">
      <alignment wrapText="1"/>
    </xf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" fontId="1" fillId="0" borderId="0" xfId="0" applyNumberFormat="1" applyFont="1"/>
    <xf numFmtId="4" fontId="6" fillId="0" borderId="1" xfId="0" applyNumberFormat="1" applyFont="1" applyBorder="1"/>
    <xf numFmtId="4" fontId="6" fillId="0" borderId="2" xfId="0" applyNumberFormat="1" applyFont="1" applyBorder="1" applyAlignment="1">
      <alignment wrapText="1"/>
    </xf>
    <xf numFmtId="4" fontId="6" fillId="0" borderId="3" xfId="0" applyNumberFormat="1" applyFont="1" applyBorder="1"/>
    <xf numFmtId="10" fontId="6" fillId="0" borderId="3" xfId="0" applyNumberFormat="1" applyFont="1" applyBorder="1"/>
    <xf numFmtId="10" fontId="6" fillId="0" borderId="3" xfId="0" applyNumberFormat="1" applyFont="1" applyBorder="1" applyAlignment="1">
      <alignment wrapText="1"/>
    </xf>
    <xf numFmtId="168" fontId="6" fillId="0" borderId="4" xfId="2" applyFont="1" applyBorder="1"/>
    <xf numFmtId="4" fontId="6" fillId="0" borderId="5" xfId="0" applyNumberFormat="1" applyFont="1" applyBorder="1"/>
    <xf numFmtId="4" fontId="8" fillId="0" borderId="6" xfId="0" applyNumberFormat="1" applyFont="1" applyBorder="1"/>
    <xf numFmtId="168" fontId="8" fillId="2" borderId="7" xfId="2" applyFont="1" applyFill="1" applyBorder="1"/>
    <xf numFmtId="168" fontId="8" fillId="3" borderId="7" xfId="2" applyFont="1" applyFill="1" applyBorder="1"/>
    <xf numFmtId="168" fontId="8" fillId="0" borderId="7" xfId="2" applyFont="1" applyFill="1" applyBorder="1"/>
    <xf numFmtId="168" fontId="8" fillId="3" borderId="8" xfId="2" applyFont="1" applyFill="1" applyBorder="1"/>
    <xf numFmtId="168" fontId="8" fillId="0" borderId="6" xfId="2" applyFont="1" applyBorder="1"/>
    <xf numFmtId="168" fontId="8" fillId="0" borderId="7" xfId="2" applyFont="1" applyBorder="1"/>
    <xf numFmtId="168" fontId="8" fillId="0" borderId="8" xfId="2" applyFont="1" applyBorder="1"/>
    <xf numFmtId="4" fontId="8" fillId="0" borderId="7" xfId="0" applyNumberFormat="1" applyFont="1" applyBorder="1"/>
    <xf numFmtId="10" fontId="8" fillId="0" borderId="7" xfId="0" applyNumberFormat="1" applyFont="1" applyBorder="1"/>
    <xf numFmtId="4" fontId="6" fillId="0" borderId="9" xfId="0" applyNumberFormat="1" applyFont="1" applyBorder="1"/>
    <xf numFmtId="169" fontId="8" fillId="0" borderId="10" xfId="0" applyNumberFormat="1" applyFont="1" applyBorder="1"/>
    <xf numFmtId="169" fontId="8" fillId="0" borderId="11" xfId="0" applyNumberFormat="1" applyFont="1" applyBorder="1"/>
    <xf numFmtId="168" fontId="9" fillId="0" borderId="11" xfId="2" applyFont="1" applyBorder="1"/>
    <xf numFmtId="169" fontId="8" fillId="0" borderId="12" xfId="2" applyNumberFormat="1" applyFont="1" applyBorder="1"/>
    <xf numFmtId="170" fontId="1" fillId="0" borderId="0" xfId="1" applyNumberFormat="1" applyFont="1"/>
    <xf numFmtId="4" fontId="3" fillId="4" borderId="0" xfId="0" applyNumberFormat="1" applyFont="1" applyFill="1"/>
    <xf numFmtId="4" fontId="1" fillId="4" borderId="0" xfId="0" applyNumberFormat="1" applyFont="1" applyFill="1"/>
    <xf numFmtId="14" fontId="1" fillId="4" borderId="0" xfId="0" applyNumberFormat="1" applyFont="1" applyFill="1" applyAlignment="1" applyProtection="1">
      <alignment vertical="center"/>
    </xf>
    <xf numFmtId="10" fontId="1" fillId="4" borderId="0" xfId="0" applyNumberFormat="1" applyFont="1" applyFill="1"/>
    <xf numFmtId="170" fontId="1" fillId="4" borderId="0" xfId="1" applyNumberFormat="1" applyFont="1" applyFill="1"/>
    <xf numFmtId="0" fontId="5" fillId="0" borderId="0" xfId="0" applyFont="1"/>
  </cellXfs>
  <cellStyles count="3">
    <cellStyle name="Moneda 2" xfId="2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topLeftCell="A4" zoomScale="78" zoomScaleNormal="78" workbookViewId="0">
      <selection activeCell="J176" sqref="J176"/>
    </sheetView>
  </sheetViews>
  <sheetFormatPr baseColWidth="10" defaultColWidth="8.85546875" defaultRowHeight="15" outlineLevelRow="2" x14ac:dyDescent="0.25"/>
  <cols>
    <col min="1" max="1" width="40.85546875" style="2" customWidth="1"/>
    <col min="2" max="2" width="18" style="2" bestFit="1" customWidth="1"/>
    <col min="3" max="3" width="13.140625" style="5" customWidth="1"/>
    <col min="4" max="4" width="37.140625" style="2" customWidth="1"/>
    <col min="5" max="5" width="16.85546875" style="2" bestFit="1" customWidth="1"/>
    <col min="6" max="6" width="6.85546875" style="6" bestFit="1" customWidth="1"/>
    <col min="7" max="7" width="18.42578125" style="2" bestFit="1" customWidth="1"/>
    <col min="8" max="8" width="18.42578125" style="1" bestFit="1" customWidth="1"/>
    <col min="9" max="16384" width="8.85546875" style="1"/>
  </cols>
  <sheetData>
    <row r="1" spans="1:8" x14ac:dyDescent="0.25">
      <c r="A1" s="9" t="s">
        <v>280</v>
      </c>
      <c r="B1" s="10"/>
      <c r="C1" s="10"/>
      <c r="D1" s="10"/>
      <c r="E1" s="10"/>
      <c r="F1" s="10"/>
      <c r="G1" s="10"/>
    </row>
    <row r="2" spans="1:8" x14ac:dyDescent="0.25">
      <c r="A2" s="9" t="s">
        <v>281</v>
      </c>
      <c r="B2" s="10"/>
      <c r="C2" s="10"/>
      <c r="D2" s="10"/>
      <c r="E2" s="10"/>
      <c r="F2" s="10"/>
      <c r="G2" s="10"/>
    </row>
    <row r="3" spans="1:8" x14ac:dyDescent="0.25">
      <c r="A3" s="9"/>
      <c r="B3" s="10"/>
      <c r="C3" s="10"/>
      <c r="D3" s="10"/>
      <c r="E3" s="10"/>
      <c r="F3" s="10"/>
      <c r="G3" s="10"/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8" hidden="1" outlineLevel="2" x14ac:dyDescent="0.25">
      <c r="A5" s="2" t="s">
        <v>7</v>
      </c>
      <c r="B5" s="2" t="s">
        <v>8</v>
      </c>
      <c r="C5" s="4">
        <v>44687</v>
      </c>
      <c r="D5" s="2" t="s">
        <v>9</v>
      </c>
      <c r="E5" s="2">
        <v>75000</v>
      </c>
      <c r="F5" s="6">
        <v>0.1</v>
      </c>
      <c r="G5" s="2">
        <v>750000</v>
      </c>
      <c r="H5" s="11"/>
    </row>
    <row r="6" spans="1:8" hidden="1" outlineLevel="2" x14ac:dyDescent="0.25">
      <c r="A6" s="2" t="s">
        <v>279</v>
      </c>
      <c r="B6" s="2" t="s">
        <v>10</v>
      </c>
      <c r="C6" s="4">
        <v>44693</v>
      </c>
      <c r="D6" s="2" t="s">
        <v>11</v>
      </c>
      <c r="E6" s="2">
        <v>100000</v>
      </c>
      <c r="F6" s="6">
        <v>0.1</v>
      </c>
      <c r="G6" s="2">
        <v>1000000</v>
      </c>
      <c r="H6" s="11"/>
    </row>
    <row r="7" spans="1:8" hidden="1" outlineLevel="2" x14ac:dyDescent="0.25">
      <c r="A7" s="2" t="s">
        <v>279</v>
      </c>
      <c r="B7" s="2" t="s">
        <v>12</v>
      </c>
      <c r="C7" s="4">
        <v>44708</v>
      </c>
      <c r="D7" s="2" t="s">
        <v>13</v>
      </c>
      <c r="E7" s="2">
        <v>95000</v>
      </c>
      <c r="F7" s="6">
        <v>0.1</v>
      </c>
      <c r="G7" s="2">
        <v>950000</v>
      </c>
      <c r="H7" s="11"/>
    </row>
    <row r="8" spans="1:8" hidden="1" outlineLevel="2" x14ac:dyDescent="0.25">
      <c r="A8" s="2" t="s">
        <v>279</v>
      </c>
      <c r="B8" s="2" t="s">
        <v>14</v>
      </c>
      <c r="C8" s="4">
        <v>44708</v>
      </c>
      <c r="D8" s="2" t="s">
        <v>11</v>
      </c>
      <c r="E8" s="2">
        <v>100000</v>
      </c>
      <c r="F8" s="6">
        <v>0.1</v>
      </c>
      <c r="G8" s="2">
        <v>1000000</v>
      </c>
      <c r="H8" s="11"/>
    </row>
    <row r="9" spans="1:8" hidden="1" outlineLevel="2" x14ac:dyDescent="0.25">
      <c r="A9" s="2" t="s">
        <v>279</v>
      </c>
      <c r="B9" s="2" t="s">
        <v>15</v>
      </c>
      <c r="C9" s="4">
        <v>44708</v>
      </c>
      <c r="D9" s="2" t="s">
        <v>11</v>
      </c>
      <c r="E9" s="2">
        <v>100000</v>
      </c>
      <c r="F9" s="6">
        <v>0.1</v>
      </c>
      <c r="G9" s="2">
        <v>1000000</v>
      </c>
      <c r="H9" s="11"/>
    </row>
    <row r="10" spans="1:8" hidden="1" outlineLevel="2" x14ac:dyDescent="0.25">
      <c r="A10" s="2" t="s">
        <v>279</v>
      </c>
      <c r="B10" s="2" t="s">
        <v>16</v>
      </c>
      <c r="C10" s="4">
        <v>44708</v>
      </c>
      <c r="D10" s="2" t="s">
        <v>11</v>
      </c>
      <c r="E10" s="2">
        <v>100000</v>
      </c>
      <c r="F10" s="6">
        <v>0.1</v>
      </c>
      <c r="G10" s="2">
        <v>1000000</v>
      </c>
      <c r="H10" s="11"/>
    </row>
    <row r="11" spans="1:8" hidden="1" outlineLevel="2" x14ac:dyDescent="0.25">
      <c r="A11" s="2" t="s">
        <v>279</v>
      </c>
      <c r="B11" s="2" t="s">
        <v>17</v>
      </c>
      <c r="C11" s="4">
        <v>44708</v>
      </c>
      <c r="D11" s="2" t="s">
        <v>18</v>
      </c>
      <c r="E11" s="2">
        <v>18000</v>
      </c>
      <c r="F11" s="6">
        <v>0.1</v>
      </c>
      <c r="G11" s="2">
        <v>180000</v>
      </c>
      <c r="H11" s="11"/>
    </row>
    <row r="12" spans="1:8" hidden="1" outlineLevel="2" x14ac:dyDescent="0.25">
      <c r="A12" s="2" t="s">
        <v>279</v>
      </c>
      <c r="B12" s="2" t="s">
        <v>19</v>
      </c>
      <c r="C12" s="4">
        <v>44708</v>
      </c>
      <c r="D12" s="2" t="s">
        <v>18</v>
      </c>
      <c r="E12" s="2">
        <v>36000</v>
      </c>
      <c r="F12" s="6">
        <v>0.1</v>
      </c>
      <c r="G12" s="2">
        <v>360000</v>
      </c>
      <c r="H12" s="11"/>
    </row>
    <row r="13" spans="1:8" hidden="1" outlineLevel="2" x14ac:dyDescent="0.25">
      <c r="A13" s="2" t="s">
        <v>279</v>
      </c>
      <c r="B13" s="2" t="s">
        <v>20</v>
      </c>
      <c r="C13" s="4">
        <v>44712</v>
      </c>
      <c r="D13" s="2" t="s">
        <v>9</v>
      </c>
      <c r="E13" s="2">
        <v>75000</v>
      </c>
      <c r="F13" s="6">
        <v>0.1</v>
      </c>
      <c r="G13" s="2">
        <v>750000</v>
      </c>
      <c r="H13" s="11"/>
    </row>
    <row r="14" spans="1:8" hidden="1" outlineLevel="2" x14ac:dyDescent="0.25">
      <c r="A14" s="2" t="s">
        <v>279</v>
      </c>
      <c r="B14" s="2" t="s">
        <v>21</v>
      </c>
      <c r="C14" s="4">
        <v>44712</v>
      </c>
      <c r="D14" s="2" t="s">
        <v>22</v>
      </c>
      <c r="E14" s="2">
        <v>100000</v>
      </c>
      <c r="F14" s="6">
        <v>0.1</v>
      </c>
      <c r="G14" s="2">
        <v>1000000</v>
      </c>
      <c r="H14" s="11"/>
    </row>
    <row r="15" spans="1:8" outlineLevel="1" collapsed="1" x14ac:dyDescent="0.25">
      <c r="A15" s="7" t="s">
        <v>268</v>
      </c>
      <c r="C15" s="4"/>
      <c r="E15" s="2">
        <v>799000</v>
      </c>
      <c r="G15" s="2">
        <v>7990000</v>
      </c>
      <c r="H15" s="34">
        <f>+E15/G15</f>
        <v>0.1</v>
      </c>
    </row>
    <row r="16" spans="1:8" hidden="1" outlineLevel="2" x14ac:dyDescent="0.25">
      <c r="A16" s="2" t="s">
        <v>23</v>
      </c>
      <c r="B16" s="2" t="s">
        <v>24</v>
      </c>
      <c r="C16" s="4">
        <v>44682</v>
      </c>
      <c r="D16" s="2" t="s">
        <v>25</v>
      </c>
      <c r="E16" s="2">
        <v>186000</v>
      </c>
      <c r="F16" s="6">
        <v>0.06</v>
      </c>
      <c r="G16" s="2">
        <v>3100000</v>
      </c>
      <c r="H16" s="34">
        <f t="shared" ref="H16:H79" si="0">+E16/G16</f>
        <v>0.06</v>
      </c>
    </row>
    <row r="17" spans="1:8" hidden="1" outlineLevel="2" x14ac:dyDescent="0.25">
      <c r="A17" s="2" t="s">
        <v>279</v>
      </c>
      <c r="B17" s="2" t="s">
        <v>26</v>
      </c>
      <c r="C17" s="4">
        <v>44682</v>
      </c>
      <c r="D17" s="2" t="s">
        <v>27</v>
      </c>
      <c r="E17" s="2">
        <v>21090</v>
      </c>
      <c r="F17" s="6">
        <v>0.06</v>
      </c>
      <c r="G17" s="2">
        <v>351500</v>
      </c>
      <c r="H17" s="34">
        <f t="shared" si="0"/>
        <v>0.06</v>
      </c>
    </row>
    <row r="18" spans="1:8" hidden="1" outlineLevel="2" x14ac:dyDescent="0.25">
      <c r="A18" s="2" t="s">
        <v>279</v>
      </c>
      <c r="B18" s="2" t="s">
        <v>28</v>
      </c>
      <c r="C18" s="4">
        <v>44683</v>
      </c>
      <c r="D18" s="2" t="s">
        <v>29</v>
      </c>
      <c r="E18" s="2">
        <v>32370</v>
      </c>
      <c r="F18" s="6">
        <v>0.06</v>
      </c>
      <c r="G18" s="2">
        <v>539500</v>
      </c>
      <c r="H18" s="34">
        <f t="shared" si="0"/>
        <v>0.06</v>
      </c>
    </row>
    <row r="19" spans="1:8" hidden="1" outlineLevel="2" x14ac:dyDescent="0.25">
      <c r="A19" s="2" t="s">
        <v>279</v>
      </c>
      <c r="B19" s="2" t="s">
        <v>30</v>
      </c>
      <c r="C19" s="4">
        <v>44685</v>
      </c>
      <c r="D19" s="2" t="s">
        <v>31</v>
      </c>
      <c r="E19" s="2">
        <v>10800</v>
      </c>
      <c r="F19" s="6">
        <v>0.06</v>
      </c>
      <c r="G19" s="2">
        <v>180000</v>
      </c>
      <c r="H19" s="34">
        <f t="shared" si="0"/>
        <v>0.06</v>
      </c>
    </row>
    <row r="20" spans="1:8" hidden="1" outlineLevel="2" x14ac:dyDescent="0.25">
      <c r="A20" s="2" t="s">
        <v>279</v>
      </c>
      <c r="B20" s="2" t="s">
        <v>32</v>
      </c>
      <c r="C20" s="4">
        <v>44686</v>
      </c>
      <c r="D20" s="2" t="s">
        <v>33</v>
      </c>
      <c r="E20" s="2">
        <v>89598</v>
      </c>
      <c r="F20" s="6">
        <v>0.06</v>
      </c>
      <c r="G20" s="2">
        <v>1493300</v>
      </c>
      <c r="H20" s="34">
        <f t="shared" si="0"/>
        <v>0.06</v>
      </c>
    </row>
    <row r="21" spans="1:8" hidden="1" outlineLevel="2" x14ac:dyDescent="0.25">
      <c r="A21" s="2" t="s">
        <v>279</v>
      </c>
      <c r="B21" s="2" t="s">
        <v>34</v>
      </c>
      <c r="C21" s="4">
        <v>44686</v>
      </c>
      <c r="D21" s="2" t="s">
        <v>33</v>
      </c>
      <c r="E21" s="2">
        <v>105276</v>
      </c>
      <c r="F21" s="6">
        <v>0.06</v>
      </c>
      <c r="G21" s="2">
        <v>1754600</v>
      </c>
      <c r="H21" s="34">
        <f t="shared" si="0"/>
        <v>0.06</v>
      </c>
    </row>
    <row r="22" spans="1:8" hidden="1" outlineLevel="2" x14ac:dyDescent="0.25">
      <c r="A22" s="2" t="s">
        <v>279</v>
      </c>
      <c r="B22" s="2" t="s">
        <v>35</v>
      </c>
      <c r="C22" s="4">
        <v>44687</v>
      </c>
      <c r="D22" s="2" t="s">
        <v>36</v>
      </c>
      <c r="E22" s="2">
        <v>27270</v>
      </c>
      <c r="F22" s="6">
        <v>0.06</v>
      </c>
      <c r="G22" s="2">
        <v>454500</v>
      </c>
      <c r="H22" s="34">
        <f t="shared" si="0"/>
        <v>0.06</v>
      </c>
    </row>
    <row r="23" spans="1:8" hidden="1" outlineLevel="2" x14ac:dyDescent="0.25">
      <c r="A23" s="2" t="s">
        <v>279</v>
      </c>
      <c r="B23" s="2" t="s">
        <v>37</v>
      </c>
      <c r="C23" s="4">
        <v>44687</v>
      </c>
      <c r="D23" s="2" t="s">
        <v>36</v>
      </c>
      <c r="E23" s="2">
        <v>30540</v>
      </c>
      <c r="F23" s="6">
        <v>0.06</v>
      </c>
      <c r="G23" s="2">
        <v>509000</v>
      </c>
      <c r="H23" s="34">
        <f t="shared" si="0"/>
        <v>0.06</v>
      </c>
    </row>
    <row r="24" spans="1:8" hidden="1" outlineLevel="2" x14ac:dyDescent="0.25">
      <c r="A24" s="2" t="s">
        <v>279</v>
      </c>
      <c r="B24" s="2" t="s">
        <v>38</v>
      </c>
      <c r="C24" s="4">
        <v>44687</v>
      </c>
      <c r="D24" s="2" t="s">
        <v>39</v>
      </c>
      <c r="E24" s="2">
        <v>94248</v>
      </c>
      <c r="F24" s="6">
        <v>0.06</v>
      </c>
      <c r="G24" s="2">
        <v>1570800</v>
      </c>
      <c r="H24" s="34">
        <f t="shared" si="0"/>
        <v>0.06</v>
      </c>
    </row>
    <row r="25" spans="1:8" hidden="1" outlineLevel="2" x14ac:dyDescent="0.25">
      <c r="A25" s="2" t="s">
        <v>279</v>
      </c>
      <c r="B25" s="2" t="s">
        <v>40</v>
      </c>
      <c r="C25" s="4">
        <v>44689</v>
      </c>
      <c r="D25" s="2" t="s">
        <v>27</v>
      </c>
      <c r="E25" s="2">
        <v>28275</v>
      </c>
      <c r="F25" s="6">
        <v>0.06</v>
      </c>
      <c r="G25" s="2">
        <v>471250</v>
      </c>
      <c r="H25" s="34">
        <f t="shared" si="0"/>
        <v>0.06</v>
      </c>
    </row>
    <row r="26" spans="1:8" hidden="1" outlineLevel="2" x14ac:dyDescent="0.25">
      <c r="A26" s="2" t="s">
        <v>279</v>
      </c>
      <c r="B26" s="2" t="s">
        <v>41</v>
      </c>
      <c r="C26" s="4">
        <v>44690</v>
      </c>
      <c r="D26" s="2" t="s">
        <v>42</v>
      </c>
      <c r="E26" s="2">
        <v>79800</v>
      </c>
      <c r="F26" s="6">
        <v>0.06</v>
      </c>
      <c r="G26" s="2">
        <v>1330000</v>
      </c>
      <c r="H26" s="34">
        <f t="shared" si="0"/>
        <v>0.06</v>
      </c>
    </row>
    <row r="27" spans="1:8" hidden="1" outlineLevel="2" x14ac:dyDescent="0.25">
      <c r="A27" s="2" t="s">
        <v>279</v>
      </c>
      <c r="B27" s="2" t="s">
        <v>43</v>
      </c>
      <c r="C27" s="4">
        <v>44690</v>
      </c>
      <c r="D27" s="2" t="s">
        <v>33</v>
      </c>
      <c r="E27" s="2">
        <v>24600</v>
      </c>
      <c r="F27" s="6">
        <v>0.06</v>
      </c>
      <c r="G27" s="2">
        <v>410000</v>
      </c>
      <c r="H27" s="34">
        <f t="shared" si="0"/>
        <v>0.06</v>
      </c>
    </row>
    <row r="28" spans="1:8" hidden="1" outlineLevel="2" x14ac:dyDescent="0.25">
      <c r="A28" s="2" t="s">
        <v>279</v>
      </c>
      <c r="B28" s="2" t="s">
        <v>44</v>
      </c>
      <c r="C28" s="4">
        <v>44692</v>
      </c>
      <c r="D28" s="2" t="s">
        <v>45</v>
      </c>
      <c r="E28" s="2">
        <v>10650</v>
      </c>
      <c r="F28" s="6">
        <v>0.06</v>
      </c>
      <c r="G28" s="2">
        <v>177500</v>
      </c>
      <c r="H28" s="34">
        <f t="shared" si="0"/>
        <v>0.06</v>
      </c>
    </row>
    <row r="29" spans="1:8" hidden="1" outlineLevel="2" x14ac:dyDescent="0.25">
      <c r="A29" s="2" t="s">
        <v>279</v>
      </c>
      <c r="B29" s="2" t="s">
        <v>46</v>
      </c>
      <c r="C29" s="4">
        <v>44692</v>
      </c>
      <c r="D29" s="2" t="s">
        <v>45</v>
      </c>
      <c r="E29" s="2">
        <v>17850</v>
      </c>
      <c r="F29" s="6">
        <v>0.06</v>
      </c>
      <c r="G29" s="2">
        <v>297500</v>
      </c>
      <c r="H29" s="34">
        <f t="shared" si="0"/>
        <v>0.06</v>
      </c>
    </row>
    <row r="30" spans="1:8" hidden="1" outlineLevel="2" x14ac:dyDescent="0.25">
      <c r="A30" s="2" t="s">
        <v>279</v>
      </c>
      <c r="B30" s="2" t="s">
        <v>47</v>
      </c>
      <c r="C30" s="4">
        <v>44692</v>
      </c>
      <c r="D30" s="2" t="s">
        <v>45</v>
      </c>
      <c r="E30" s="2">
        <v>12630</v>
      </c>
      <c r="F30" s="6">
        <v>0.06</v>
      </c>
      <c r="G30" s="2">
        <v>210500</v>
      </c>
      <c r="H30" s="34">
        <f t="shared" si="0"/>
        <v>0.06</v>
      </c>
    </row>
    <row r="31" spans="1:8" hidden="1" outlineLevel="2" x14ac:dyDescent="0.25">
      <c r="A31" s="2" t="s">
        <v>279</v>
      </c>
      <c r="B31" s="2" t="s">
        <v>48</v>
      </c>
      <c r="C31" s="4">
        <v>44692</v>
      </c>
      <c r="D31" s="2" t="s">
        <v>49</v>
      </c>
      <c r="E31" s="2">
        <v>15000</v>
      </c>
      <c r="F31" s="6">
        <v>0.06</v>
      </c>
      <c r="G31" s="2">
        <v>250000</v>
      </c>
      <c r="H31" s="34">
        <f t="shared" si="0"/>
        <v>0.06</v>
      </c>
    </row>
    <row r="32" spans="1:8" hidden="1" outlineLevel="2" x14ac:dyDescent="0.25">
      <c r="A32" s="2" t="s">
        <v>279</v>
      </c>
      <c r="B32" s="2" t="s">
        <v>50</v>
      </c>
      <c r="C32" s="4">
        <v>44694</v>
      </c>
      <c r="D32" s="2" t="s">
        <v>51</v>
      </c>
      <c r="E32" s="2">
        <v>74100</v>
      </c>
      <c r="F32" s="6">
        <v>0.06</v>
      </c>
      <c r="G32" s="2">
        <v>1235000</v>
      </c>
      <c r="H32" s="34">
        <f t="shared" si="0"/>
        <v>0.06</v>
      </c>
    </row>
    <row r="33" spans="1:8" hidden="1" outlineLevel="2" x14ac:dyDescent="0.25">
      <c r="A33" s="2" t="s">
        <v>279</v>
      </c>
      <c r="B33" s="2" t="s">
        <v>52</v>
      </c>
      <c r="C33" s="4">
        <v>44694</v>
      </c>
      <c r="D33" s="2" t="s">
        <v>53</v>
      </c>
      <c r="E33" s="2">
        <v>12864</v>
      </c>
      <c r="F33" s="6">
        <v>0.06</v>
      </c>
      <c r="G33" s="2">
        <v>214400</v>
      </c>
      <c r="H33" s="34">
        <f t="shared" si="0"/>
        <v>0.06</v>
      </c>
    </row>
    <row r="34" spans="1:8" hidden="1" outlineLevel="2" x14ac:dyDescent="0.25">
      <c r="A34" s="2" t="s">
        <v>279</v>
      </c>
      <c r="B34" s="2" t="s">
        <v>54</v>
      </c>
      <c r="C34" s="4">
        <v>44699</v>
      </c>
      <c r="D34" s="2" t="s">
        <v>27</v>
      </c>
      <c r="E34" s="2">
        <v>54465</v>
      </c>
      <c r="F34" s="6">
        <v>0.06</v>
      </c>
      <c r="G34" s="2">
        <v>907750</v>
      </c>
      <c r="H34" s="34">
        <f t="shared" si="0"/>
        <v>0.06</v>
      </c>
    </row>
    <row r="35" spans="1:8" hidden="1" outlineLevel="2" x14ac:dyDescent="0.25">
      <c r="A35" s="2" t="s">
        <v>279</v>
      </c>
      <c r="B35" s="2" t="s">
        <v>55</v>
      </c>
      <c r="C35" s="4">
        <v>44700</v>
      </c>
      <c r="D35" s="2" t="s">
        <v>56</v>
      </c>
      <c r="E35" s="2">
        <v>47010</v>
      </c>
      <c r="F35" s="6">
        <v>0.06</v>
      </c>
      <c r="G35" s="2">
        <v>783500</v>
      </c>
      <c r="H35" s="34">
        <f t="shared" si="0"/>
        <v>0.06</v>
      </c>
    </row>
    <row r="36" spans="1:8" hidden="1" outlineLevel="2" x14ac:dyDescent="0.25">
      <c r="A36" s="2" t="s">
        <v>279</v>
      </c>
      <c r="B36" s="2" t="s">
        <v>57</v>
      </c>
      <c r="C36" s="4">
        <v>44701</v>
      </c>
      <c r="D36" s="2" t="s">
        <v>49</v>
      </c>
      <c r="E36" s="2">
        <v>56520</v>
      </c>
      <c r="F36" s="6">
        <v>0.06</v>
      </c>
      <c r="G36" s="2">
        <v>942000</v>
      </c>
      <c r="H36" s="34">
        <f t="shared" si="0"/>
        <v>0.06</v>
      </c>
    </row>
    <row r="37" spans="1:8" hidden="1" outlineLevel="2" x14ac:dyDescent="0.25">
      <c r="A37" s="2" t="s">
        <v>279</v>
      </c>
      <c r="B37" s="2" t="s">
        <v>58</v>
      </c>
      <c r="C37" s="4">
        <v>44706</v>
      </c>
      <c r="D37" s="2" t="s">
        <v>33</v>
      </c>
      <c r="E37" s="2">
        <v>84294</v>
      </c>
      <c r="F37" s="6">
        <v>0.06</v>
      </c>
      <c r="G37" s="2">
        <v>1404900</v>
      </c>
      <c r="H37" s="34">
        <f t="shared" si="0"/>
        <v>0.06</v>
      </c>
    </row>
    <row r="38" spans="1:8" hidden="1" outlineLevel="2" x14ac:dyDescent="0.25">
      <c r="A38" s="2" t="s">
        <v>279</v>
      </c>
      <c r="B38" s="2" t="s">
        <v>59</v>
      </c>
      <c r="C38" s="4">
        <v>44707</v>
      </c>
      <c r="D38" s="2" t="s">
        <v>49</v>
      </c>
      <c r="E38" s="2">
        <v>13500</v>
      </c>
      <c r="F38" s="6">
        <v>0.06</v>
      </c>
      <c r="G38" s="2">
        <v>225000</v>
      </c>
      <c r="H38" s="34">
        <f t="shared" si="0"/>
        <v>0.06</v>
      </c>
    </row>
    <row r="39" spans="1:8" hidden="1" outlineLevel="2" x14ac:dyDescent="0.25">
      <c r="A39" s="2" t="s">
        <v>279</v>
      </c>
      <c r="B39" s="2" t="s">
        <v>60</v>
      </c>
      <c r="C39" s="4">
        <v>44707</v>
      </c>
      <c r="D39" s="2" t="s">
        <v>61</v>
      </c>
      <c r="E39" s="2">
        <v>21087</v>
      </c>
      <c r="F39" s="6">
        <v>0.06</v>
      </c>
      <c r="G39" s="2">
        <v>351450</v>
      </c>
      <c r="H39" s="34">
        <f t="shared" si="0"/>
        <v>0.06</v>
      </c>
    </row>
    <row r="40" spans="1:8" hidden="1" outlineLevel="2" x14ac:dyDescent="0.25">
      <c r="A40" s="2" t="s">
        <v>279</v>
      </c>
      <c r="B40" s="2" t="s">
        <v>62</v>
      </c>
      <c r="C40" s="4">
        <v>44707</v>
      </c>
      <c r="D40" s="2" t="s">
        <v>27</v>
      </c>
      <c r="E40" s="2">
        <v>21270</v>
      </c>
      <c r="F40" s="6">
        <v>0.06</v>
      </c>
      <c r="G40" s="2">
        <v>354500</v>
      </c>
      <c r="H40" s="34">
        <f t="shared" si="0"/>
        <v>0.06</v>
      </c>
    </row>
    <row r="41" spans="1:8" hidden="1" outlineLevel="2" x14ac:dyDescent="0.25">
      <c r="A41" s="2" t="s">
        <v>279</v>
      </c>
      <c r="B41" s="2" t="s">
        <v>63</v>
      </c>
      <c r="C41" s="4">
        <v>44708</v>
      </c>
      <c r="D41" s="2" t="s">
        <v>64</v>
      </c>
      <c r="E41" s="2">
        <v>19500</v>
      </c>
      <c r="F41" s="6">
        <v>0.06</v>
      </c>
      <c r="G41" s="2">
        <v>325000</v>
      </c>
      <c r="H41" s="34">
        <f t="shared" si="0"/>
        <v>0.06</v>
      </c>
    </row>
    <row r="42" spans="1:8" hidden="1" outlineLevel="2" x14ac:dyDescent="0.25">
      <c r="A42" s="2" t="s">
        <v>279</v>
      </c>
      <c r="B42" s="2" t="s">
        <v>65</v>
      </c>
      <c r="C42" s="4">
        <v>44708</v>
      </c>
      <c r="D42" s="2" t="s">
        <v>33</v>
      </c>
      <c r="E42" s="2">
        <v>75000</v>
      </c>
      <c r="F42" s="6">
        <v>0.06</v>
      </c>
      <c r="G42" s="2">
        <v>1250000</v>
      </c>
      <c r="H42" s="34">
        <f t="shared" si="0"/>
        <v>0.06</v>
      </c>
    </row>
    <row r="43" spans="1:8" outlineLevel="1" collapsed="1" x14ac:dyDescent="0.25">
      <c r="A43" s="7" t="s">
        <v>269</v>
      </c>
      <c r="C43" s="4"/>
      <c r="E43" s="2">
        <v>1265607</v>
      </c>
      <c r="G43" s="2">
        <v>21093450</v>
      </c>
      <c r="H43" s="34">
        <f t="shared" si="0"/>
        <v>0.06</v>
      </c>
    </row>
    <row r="44" spans="1:8" hidden="1" outlineLevel="2" x14ac:dyDescent="0.25">
      <c r="A44" s="2" t="s">
        <v>66</v>
      </c>
      <c r="B44" s="2" t="s">
        <v>67</v>
      </c>
      <c r="C44" s="4">
        <v>44682</v>
      </c>
      <c r="D44" s="2" t="s">
        <v>68</v>
      </c>
      <c r="E44" s="2">
        <v>23960</v>
      </c>
      <c r="F44" s="6">
        <v>0.04</v>
      </c>
      <c r="G44" s="2">
        <v>599000</v>
      </c>
      <c r="H44" s="34">
        <f t="shared" si="0"/>
        <v>0.04</v>
      </c>
    </row>
    <row r="45" spans="1:8" hidden="1" outlineLevel="2" x14ac:dyDescent="0.25">
      <c r="A45" s="2" t="s">
        <v>279</v>
      </c>
      <c r="B45" s="2" t="s">
        <v>69</v>
      </c>
      <c r="C45" s="4">
        <v>44682</v>
      </c>
      <c r="D45" s="2" t="s">
        <v>70</v>
      </c>
      <c r="E45" s="2">
        <v>71288</v>
      </c>
      <c r="F45" s="6">
        <v>0.04</v>
      </c>
      <c r="G45" s="2">
        <v>1782200</v>
      </c>
      <c r="H45" s="34">
        <f t="shared" si="0"/>
        <v>0.04</v>
      </c>
    </row>
    <row r="46" spans="1:8" hidden="1" outlineLevel="2" x14ac:dyDescent="0.25">
      <c r="A46" s="2" t="s">
        <v>279</v>
      </c>
      <c r="B46" s="2" t="s">
        <v>71</v>
      </c>
      <c r="C46" s="4">
        <v>44682</v>
      </c>
      <c r="D46" s="2" t="s">
        <v>70</v>
      </c>
      <c r="E46" s="2">
        <v>14780</v>
      </c>
      <c r="F46" s="6">
        <v>0.04</v>
      </c>
      <c r="G46" s="2">
        <v>369500</v>
      </c>
      <c r="H46" s="34">
        <f t="shared" si="0"/>
        <v>0.04</v>
      </c>
    </row>
    <row r="47" spans="1:8" hidden="1" outlineLevel="2" x14ac:dyDescent="0.25">
      <c r="A47" s="2" t="s">
        <v>279</v>
      </c>
      <c r="B47" s="2" t="s">
        <v>72</v>
      </c>
      <c r="C47" s="4">
        <v>44682</v>
      </c>
      <c r="D47" s="2" t="s">
        <v>70</v>
      </c>
      <c r="E47" s="2">
        <v>8000</v>
      </c>
      <c r="F47" s="6">
        <v>0.04</v>
      </c>
      <c r="G47" s="2">
        <v>200000</v>
      </c>
      <c r="H47" s="34">
        <f t="shared" si="0"/>
        <v>0.04</v>
      </c>
    </row>
    <row r="48" spans="1:8" hidden="1" outlineLevel="2" x14ac:dyDescent="0.25">
      <c r="A48" s="2" t="s">
        <v>279</v>
      </c>
      <c r="B48" s="2" t="s">
        <v>73</v>
      </c>
      <c r="C48" s="4">
        <v>44682</v>
      </c>
      <c r="D48" s="2" t="s">
        <v>74</v>
      </c>
      <c r="E48" s="2">
        <v>10403</v>
      </c>
      <c r="F48" s="6">
        <v>0.04</v>
      </c>
      <c r="G48" s="2">
        <v>260084</v>
      </c>
      <c r="H48" s="34">
        <f t="shared" si="0"/>
        <v>3.9998615831808186E-2</v>
      </c>
    </row>
    <row r="49" spans="1:8" hidden="1" outlineLevel="2" x14ac:dyDescent="0.25">
      <c r="A49" s="2" t="s">
        <v>279</v>
      </c>
      <c r="B49" s="2" t="s">
        <v>75</v>
      </c>
      <c r="C49" s="4">
        <v>44683</v>
      </c>
      <c r="D49" s="2" t="s">
        <v>76</v>
      </c>
      <c r="E49" s="2">
        <v>63050</v>
      </c>
      <c r="F49" s="6">
        <v>0.04</v>
      </c>
      <c r="G49" s="2">
        <v>1576244</v>
      </c>
      <c r="H49" s="34">
        <f t="shared" si="0"/>
        <v>4.0000152260690605E-2</v>
      </c>
    </row>
    <row r="50" spans="1:8" hidden="1" outlineLevel="2" x14ac:dyDescent="0.25">
      <c r="A50" s="2" t="s">
        <v>279</v>
      </c>
      <c r="B50" s="2" t="s">
        <v>77</v>
      </c>
      <c r="C50" s="4">
        <v>44685</v>
      </c>
      <c r="D50" s="2" t="s">
        <v>68</v>
      </c>
      <c r="E50" s="2">
        <v>17160</v>
      </c>
      <c r="F50" s="6">
        <v>0.04</v>
      </c>
      <c r="G50" s="2">
        <v>429000</v>
      </c>
      <c r="H50" s="34">
        <f t="shared" si="0"/>
        <v>0.04</v>
      </c>
    </row>
    <row r="51" spans="1:8" hidden="1" outlineLevel="2" x14ac:dyDescent="0.25">
      <c r="A51" s="2" t="s">
        <v>279</v>
      </c>
      <c r="B51" s="2" t="s">
        <v>78</v>
      </c>
      <c r="C51" s="4">
        <v>44686</v>
      </c>
      <c r="D51" s="2" t="s">
        <v>68</v>
      </c>
      <c r="E51" s="2">
        <v>8624</v>
      </c>
      <c r="F51" s="6">
        <v>0.04</v>
      </c>
      <c r="G51" s="2">
        <v>215600</v>
      </c>
      <c r="H51" s="34">
        <f t="shared" si="0"/>
        <v>0.04</v>
      </c>
    </row>
    <row r="52" spans="1:8" hidden="1" outlineLevel="2" x14ac:dyDescent="0.25">
      <c r="A52" s="2" t="s">
        <v>279</v>
      </c>
      <c r="B52" s="2" t="s">
        <v>79</v>
      </c>
      <c r="C52" s="4">
        <v>44686</v>
      </c>
      <c r="D52" s="2" t="s">
        <v>68</v>
      </c>
      <c r="E52" s="2">
        <v>7200</v>
      </c>
      <c r="F52" s="6">
        <v>0.04</v>
      </c>
      <c r="G52" s="2">
        <v>180000</v>
      </c>
      <c r="H52" s="34">
        <f t="shared" si="0"/>
        <v>0.04</v>
      </c>
    </row>
    <row r="53" spans="1:8" hidden="1" outlineLevel="2" x14ac:dyDescent="0.25">
      <c r="A53" s="2" t="s">
        <v>279</v>
      </c>
      <c r="B53" s="2" t="s">
        <v>80</v>
      </c>
      <c r="C53" s="4">
        <v>44688</v>
      </c>
      <c r="D53" s="2" t="s">
        <v>76</v>
      </c>
      <c r="E53" s="2">
        <v>224762</v>
      </c>
      <c r="F53" s="6">
        <v>0.04</v>
      </c>
      <c r="G53" s="2">
        <v>5619040</v>
      </c>
      <c r="H53" s="34">
        <f t="shared" si="0"/>
        <v>4.0000071186537201E-2</v>
      </c>
    </row>
    <row r="54" spans="1:8" hidden="1" outlineLevel="2" x14ac:dyDescent="0.25">
      <c r="A54" s="2" t="s">
        <v>279</v>
      </c>
      <c r="B54" s="2" t="s">
        <v>81</v>
      </c>
      <c r="C54" s="4">
        <v>44690</v>
      </c>
      <c r="D54" s="2" t="s">
        <v>76</v>
      </c>
      <c r="E54" s="2">
        <v>260600</v>
      </c>
      <c r="F54" s="6">
        <v>0.04</v>
      </c>
      <c r="G54" s="2">
        <v>6515000</v>
      </c>
      <c r="H54" s="34">
        <f t="shared" si="0"/>
        <v>0.04</v>
      </c>
    </row>
    <row r="55" spans="1:8" hidden="1" outlineLevel="2" x14ac:dyDescent="0.25">
      <c r="A55" s="2" t="s">
        <v>279</v>
      </c>
      <c r="B55" s="2" t="s">
        <v>82</v>
      </c>
      <c r="C55" s="4">
        <v>44690</v>
      </c>
      <c r="D55" s="2" t="s">
        <v>76</v>
      </c>
      <c r="E55" s="2">
        <v>21652</v>
      </c>
      <c r="F55" s="6">
        <v>0.04</v>
      </c>
      <c r="G55" s="2">
        <v>541296</v>
      </c>
      <c r="H55" s="34">
        <f t="shared" si="0"/>
        <v>4.0000295586887766E-2</v>
      </c>
    </row>
    <row r="56" spans="1:8" hidden="1" outlineLevel="2" x14ac:dyDescent="0.25">
      <c r="A56" s="2" t="s">
        <v>279</v>
      </c>
      <c r="B56" s="2" t="s">
        <v>83</v>
      </c>
      <c r="C56" s="4">
        <v>44691</v>
      </c>
      <c r="D56" s="2" t="s">
        <v>76</v>
      </c>
      <c r="E56" s="2">
        <v>29000</v>
      </c>
      <c r="F56" s="6">
        <v>0.04</v>
      </c>
      <c r="G56" s="2">
        <v>725000</v>
      </c>
      <c r="H56" s="34">
        <f t="shared" si="0"/>
        <v>0.04</v>
      </c>
    </row>
    <row r="57" spans="1:8" hidden="1" outlineLevel="2" x14ac:dyDescent="0.25">
      <c r="A57" s="2" t="s">
        <v>279</v>
      </c>
      <c r="B57" s="2" t="s">
        <v>84</v>
      </c>
      <c r="C57" s="4">
        <v>44692</v>
      </c>
      <c r="D57" s="2" t="s">
        <v>85</v>
      </c>
      <c r="E57" s="2">
        <v>462412</v>
      </c>
      <c r="F57" s="6">
        <v>0.04</v>
      </c>
      <c r="G57" s="2">
        <v>11560298</v>
      </c>
      <c r="H57" s="34">
        <f t="shared" si="0"/>
        <v>4.0000006920236829E-2</v>
      </c>
    </row>
    <row r="58" spans="1:8" hidden="1" outlineLevel="2" x14ac:dyDescent="0.25">
      <c r="A58" s="2" t="s">
        <v>279</v>
      </c>
      <c r="B58" s="2" t="s">
        <v>86</v>
      </c>
      <c r="C58" s="4">
        <v>44693</v>
      </c>
      <c r="D58" s="2" t="s">
        <v>68</v>
      </c>
      <c r="E58" s="2">
        <v>11200</v>
      </c>
      <c r="F58" s="6">
        <v>0.04</v>
      </c>
      <c r="G58" s="2">
        <v>280000</v>
      </c>
      <c r="H58" s="34">
        <f t="shared" si="0"/>
        <v>0.04</v>
      </c>
    </row>
    <row r="59" spans="1:8" hidden="1" outlineLevel="2" x14ac:dyDescent="0.25">
      <c r="A59" s="2" t="s">
        <v>279</v>
      </c>
      <c r="B59" s="2" t="s">
        <v>87</v>
      </c>
      <c r="C59" s="4">
        <v>44693</v>
      </c>
      <c r="D59" s="2" t="s">
        <v>70</v>
      </c>
      <c r="E59" s="2">
        <v>29924</v>
      </c>
      <c r="F59" s="6">
        <v>0.04</v>
      </c>
      <c r="G59" s="2">
        <v>748109</v>
      </c>
      <c r="H59" s="34">
        <f t="shared" si="0"/>
        <v>3.9999518786700869E-2</v>
      </c>
    </row>
    <row r="60" spans="1:8" hidden="1" outlineLevel="2" x14ac:dyDescent="0.25">
      <c r="A60" s="2" t="s">
        <v>279</v>
      </c>
      <c r="B60" s="2" t="s">
        <v>88</v>
      </c>
      <c r="C60" s="4">
        <v>44694</v>
      </c>
      <c r="D60" s="2" t="s">
        <v>89</v>
      </c>
      <c r="E60" s="2">
        <v>10400</v>
      </c>
      <c r="F60" s="6">
        <v>0.04</v>
      </c>
      <c r="G60" s="2">
        <v>260000</v>
      </c>
      <c r="H60" s="34">
        <f t="shared" si="0"/>
        <v>0.04</v>
      </c>
    </row>
    <row r="61" spans="1:8" hidden="1" outlineLevel="2" x14ac:dyDescent="0.25">
      <c r="A61" s="2" t="s">
        <v>279</v>
      </c>
      <c r="B61" s="2" t="s">
        <v>90</v>
      </c>
      <c r="C61" s="4">
        <v>44699</v>
      </c>
      <c r="D61" s="2" t="s">
        <v>91</v>
      </c>
      <c r="E61" s="2">
        <v>33220</v>
      </c>
      <c r="F61" s="6">
        <v>0.04</v>
      </c>
      <c r="G61" s="2">
        <v>830500</v>
      </c>
      <c r="H61" s="34">
        <f t="shared" si="0"/>
        <v>0.04</v>
      </c>
    </row>
    <row r="62" spans="1:8" hidden="1" outlineLevel="2" x14ac:dyDescent="0.25">
      <c r="A62" s="2" t="s">
        <v>279</v>
      </c>
      <c r="B62" s="2" t="s">
        <v>92</v>
      </c>
      <c r="C62" s="4">
        <v>44702</v>
      </c>
      <c r="D62" s="2" t="s">
        <v>68</v>
      </c>
      <c r="E62" s="2">
        <v>19200</v>
      </c>
      <c r="F62" s="6">
        <v>0.04</v>
      </c>
      <c r="G62" s="2">
        <v>480000</v>
      </c>
      <c r="H62" s="34">
        <f t="shared" si="0"/>
        <v>0.04</v>
      </c>
    </row>
    <row r="63" spans="1:8" hidden="1" outlineLevel="2" x14ac:dyDescent="0.25">
      <c r="A63" s="2" t="s">
        <v>279</v>
      </c>
      <c r="B63" s="2" t="s">
        <v>93</v>
      </c>
      <c r="C63" s="4">
        <v>44707</v>
      </c>
      <c r="D63" s="2" t="s">
        <v>76</v>
      </c>
      <c r="E63" s="2">
        <v>271204</v>
      </c>
      <c r="F63" s="6">
        <v>0.04</v>
      </c>
      <c r="G63" s="2">
        <v>6780105</v>
      </c>
      <c r="H63" s="34">
        <f t="shared" si="0"/>
        <v>3.9999970501931756E-2</v>
      </c>
    </row>
    <row r="64" spans="1:8" hidden="1" outlineLevel="2" x14ac:dyDescent="0.25">
      <c r="A64" s="2" t="s">
        <v>279</v>
      </c>
      <c r="B64" s="2" t="s">
        <v>94</v>
      </c>
      <c r="C64" s="4">
        <v>44707</v>
      </c>
      <c r="D64" s="2" t="s">
        <v>95</v>
      </c>
      <c r="E64" s="2">
        <v>19200</v>
      </c>
      <c r="F64" s="6">
        <v>0.04</v>
      </c>
      <c r="G64" s="2">
        <v>480000</v>
      </c>
      <c r="H64" s="34">
        <f t="shared" si="0"/>
        <v>0.04</v>
      </c>
    </row>
    <row r="65" spans="1:8" hidden="1" outlineLevel="2" x14ac:dyDescent="0.25">
      <c r="A65" s="2" t="s">
        <v>279</v>
      </c>
      <c r="B65" s="2" t="s">
        <v>96</v>
      </c>
      <c r="C65" s="4">
        <v>44707</v>
      </c>
      <c r="D65" s="2" t="s">
        <v>97</v>
      </c>
      <c r="E65" s="2">
        <v>28800</v>
      </c>
      <c r="F65" s="6">
        <v>0.04</v>
      </c>
      <c r="G65" s="2">
        <v>720000</v>
      </c>
      <c r="H65" s="34">
        <f t="shared" si="0"/>
        <v>0.04</v>
      </c>
    </row>
    <row r="66" spans="1:8" hidden="1" outlineLevel="2" x14ac:dyDescent="0.25">
      <c r="A66" s="2" t="s">
        <v>279</v>
      </c>
      <c r="B66" s="2" t="s">
        <v>98</v>
      </c>
      <c r="C66" s="4">
        <v>44708</v>
      </c>
      <c r="D66" s="2" t="s">
        <v>99</v>
      </c>
      <c r="E66" s="2">
        <v>10800</v>
      </c>
      <c r="F66" s="6">
        <v>0.04</v>
      </c>
      <c r="G66" s="2">
        <v>270000</v>
      </c>
      <c r="H66" s="34">
        <f t="shared" si="0"/>
        <v>0.04</v>
      </c>
    </row>
    <row r="67" spans="1:8" hidden="1" outlineLevel="2" x14ac:dyDescent="0.25">
      <c r="A67" s="2" t="s">
        <v>279</v>
      </c>
      <c r="B67" s="2" t="s">
        <v>100</v>
      </c>
      <c r="C67" s="4">
        <v>44712</v>
      </c>
      <c r="D67" s="2" t="s">
        <v>76</v>
      </c>
      <c r="E67" s="2">
        <v>181040</v>
      </c>
      <c r="F67" s="6">
        <v>0.04</v>
      </c>
      <c r="G67" s="2">
        <v>4526000</v>
      </c>
      <c r="H67" s="34">
        <f t="shared" si="0"/>
        <v>0.04</v>
      </c>
    </row>
    <row r="68" spans="1:8" hidden="1" outlineLevel="2" x14ac:dyDescent="0.25">
      <c r="A68" s="2" t="s">
        <v>279</v>
      </c>
      <c r="B68" s="2" t="s">
        <v>101</v>
      </c>
      <c r="C68" s="4">
        <v>44712</v>
      </c>
      <c r="D68" s="2" t="s">
        <v>76</v>
      </c>
      <c r="E68" s="2">
        <v>52962</v>
      </c>
      <c r="F68" s="6">
        <v>0.04</v>
      </c>
      <c r="G68" s="2">
        <v>1324058</v>
      </c>
      <c r="H68" s="34">
        <f t="shared" si="0"/>
        <v>3.9999758318744347E-2</v>
      </c>
    </row>
    <row r="69" spans="1:8" outlineLevel="1" collapsed="1" x14ac:dyDescent="0.25">
      <c r="A69" s="7" t="s">
        <v>270</v>
      </c>
      <c r="C69" s="4"/>
      <c r="E69" s="2">
        <v>1890841</v>
      </c>
      <c r="G69" s="2">
        <v>47271034</v>
      </c>
      <c r="H69" s="34">
        <f t="shared" si="0"/>
        <v>3.9999992384342598E-2</v>
      </c>
    </row>
    <row r="70" spans="1:8" hidden="1" outlineLevel="2" x14ac:dyDescent="0.25">
      <c r="A70" s="2" t="s">
        <v>102</v>
      </c>
      <c r="B70" s="2" t="s">
        <v>103</v>
      </c>
      <c r="C70" s="4">
        <v>44682</v>
      </c>
      <c r="D70" s="2" t="s">
        <v>104</v>
      </c>
      <c r="E70" s="2">
        <v>26527</v>
      </c>
      <c r="F70" s="6">
        <v>0.01</v>
      </c>
      <c r="G70" s="2">
        <v>2652716</v>
      </c>
      <c r="H70" s="34">
        <f t="shared" si="0"/>
        <v>9.9999396844592491E-3</v>
      </c>
    </row>
    <row r="71" spans="1:8" hidden="1" outlineLevel="2" x14ac:dyDescent="0.25">
      <c r="A71" s="2" t="s">
        <v>279</v>
      </c>
      <c r="B71" s="2" t="s">
        <v>105</v>
      </c>
      <c r="C71" s="4">
        <v>44682</v>
      </c>
      <c r="D71" s="2" t="s">
        <v>104</v>
      </c>
      <c r="E71" s="2">
        <v>145500</v>
      </c>
      <c r="F71" s="6">
        <v>0.01</v>
      </c>
      <c r="G71" s="2">
        <v>14549950</v>
      </c>
      <c r="H71" s="34">
        <f t="shared" si="0"/>
        <v>1.0000034364379259E-2</v>
      </c>
    </row>
    <row r="72" spans="1:8" hidden="1" outlineLevel="2" x14ac:dyDescent="0.25">
      <c r="A72" s="2" t="s">
        <v>279</v>
      </c>
      <c r="B72" s="2" t="s">
        <v>106</v>
      </c>
      <c r="C72" s="4">
        <v>44685</v>
      </c>
      <c r="D72" s="2" t="s">
        <v>107</v>
      </c>
      <c r="E72" s="2">
        <v>18000</v>
      </c>
      <c r="F72" s="6">
        <v>0.01</v>
      </c>
      <c r="G72" s="2">
        <v>1800000</v>
      </c>
      <c r="H72" s="34">
        <f t="shared" si="0"/>
        <v>0.01</v>
      </c>
    </row>
    <row r="73" spans="1:8" hidden="1" outlineLevel="2" x14ac:dyDescent="0.25">
      <c r="A73" s="2" t="s">
        <v>279</v>
      </c>
      <c r="B73" s="2" t="s">
        <v>108</v>
      </c>
      <c r="C73" s="4">
        <v>44687</v>
      </c>
      <c r="D73" s="2" t="s">
        <v>109</v>
      </c>
      <c r="E73" s="2">
        <v>10525</v>
      </c>
      <c r="F73" s="6">
        <v>0.01</v>
      </c>
      <c r="G73" s="2">
        <v>1052500</v>
      </c>
      <c r="H73" s="34">
        <f t="shared" si="0"/>
        <v>0.01</v>
      </c>
    </row>
    <row r="74" spans="1:8" hidden="1" outlineLevel="2" x14ac:dyDescent="0.25">
      <c r="A74" s="2" t="s">
        <v>279</v>
      </c>
      <c r="B74" s="2" t="s">
        <v>110</v>
      </c>
      <c r="C74" s="4">
        <v>44687</v>
      </c>
      <c r="D74" s="2" t="s">
        <v>107</v>
      </c>
      <c r="E74" s="2">
        <v>4000</v>
      </c>
      <c r="F74" s="6">
        <v>0.01</v>
      </c>
      <c r="G74" s="2">
        <v>400000</v>
      </c>
      <c r="H74" s="34">
        <f t="shared" si="0"/>
        <v>0.01</v>
      </c>
    </row>
    <row r="75" spans="1:8" hidden="1" outlineLevel="2" x14ac:dyDescent="0.25">
      <c r="A75" s="2" t="s">
        <v>279</v>
      </c>
      <c r="B75" s="2" t="s">
        <v>111</v>
      </c>
      <c r="C75" s="4">
        <v>44692</v>
      </c>
      <c r="D75" s="2" t="s">
        <v>112</v>
      </c>
      <c r="E75" s="2">
        <v>18000</v>
      </c>
      <c r="F75" s="6">
        <v>0.01</v>
      </c>
      <c r="G75" s="2">
        <v>1800000</v>
      </c>
      <c r="H75" s="34">
        <f t="shared" si="0"/>
        <v>0.01</v>
      </c>
    </row>
    <row r="76" spans="1:8" hidden="1" outlineLevel="2" x14ac:dyDescent="0.25">
      <c r="A76" s="2" t="s">
        <v>279</v>
      </c>
      <c r="B76" s="2" t="s">
        <v>113</v>
      </c>
      <c r="C76" s="4">
        <v>44694</v>
      </c>
      <c r="D76" s="2" t="s">
        <v>114</v>
      </c>
      <c r="E76" s="2">
        <v>3500</v>
      </c>
      <c r="F76" s="6">
        <v>0.01</v>
      </c>
      <c r="G76" s="2">
        <v>350000</v>
      </c>
      <c r="H76" s="34">
        <f t="shared" si="0"/>
        <v>0.01</v>
      </c>
    </row>
    <row r="77" spans="1:8" hidden="1" outlineLevel="2" x14ac:dyDescent="0.25">
      <c r="A77" s="2" t="s">
        <v>279</v>
      </c>
      <c r="B77" s="2" t="s">
        <v>115</v>
      </c>
      <c r="C77" s="4">
        <v>44701</v>
      </c>
      <c r="D77" s="2" t="s">
        <v>109</v>
      </c>
      <c r="E77" s="2">
        <v>13525</v>
      </c>
      <c r="F77" s="6">
        <v>0.01</v>
      </c>
      <c r="G77" s="2">
        <v>1352500</v>
      </c>
      <c r="H77" s="34">
        <f t="shared" si="0"/>
        <v>0.01</v>
      </c>
    </row>
    <row r="78" spans="1:8" hidden="1" outlineLevel="2" x14ac:dyDescent="0.25">
      <c r="A78" s="2" t="s">
        <v>279</v>
      </c>
      <c r="B78" s="2" t="s">
        <v>116</v>
      </c>
      <c r="C78" s="4">
        <v>44708</v>
      </c>
      <c r="D78" s="2" t="s">
        <v>117</v>
      </c>
      <c r="E78" s="2">
        <v>12000</v>
      </c>
      <c r="F78" s="6">
        <v>0.01</v>
      </c>
      <c r="G78" s="2">
        <v>1200000</v>
      </c>
      <c r="H78" s="34">
        <f t="shared" si="0"/>
        <v>0.01</v>
      </c>
    </row>
    <row r="79" spans="1:8" outlineLevel="1" collapsed="1" x14ac:dyDescent="0.25">
      <c r="A79" s="7" t="s">
        <v>271</v>
      </c>
      <c r="C79" s="4"/>
      <c r="E79" s="2">
        <v>251577</v>
      </c>
      <c r="G79" s="2">
        <v>25157666</v>
      </c>
      <c r="H79" s="34">
        <f t="shared" si="0"/>
        <v>1.0000013514767229E-2</v>
      </c>
    </row>
    <row r="80" spans="1:8" hidden="1" outlineLevel="2" x14ac:dyDescent="0.25">
      <c r="A80" s="2" t="s">
        <v>118</v>
      </c>
      <c r="B80" s="2" t="s">
        <v>119</v>
      </c>
      <c r="C80" s="4">
        <v>44682</v>
      </c>
      <c r="D80" s="2" t="s">
        <v>68</v>
      </c>
      <c r="E80" s="2">
        <v>8000</v>
      </c>
      <c r="F80" s="6">
        <v>0.04</v>
      </c>
      <c r="G80" s="2">
        <v>200000</v>
      </c>
      <c r="H80" s="34">
        <f t="shared" ref="H80:H143" si="1">+E80/G80</f>
        <v>0.04</v>
      </c>
    </row>
    <row r="81" spans="1:8" hidden="1" outlineLevel="2" x14ac:dyDescent="0.25">
      <c r="A81" s="2" t="s">
        <v>279</v>
      </c>
      <c r="B81" s="2" t="s">
        <v>120</v>
      </c>
      <c r="C81" s="4">
        <v>44686</v>
      </c>
      <c r="D81" s="2" t="s">
        <v>121</v>
      </c>
      <c r="E81" s="2">
        <v>54951</v>
      </c>
      <c r="F81" s="6">
        <v>0.04</v>
      </c>
      <c r="G81" s="2">
        <v>1373780</v>
      </c>
      <c r="H81" s="34">
        <f t="shared" si="1"/>
        <v>3.999985441628208E-2</v>
      </c>
    </row>
    <row r="82" spans="1:8" hidden="1" outlineLevel="2" x14ac:dyDescent="0.25">
      <c r="A82" s="2" t="s">
        <v>279</v>
      </c>
      <c r="B82" s="2" t="s">
        <v>122</v>
      </c>
      <c r="C82" s="4">
        <v>44690</v>
      </c>
      <c r="D82" s="2" t="s">
        <v>123</v>
      </c>
      <c r="E82" s="2">
        <v>22770</v>
      </c>
      <c r="F82" s="6">
        <v>0.04</v>
      </c>
      <c r="G82" s="2">
        <v>569250</v>
      </c>
      <c r="H82" s="34">
        <f t="shared" si="1"/>
        <v>0.04</v>
      </c>
    </row>
    <row r="83" spans="1:8" hidden="1" outlineLevel="2" x14ac:dyDescent="0.25">
      <c r="A83" s="2" t="s">
        <v>279</v>
      </c>
      <c r="B83" s="2" t="s">
        <v>124</v>
      </c>
      <c r="C83" s="4">
        <v>44699</v>
      </c>
      <c r="D83" s="2" t="s">
        <v>121</v>
      </c>
      <c r="E83" s="2">
        <v>28680</v>
      </c>
      <c r="F83" s="6">
        <v>0.04</v>
      </c>
      <c r="G83" s="2">
        <v>717000</v>
      </c>
      <c r="H83" s="34">
        <f t="shared" si="1"/>
        <v>0.04</v>
      </c>
    </row>
    <row r="84" spans="1:8" outlineLevel="1" collapsed="1" x14ac:dyDescent="0.25">
      <c r="A84" s="7" t="s">
        <v>272</v>
      </c>
      <c r="C84" s="4"/>
      <c r="E84" s="2">
        <v>114401</v>
      </c>
      <c r="G84" s="2">
        <v>2860030</v>
      </c>
      <c r="H84" s="34">
        <f t="shared" si="1"/>
        <v>3.9999930070663596E-2</v>
      </c>
    </row>
    <row r="85" spans="1:8" hidden="1" outlineLevel="2" x14ac:dyDescent="0.25">
      <c r="A85" s="2" t="s">
        <v>125</v>
      </c>
      <c r="B85" s="2" t="s">
        <v>126</v>
      </c>
      <c r="C85" s="4">
        <v>44682</v>
      </c>
      <c r="D85" s="2" t="s">
        <v>127</v>
      </c>
      <c r="E85" s="2">
        <v>141957</v>
      </c>
      <c r="F85" s="6">
        <v>3.5000000000000003E-2</v>
      </c>
      <c r="G85" s="2">
        <v>4055917</v>
      </c>
      <c r="H85" s="34">
        <f t="shared" si="1"/>
        <v>3.499997657742996E-2</v>
      </c>
    </row>
    <row r="86" spans="1:8" outlineLevel="1" collapsed="1" x14ac:dyDescent="0.25">
      <c r="A86" s="7" t="s">
        <v>273</v>
      </c>
      <c r="C86" s="4"/>
      <c r="E86" s="2">
        <v>141957</v>
      </c>
      <c r="G86" s="2">
        <v>4055917</v>
      </c>
      <c r="H86" s="34">
        <f t="shared" si="1"/>
        <v>3.499997657742996E-2</v>
      </c>
    </row>
    <row r="87" spans="1:8" hidden="1" outlineLevel="2" x14ac:dyDescent="0.25">
      <c r="A87" s="2" t="s">
        <v>128</v>
      </c>
      <c r="B87" s="2" t="s">
        <v>129</v>
      </c>
      <c r="C87" s="4">
        <v>44682</v>
      </c>
      <c r="D87" s="2" t="s">
        <v>130</v>
      </c>
      <c r="E87" s="2">
        <v>84100</v>
      </c>
      <c r="F87" s="6">
        <v>2.5000000000000001E-2</v>
      </c>
      <c r="G87" s="2">
        <v>3364000</v>
      </c>
      <c r="H87" s="34">
        <f t="shared" si="1"/>
        <v>2.5000000000000001E-2</v>
      </c>
    </row>
    <row r="88" spans="1:8" hidden="1" outlineLevel="2" x14ac:dyDescent="0.25">
      <c r="A88" s="2" t="s">
        <v>279</v>
      </c>
      <c r="B88" s="2" t="s">
        <v>131</v>
      </c>
      <c r="C88" s="4">
        <v>44682</v>
      </c>
      <c r="D88" s="2" t="s">
        <v>130</v>
      </c>
      <c r="E88" s="2">
        <v>206798</v>
      </c>
      <c r="F88" s="6">
        <v>2.5000000000000001E-2</v>
      </c>
      <c r="G88" s="2">
        <v>8271900</v>
      </c>
      <c r="H88" s="34">
        <f t="shared" si="1"/>
        <v>2.5000060445604998E-2</v>
      </c>
    </row>
    <row r="89" spans="1:8" hidden="1" outlineLevel="2" x14ac:dyDescent="0.25">
      <c r="A89" s="2" t="s">
        <v>279</v>
      </c>
      <c r="B89" s="2" t="s">
        <v>132</v>
      </c>
      <c r="C89" s="4">
        <v>44684</v>
      </c>
      <c r="D89" s="2" t="s">
        <v>130</v>
      </c>
      <c r="E89" s="2">
        <v>-84100</v>
      </c>
      <c r="F89" s="6">
        <v>2.5000000000000001E-2</v>
      </c>
      <c r="G89" s="2">
        <v>-3364000</v>
      </c>
      <c r="H89" s="34">
        <f t="shared" si="1"/>
        <v>2.5000000000000001E-2</v>
      </c>
    </row>
    <row r="90" spans="1:8" hidden="1" outlineLevel="2" x14ac:dyDescent="0.25">
      <c r="A90" s="2" t="s">
        <v>279</v>
      </c>
      <c r="B90" s="2" t="s">
        <v>133</v>
      </c>
      <c r="C90" s="4">
        <v>44684</v>
      </c>
      <c r="D90" s="2" t="s">
        <v>130</v>
      </c>
      <c r="E90" s="2">
        <v>-206798</v>
      </c>
      <c r="F90" s="6">
        <v>2.5000000000000001E-2</v>
      </c>
      <c r="G90" s="2">
        <v>-8271900</v>
      </c>
      <c r="H90" s="34">
        <f t="shared" si="1"/>
        <v>2.5000060445604998E-2</v>
      </c>
    </row>
    <row r="91" spans="1:8" hidden="1" outlineLevel="2" x14ac:dyDescent="0.25">
      <c r="A91" s="2" t="s">
        <v>279</v>
      </c>
      <c r="B91" s="2" t="s">
        <v>134</v>
      </c>
      <c r="C91" s="4">
        <v>44684</v>
      </c>
      <c r="D91" s="2" t="s">
        <v>130</v>
      </c>
      <c r="E91" s="2">
        <v>206798</v>
      </c>
      <c r="F91" s="6">
        <v>2.5000000000000001E-2</v>
      </c>
      <c r="G91" s="2">
        <v>8271900</v>
      </c>
      <c r="H91" s="34">
        <f t="shared" si="1"/>
        <v>2.5000060445604998E-2</v>
      </c>
    </row>
    <row r="92" spans="1:8" hidden="1" outlineLevel="2" x14ac:dyDescent="0.25">
      <c r="A92" s="2" t="s">
        <v>279</v>
      </c>
      <c r="B92" s="2" t="s">
        <v>135</v>
      </c>
      <c r="C92" s="4">
        <v>44686</v>
      </c>
      <c r="D92" s="2" t="s">
        <v>136</v>
      </c>
      <c r="E92" s="2">
        <v>575000</v>
      </c>
      <c r="F92" s="6">
        <v>2.5000000000000001E-2</v>
      </c>
      <c r="G92" s="2">
        <v>23000000</v>
      </c>
      <c r="H92" s="34">
        <f t="shared" si="1"/>
        <v>2.5000000000000001E-2</v>
      </c>
    </row>
    <row r="93" spans="1:8" hidden="1" outlineLevel="2" x14ac:dyDescent="0.25">
      <c r="A93" s="2" t="s">
        <v>279</v>
      </c>
      <c r="B93" s="2" t="s">
        <v>137</v>
      </c>
      <c r="C93" s="4">
        <v>44686</v>
      </c>
      <c r="D93" s="2" t="s">
        <v>138</v>
      </c>
      <c r="E93" s="2">
        <v>33081</v>
      </c>
      <c r="F93" s="6">
        <v>2.5000000000000001E-2</v>
      </c>
      <c r="G93" s="2">
        <v>1323250</v>
      </c>
      <c r="H93" s="34">
        <f t="shared" si="1"/>
        <v>2.4999811071226147E-2</v>
      </c>
    </row>
    <row r="94" spans="1:8" hidden="1" outlineLevel="2" x14ac:dyDescent="0.25">
      <c r="A94" s="2" t="s">
        <v>279</v>
      </c>
      <c r="B94" s="2" t="s">
        <v>139</v>
      </c>
      <c r="C94" s="4">
        <v>44687</v>
      </c>
      <c r="D94" s="2" t="s">
        <v>140</v>
      </c>
      <c r="E94" s="2">
        <v>50653</v>
      </c>
      <c r="F94" s="6">
        <v>2.5000000000000001E-2</v>
      </c>
      <c r="G94" s="2">
        <v>2026104</v>
      </c>
      <c r="H94" s="34">
        <f t="shared" si="1"/>
        <v>2.5000197423231976E-2</v>
      </c>
    </row>
    <row r="95" spans="1:8" hidden="1" outlineLevel="2" x14ac:dyDescent="0.25">
      <c r="A95" s="2" t="s">
        <v>279</v>
      </c>
      <c r="B95" s="2" t="s">
        <v>141</v>
      </c>
      <c r="C95" s="4">
        <v>44688</v>
      </c>
      <c r="D95" s="2" t="s">
        <v>142</v>
      </c>
      <c r="E95" s="2">
        <v>75638</v>
      </c>
      <c r="F95" s="6">
        <v>2.5000000000000001E-2</v>
      </c>
      <c r="G95" s="2">
        <v>3025539</v>
      </c>
      <c r="H95" s="34">
        <f t="shared" si="1"/>
        <v>2.4999843003180592E-2</v>
      </c>
    </row>
    <row r="96" spans="1:8" hidden="1" outlineLevel="2" x14ac:dyDescent="0.25">
      <c r="A96" s="2" t="s">
        <v>279</v>
      </c>
      <c r="B96" s="2" t="s">
        <v>143</v>
      </c>
      <c r="C96" s="4">
        <v>44690</v>
      </c>
      <c r="D96" s="2" t="s">
        <v>140</v>
      </c>
      <c r="E96" s="2">
        <v>89336</v>
      </c>
      <c r="F96" s="6">
        <v>2.5000000000000001E-2</v>
      </c>
      <c r="G96" s="2">
        <v>3573432</v>
      </c>
      <c r="H96" s="34">
        <f t="shared" si="1"/>
        <v>2.5000055968603854E-2</v>
      </c>
    </row>
    <row r="97" spans="1:8" hidden="1" outlineLevel="2" x14ac:dyDescent="0.25">
      <c r="A97" s="2" t="s">
        <v>279</v>
      </c>
      <c r="B97" s="2" t="s">
        <v>144</v>
      </c>
      <c r="C97" s="4">
        <v>44691</v>
      </c>
      <c r="D97" s="2" t="s">
        <v>145</v>
      </c>
      <c r="E97" s="2">
        <v>47547</v>
      </c>
      <c r="F97" s="6">
        <v>2.5000000000000001E-2</v>
      </c>
      <c r="G97" s="2">
        <v>1901875</v>
      </c>
      <c r="H97" s="34">
        <f t="shared" si="1"/>
        <v>2.5000065724613867E-2</v>
      </c>
    </row>
    <row r="98" spans="1:8" hidden="1" outlineLevel="2" x14ac:dyDescent="0.25">
      <c r="A98" s="2" t="s">
        <v>279</v>
      </c>
      <c r="B98" s="2" t="s">
        <v>146</v>
      </c>
      <c r="C98" s="4">
        <v>44691</v>
      </c>
      <c r="D98" s="2" t="s">
        <v>147</v>
      </c>
      <c r="E98" s="2">
        <v>132403</v>
      </c>
      <c r="F98" s="6">
        <v>2.5000000000000001E-2</v>
      </c>
      <c r="G98" s="2">
        <v>5296134</v>
      </c>
      <c r="H98" s="34">
        <f t="shared" si="1"/>
        <v>2.499993391405882E-2</v>
      </c>
    </row>
    <row r="99" spans="1:8" hidden="1" outlineLevel="2" x14ac:dyDescent="0.25">
      <c r="A99" s="2" t="s">
        <v>279</v>
      </c>
      <c r="B99" s="2" t="s">
        <v>148</v>
      </c>
      <c r="C99" s="4">
        <v>44693</v>
      </c>
      <c r="D99" s="2" t="s">
        <v>130</v>
      </c>
      <c r="E99" s="2">
        <v>84100</v>
      </c>
      <c r="F99" s="6">
        <v>2.5000000000000001E-2</v>
      </c>
      <c r="G99" s="2">
        <v>3364000</v>
      </c>
      <c r="H99" s="34">
        <f t="shared" si="1"/>
        <v>2.5000000000000001E-2</v>
      </c>
    </row>
    <row r="100" spans="1:8" hidden="1" outlineLevel="2" x14ac:dyDescent="0.25">
      <c r="A100" s="2" t="s">
        <v>279</v>
      </c>
      <c r="B100" s="2" t="s">
        <v>149</v>
      </c>
      <c r="C100" s="4">
        <v>44693</v>
      </c>
      <c r="D100" s="2" t="s">
        <v>150</v>
      </c>
      <c r="E100" s="2">
        <v>34034</v>
      </c>
      <c r="F100" s="6">
        <v>2.5000000000000001E-2</v>
      </c>
      <c r="G100" s="2">
        <v>1361344.5375000001</v>
      </c>
      <c r="H100" s="34">
        <f t="shared" si="1"/>
        <v>2.5000283956404384E-2</v>
      </c>
    </row>
    <row r="101" spans="1:8" hidden="1" outlineLevel="2" x14ac:dyDescent="0.25">
      <c r="A101" s="2" t="s">
        <v>279</v>
      </c>
      <c r="B101" s="2" t="s">
        <v>151</v>
      </c>
      <c r="C101" s="4">
        <v>44693</v>
      </c>
      <c r="D101" s="2" t="s">
        <v>152</v>
      </c>
      <c r="E101" s="2">
        <v>40542</v>
      </c>
      <c r="F101" s="6">
        <v>2.5000000000000001E-2</v>
      </c>
      <c r="G101" s="2">
        <v>1621697.4</v>
      </c>
      <c r="H101" s="34">
        <f t="shared" si="1"/>
        <v>2.4999731762534737E-2</v>
      </c>
    </row>
    <row r="102" spans="1:8" hidden="1" outlineLevel="2" x14ac:dyDescent="0.25">
      <c r="A102" s="2" t="s">
        <v>279</v>
      </c>
      <c r="B102" s="2" t="s">
        <v>153</v>
      </c>
      <c r="C102" s="4">
        <v>44693</v>
      </c>
      <c r="D102" s="2" t="s">
        <v>152</v>
      </c>
      <c r="E102" s="2">
        <v>54118</v>
      </c>
      <c r="F102" s="6">
        <v>2.5000000000000001E-2</v>
      </c>
      <c r="G102" s="2">
        <v>2164704</v>
      </c>
      <c r="H102" s="34">
        <f t="shared" si="1"/>
        <v>2.5000184782769375E-2</v>
      </c>
    </row>
    <row r="103" spans="1:8" hidden="1" outlineLevel="2" x14ac:dyDescent="0.25">
      <c r="A103" s="2" t="s">
        <v>279</v>
      </c>
      <c r="B103" s="2" t="s">
        <v>154</v>
      </c>
      <c r="C103" s="4">
        <v>44694</v>
      </c>
      <c r="D103" s="2" t="s">
        <v>138</v>
      </c>
      <c r="E103" s="2">
        <v>412328</v>
      </c>
      <c r="F103" s="6">
        <v>2.5000000000000001E-2</v>
      </c>
      <c r="G103" s="2">
        <v>16493110.23</v>
      </c>
      <c r="H103" s="34">
        <f t="shared" si="1"/>
        <v>2.5000014809214065E-2</v>
      </c>
    </row>
    <row r="104" spans="1:8" hidden="1" outlineLevel="2" x14ac:dyDescent="0.25">
      <c r="A104" s="2" t="s">
        <v>279</v>
      </c>
      <c r="B104" s="2" t="s">
        <v>155</v>
      </c>
      <c r="C104" s="4">
        <v>44694</v>
      </c>
      <c r="D104" s="2" t="s">
        <v>156</v>
      </c>
      <c r="E104" s="2">
        <v>107784</v>
      </c>
      <c r="F104" s="6">
        <v>2.5000000000000001E-2</v>
      </c>
      <c r="G104" s="2">
        <v>4311349</v>
      </c>
      <c r="H104" s="34">
        <f t="shared" si="1"/>
        <v>2.5000063785140105E-2</v>
      </c>
    </row>
    <row r="105" spans="1:8" hidden="1" outlineLevel="2" x14ac:dyDescent="0.25">
      <c r="A105" s="2" t="s">
        <v>279</v>
      </c>
      <c r="B105" s="2" t="s">
        <v>157</v>
      </c>
      <c r="C105" s="4">
        <v>44694</v>
      </c>
      <c r="D105" s="2" t="s">
        <v>121</v>
      </c>
      <c r="E105" s="2">
        <v>28709</v>
      </c>
      <c r="F105" s="6">
        <v>2.5000000000000001E-2</v>
      </c>
      <c r="G105" s="2">
        <v>1148364</v>
      </c>
      <c r="H105" s="34">
        <f t="shared" si="1"/>
        <v>2.4999912919596922E-2</v>
      </c>
    </row>
    <row r="106" spans="1:8" hidden="1" outlineLevel="2" x14ac:dyDescent="0.25">
      <c r="A106" s="2" t="s">
        <v>279</v>
      </c>
      <c r="B106" s="2" t="s">
        <v>158</v>
      </c>
      <c r="C106" s="4">
        <v>44699</v>
      </c>
      <c r="D106" s="2" t="s">
        <v>159</v>
      </c>
      <c r="E106" s="2">
        <v>157884</v>
      </c>
      <c r="F106" s="6">
        <v>2.5000000000000001E-2</v>
      </c>
      <c r="G106" s="2">
        <v>6315358</v>
      </c>
      <c r="H106" s="34">
        <f t="shared" si="1"/>
        <v>2.5000007917207544E-2</v>
      </c>
    </row>
    <row r="107" spans="1:8" hidden="1" outlineLevel="2" x14ac:dyDescent="0.25">
      <c r="A107" s="2" t="s">
        <v>279</v>
      </c>
      <c r="B107" s="2" t="s">
        <v>160</v>
      </c>
      <c r="C107" s="4">
        <v>44705</v>
      </c>
      <c r="D107" s="2" t="s">
        <v>152</v>
      </c>
      <c r="E107" s="2">
        <v>159111</v>
      </c>
      <c r="F107" s="6">
        <v>2.5000000000000001E-2</v>
      </c>
      <c r="G107" s="2">
        <v>6364420</v>
      </c>
      <c r="H107" s="34">
        <f t="shared" si="1"/>
        <v>2.5000078561754253E-2</v>
      </c>
    </row>
    <row r="108" spans="1:8" hidden="1" outlineLevel="2" x14ac:dyDescent="0.25">
      <c r="A108" s="2" t="s">
        <v>279</v>
      </c>
      <c r="B108" s="2" t="s">
        <v>161</v>
      </c>
      <c r="C108" s="4">
        <v>44706</v>
      </c>
      <c r="D108" s="2" t="s">
        <v>162</v>
      </c>
      <c r="E108" s="2">
        <v>204422</v>
      </c>
      <c r="F108" s="6">
        <v>2.5000000000000001E-2</v>
      </c>
      <c r="G108" s="2">
        <v>8176865</v>
      </c>
      <c r="H108" s="34">
        <f t="shared" si="1"/>
        <v>2.5000045861097133E-2</v>
      </c>
    </row>
    <row r="109" spans="1:8" hidden="1" outlineLevel="2" x14ac:dyDescent="0.25">
      <c r="A109" s="2" t="s">
        <v>279</v>
      </c>
      <c r="B109" s="2" t="s">
        <v>163</v>
      </c>
      <c r="C109" s="4">
        <v>44706</v>
      </c>
      <c r="D109" s="2" t="s">
        <v>162</v>
      </c>
      <c r="E109" s="2">
        <v>351359</v>
      </c>
      <c r="F109" s="6">
        <v>2.5000000000000001E-2</v>
      </c>
      <c r="G109" s="2">
        <v>14054360</v>
      </c>
      <c r="H109" s="34">
        <f t="shared" si="1"/>
        <v>2.5000000000000001E-2</v>
      </c>
    </row>
    <row r="110" spans="1:8" hidden="1" outlineLevel="2" x14ac:dyDescent="0.25">
      <c r="A110" s="2" t="s">
        <v>279</v>
      </c>
      <c r="B110" s="2" t="s">
        <v>164</v>
      </c>
      <c r="C110" s="4">
        <v>44707</v>
      </c>
      <c r="D110" s="2" t="s">
        <v>165</v>
      </c>
      <c r="E110" s="2">
        <v>27463</v>
      </c>
      <c r="F110" s="6">
        <v>2.5000000000000001E-2</v>
      </c>
      <c r="G110" s="2">
        <v>1098532</v>
      </c>
      <c r="H110" s="34">
        <f t="shared" si="1"/>
        <v>2.4999726908273952E-2</v>
      </c>
    </row>
    <row r="111" spans="1:8" hidden="1" outlineLevel="2" x14ac:dyDescent="0.25">
      <c r="A111" s="2" t="s">
        <v>279</v>
      </c>
      <c r="B111" s="2" t="s">
        <v>166</v>
      </c>
      <c r="C111" s="4">
        <v>44707</v>
      </c>
      <c r="D111" s="2" t="s">
        <v>138</v>
      </c>
      <c r="E111" s="2">
        <v>232183</v>
      </c>
      <c r="F111" s="6">
        <v>2.5000000000000001E-2</v>
      </c>
      <c r="G111" s="2">
        <v>9287334</v>
      </c>
      <c r="H111" s="34">
        <f t="shared" si="1"/>
        <v>2.499996231426586E-2</v>
      </c>
    </row>
    <row r="112" spans="1:8" hidden="1" outlineLevel="2" x14ac:dyDescent="0.25">
      <c r="A112" s="2" t="s">
        <v>279</v>
      </c>
      <c r="B112" s="2" t="s">
        <v>167</v>
      </c>
      <c r="C112" s="4">
        <v>44708</v>
      </c>
      <c r="D112" s="2" t="s">
        <v>130</v>
      </c>
      <c r="E112" s="2">
        <v>262400</v>
      </c>
      <c r="F112" s="6">
        <v>2.5000000000000001E-2</v>
      </c>
      <c r="G112" s="2">
        <v>10496000</v>
      </c>
      <c r="H112" s="34">
        <f t="shared" si="1"/>
        <v>2.5000000000000001E-2</v>
      </c>
    </row>
    <row r="113" spans="1:8" hidden="1" outlineLevel="2" x14ac:dyDescent="0.25">
      <c r="A113" s="2" t="s">
        <v>279</v>
      </c>
      <c r="B113" s="2" t="s">
        <v>168</v>
      </c>
      <c r="C113" s="4">
        <v>44712</v>
      </c>
      <c r="D113" s="2" t="s">
        <v>162</v>
      </c>
      <c r="E113" s="2">
        <v>428266</v>
      </c>
      <c r="F113" s="6">
        <v>2.5000000000000001E-2</v>
      </c>
      <c r="G113" s="2">
        <v>17130630</v>
      </c>
      <c r="H113" s="34">
        <f t="shared" si="1"/>
        <v>2.500001459374232E-2</v>
      </c>
    </row>
    <row r="114" spans="1:8" outlineLevel="1" collapsed="1" x14ac:dyDescent="0.25">
      <c r="A114" s="7" t="s">
        <v>274</v>
      </c>
      <c r="C114" s="4"/>
      <c r="E114" s="2">
        <v>3795159</v>
      </c>
      <c r="G114" s="2">
        <v>151806302.16750002</v>
      </c>
      <c r="H114" s="34">
        <f t="shared" si="1"/>
        <v>2.5000009524061114E-2</v>
      </c>
    </row>
    <row r="115" spans="1:8" hidden="1" outlineLevel="2" x14ac:dyDescent="0.25">
      <c r="A115" s="2" t="s">
        <v>169</v>
      </c>
      <c r="B115" s="2" t="s">
        <v>170</v>
      </c>
      <c r="C115" s="4">
        <v>44705</v>
      </c>
      <c r="D115" s="2" t="s">
        <v>171</v>
      </c>
      <c r="E115" s="2">
        <v>53690</v>
      </c>
      <c r="F115" s="6">
        <v>3.5000000000000003E-2</v>
      </c>
      <c r="G115" s="2">
        <v>1533999.9985</v>
      </c>
      <c r="H115" s="34">
        <f t="shared" si="1"/>
        <v>3.5000000034224252E-2</v>
      </c>
    </row>
    <row r="116" spans="1:8" outlineLevel="1" collapsed="1" x14ac:dyDescent="0.25">
      <c r="A116" s="7" t="s">
        <v>275</v>
      </c>
      <c r="C116" s="4"/>
      <c r="E116" s="2">
        <v>53690</v>
      </c>
      <c r="G116" s="2">
        <v>1533999.9985</v>
      </c>
      <c r="H116" s="34">
        <f t="shared" si="1"/>
        <v>3.5000000034224252E-2</v>
      </c>
    </row>
    <row r="117" spans="1:8" hidden="1" outlineLevel="2" x14ac:dyDescent="0.25">
      <c r="A117" s="2" t="s">
        <v>172</v>
      </c>
      <c r="B117" s="2" t="s">
        <v>173</v>
      </c>
      <c r="C117" s="4">
        <v>44697</v>
      </c>
      <c r="D117" s="2" t="s">
        <v>174</v>
      </c>
      <c r="E117" s="2">
        <v>5808</v>
      </c>
      <c r="F117" s="6">
        <v>8.0000000000000002E-3</v>
      </c>
      <c r="G117" s="2">
        <v>726000</v>
      </c>
      <c r="H117" s="34">
        <f t="shared" si="1"/>
        <v>8.0000000000000002E-3</v>
      </c>
    </row>
    <row r="118" spans="1:8" hidden="1" outlineLevel="2" x14ac:dyDescent="0.25">
      <c r="A118" s="2" t="s">
        <v>279</v>
      </c>
      <c r="B118" s="2" t="s">
        <v>175</v>
      </c>
      <c r="C118" s="4">
        <v>44704</v>
      </c>
      <c r="D118" s="2" t="s">
        <v>176</v>
      </c>
      <c r="E118" s="2">
        <v>1712499</v>
      </c>
      <c r="F118" s="6">
        <v>8.0000000000000002E-3</v>
      </c>
      <c r="G118" s="2">
        <v>214062380.31200001</v>
      </c>
      <c r="H118" s="34">
        <f t="shared" si="1"/>
        <v>7.9999998014784295E-3</v>
      </c>
    </row>
    <row r="119" spans="1:8" ht="30" outlineLevel="1" collapsed="1" x14ac:dyDescent="0.25">
      <c r="A119" s="8" t="s">
        <v>276</v>
      </c>
      <c r="C119" s="4"/>
      <c r="E119" s="2">
        <v>1718307</v>
      </c>
      <c r="G119" s="2">
        <v>214788380.31200001</v>
      </c>
      <c r="H119" s="34">
        <f t="shared" si="1"/>
        <v>7.9999998021494465E-3</v>
      </c>
    </row>
    <row r="120" spans="1:8" hidden="1" outlineLevel="2" x14ac:dyDescent="0.25">
      <c r="A120" s="2" t="s">
        <v>177</v>
      </c>
      <c r="B120" s="2" t="s">
        <v>178</v>
      </c>
      <c r="C120" s="4">
        <v>44683</v>
      </c>
      <c r="D120" s="2" t="s">
        <v>179</v>
      </c>
      <c r="E120" s="2">
        <v>280</v>
      </c>
      <c r="F120" s="6">
        <v>4.0000000000000001E-3</v>
      </c>
      <c r="G120" s="2">
        <v>70000</v>
      </c>
      <c r="H120" s="34">
        <f t="shared" si="1"/>
        <v>4.0000000000000001E-3</v>
      </c>
    </row>
    <row r="121" spans="1:8" hidden="1" outlineLevel="2" x14ac:dyDescent="0.25">
      <c r="A121" s="2" t="s">
        <v>279</v>
      </c>
      <c r="B121" s="2" t="s">
        <v>180</v>
      </c>
      <c r="C121" s="4">
        <v>44683</v>
      </c>
      <c r="D121" s="2" t="s">
        <v>179</v>
      </c>
      <c r="E121" s="2">
        <v>-280</v>
      </c>
      <c r="F121" s="6">
        <v>4.0000000000000001E-3</v>
      </c>
      <c r="G121" s="2">
        <v>-70000</v>
      </c>
      <c r="H121" s="34">
        <f t="shared" si="1"/>
        <v>4.0000000000000001E-3</v>
      </c>
    </row>
    <row r="122" spans="1:8" hidden="1" outlineLevel="2" x14ac:dyDescent="0.25">
      <c r="A122" s="2" t="s">
        <v>279</v>
      </c>
      <c r="B122" s="2" t="s">
        <v>181</v>
      </c>
      <c r="C122" s="4">
        <v>44684</v>
      </c>
      <c r="D122" s="2" t="s">
        <v>182</v>
      </c>
      <c r="E122" s="2">
        <v>48100</v>
      </c>
      <c r="F122" s="6">
        <v>4.0000000000000001E-3</v>
      </c>
      <c r="G122" s="2">
        <v>12025068.9024</v>
      </c>
      <c r="H122" s="34">
        <f t="shared" si="1"/>
        <v>3.9999770804140721E-3</v>
      </c>
    </row>
    <row r="123" spans="1:8" hidden="1" outlineLevel="2" x14ac:dyDescent="0.25">
      <c r="A123" s="2" t="s">
        <v>279</v>
      </c>
      <c r="B123" s="2" t="s">
        <v>183</v>
      </c>
      <c r="C123" s="4">
        <v>44684</v>
      </c>
      <c r="D123" s="2" t="s">
        <v>182</v>
      </c>
      <c r="E123" s="2">
        <v>188064</v>
      </c>
      <c r="F123" s="6">
        <v>4.0000000000000001E-3</v>
      </c>
      <c r="G123" s="2">
        <v>47015890</v>
      </c>
      <c r="H123" s="34">
        <f t="shared" si="1"/>
        <v>4.000009358538145E-3</v>
      </c>
    </row>
    <row r="124" spans="1:8" hidden="1" outlineLevel="2" x14ac:dyDescent="0.25">
      <c r="A124" s="2" t="s">
        <v>279</v>
      </c>
      <c r="B124" s="2" t="s">
        <v>184</v>
      </c>
      <c r="C124" s="4">
        <v>44685</v>
      </c>
      <c r="D124" s="2" t="s">
        <v>185</v>
      </c>
      <c r="E124" s="2">
        <v>1236</v>
      </c>
      <c r="F124" s="6">
        <v>4.0000000000000001E-3</v>
      </c>
      <c r="G124" s="2">
        <v>309000</v>
      </c>
      <c r="H124" s="34">
        <f t="shared" si="1"/>
        <v>4.0000000000000001E-3</v>
      </c>
    </row>
    <row r="125" spans="1:8" hidden="1" outlineLevel="2" x14ac:dyDescent="0.25">
      <c r="A125" s="2" t="s">
        <v>279</v>
      </c>
      <c r="B125" s="2" t="s">
        <v>186</v>
      </c>
      <c r="C125" s="4">
        <v>44685</v>
      </c>
      <c r="D125" s="2" t="s">
        <v>187</v>
      </c>
      <c r="E125" s="2">
        <v>464</v>
      </c>
      <c r="F125" s="6">
        <v>4.0000000000000001E-3</v>
      </c>
      <c r="G125" s="2">
        <v>116000</v>
      </c>
      <c r="H125" s="34">
        <f t="shared" si="1"/>
        <v>4.0000000000000001E-3</v>
      </c>
    </row>
    <row r="126" spans="1:8" hidden="1" outlineLevel="2" x14ac:dyDescent="0.25">
      <c r="A126" s="2" t="s">
        <v>279</v>
      </c>
      <c r="B126" s="2" t="s">
        <v>188</v>
      </c>
      <c r="C126" s="4">
        <v>44687</v>
      </c>
      <c r="D126" s="2" t="s">
        <v>189</v>
      </c>
      <c r="E126" s="2">
        <v>480</v>
      </c>
      <c r="F126" s="6">
        <v>4.0000000000000001E-3</v>
      </c>
      <c r="G126" s="2">
        <v>120000</v>
      </c>
      <c r="H126" s="34">
        <f t="shared" si="1"/>
        <v>4.0000000000000001E-3</v>
      </c>
    </row>
    <row r="127" spans="1:8" hidden="1" outlineLevel="2" x14ac:dyDescent="0.25">
      <c r="A127" s="2" t="s">
        <v>279</v>
      </c>
      <c r="B127" s="2" t="s">
        <v>190</v>
      </c>
      <c r="C127" s="4">
        <v>44690</v>
      </c>
      <c r="D127" s="2" t="s">
        <v>191</v>
      </c>
      <c r="E127" s="2">
        <v>1580</v>
      </c>
      <c r="F127" s="6">
        <v>4.0000000000000001E-3</v>
      </c>
      <c r="G127" s="2">
        <v>395000</v>
      </c>
      <c r="H127" s="34">
        <f t="shared" si="1"/>
        <v>4.0000000000000001E-3</v>
      </c>
    </row>
    <row r="128" spans="1:8" hidden="1" outlineLevel="2" x14ac:dyDescent="0.25">
      <c r="A128" s="2" t="s">
        <v>279</v>
      </c>
      <c r="B128" s="2" t="s">
        <v>192</v>
      </c>
      <c r="C128" s="4">
        <v>44690</v>
      </c>
      <c r="D128" s="2" t="s">
        <v>193</v>
      </c>
      <c r="E128" s="2">
        <v>1236</v>
      </c>
      <c r="F128" s="6">
        <v>4.0000000000000001E-3</v>
      </c>
      <c r="G128" s="2">
        <v>309000</v>
      </c>
      <c r="H128" s="34">
        <f t="shared" si="1"/>
        <v>4.0000000000000001E-3</v>
      </c>
    </row>
    <row r="129" spans="1:8" hidden="1" outlineLevel="2" x14ac:dyDescent="0.25">
      <c r="A129" s="2" t="s">
        <v>279</v>
      </c>
      <c r="B129" s="2" t="s">
        <v>194</v>
      </c>
      <c r="C129" s="4">
        <v>44690</v>
      </c>
      <c r="D129" s="2" t="s">
        <v>195</v>
      </c>
      <c r="E129" s="2">
        <v>1753</v>
      </c>
      <c r="F129" s="6">
        <v>4.0000000000000001E-3</v>
      </c>
      <c r="G129" s="2">
        <v>438300</v>
      </c>
      <c r="H129" s="34">
        <f t="shared" si="1"/>
        <v>3.9995436915354777E-3</v>
      </c>
    </row>
    <row r="130" spans="1:8" hidden="1" outlineLevel="2" x14ac:dyDescent="0.25">
      <c r="A130" s="2" t="s">
        <v>279</v>
      </c>
      <c r="B130" s="2" t="s">
        <v>196</v>
      </c>
      <c r="C130" s="4">
        <v>44690</v>
      </c>
      <c r="D130" s="2" t="s">
        <v>123</v>
      </c>
      <c r="E130" s="2">
        <v>5268</v>
      </c>
      <c r="F130" s="6">
        <v>4.0000000000000001E-3</v>
      </c>
      <c r="G130" s="2">
        <v>1317120</v>
      </c>
      <c r="H130" s="34">
        <f t="shared" si="1"/>
        <v>3.9996355685131199E-3</v>
      </c>
    </row>
    <row r="131" spans="1:8" hidden="1" outlineLevel="2" x14ac:dyDescent="0.25">
      <c r="A131" s="2" t="s">
        <v>279</v>
      </c>
      <c r="B131" s="2" t="s">
        <v>197</v>
      </c>
      <c r="C131" s="4">
        <v>44690</v>
      </c>
      <c r="D131" s="2" t="s">
        <v>198</v>
      </c>
      <c r="E131" s="2">
        <v>1440</v>
      </c>
      <c r="F131" s="6">
        <v>4.0000000000000001E-3</v>
      </c>
      <c r="G131" s="2">
        <v>360000</v>
      </c>
      <c r="H131" s="34">
        <f t="shared" si="1"/>
        <v>4.0000000000000001E-3</v>
      </c>
    </row>
    <row r="132" spans="1:8" hidden="1" outlineLevel="2" x14ac:dyDescent="0.25">
      <c r="A132" s="2" t="s">
        <v>279</v>
      </c>
      <c r="B132" s="2" t="s">
        <v>199</v>
      </c>
      <c r="C132" s="4">
        <v>44690</v>
      </c>
      <c r="D132" s="2" t="s">
        <v>200</v>
      </c>
      <c r="E132" s="2">
        <v>5395</v>
      </c>
      <c r="F132" s="6">
        <v>4.0000000000000001E-3</v>
      </c>
      <c r="G132" s="2">
        <v>1348800</v>
      </c>
      <c r="H132" s="34">
        <f t="shared" si="1"/>
        <v>3.9998517200474492E-3</v>
      </c>
    </row>
    <row r="133" spans="1:8" hidden="1" outlineLevel="2" x14ac:dyDescent="0.25">
      <c r="A133" s="2" t="s">
        <v>279</v>
      </c>
      <c r="B133" s="2" t="s">
        <v>201</v>
      </c>
      <c r="C133" s="4">
        <v>44692</v>
      </c>
      <c r="D133" s="2" t="s">
        <v>202</v>
      </c>
      <c r="E133" s="2">
        <v>49487</v>
      </c>
      <c r="F133" s="6">
        <v>4.0000000000000001E-3</v>
      </c>
      <c r="G133" s="2">
        <v>12371758.32</v>
      </c>
      <c r="H133" s="34">
        <f t="shared" si="1"/>
        <v>3.9999973100024152E-3</v>
      </c>
    </row>
    <row r="134" spans="1:8" hidden="1" outlineLevel="2" x14ac:dyDescent="0.25">
      <c r="A134" s="2" t="s">
        <v>279</v>
      </c>
      <c r="B134" s="2" t="s">
        <v>203</v>
      </c>
      <c r="C134" s="4">
        <v>44692</v>
      </c>
      <c r="D134" s="2" t="s">
        <v>204</v>
      </c>
      <c r="E134" s="2">
        <v>18312</v>
      </c>
      <c r="F134" s="6">
        <v>4.0000000000000001E-3</v>
      </c>
      <c r="G134" s="2">
        <v>4578097</v>
      </c>
      <c r="H134" s="34">
        <f t="shared" si="1"/>
        <v>3.9999152486284145E-3</v>
      </c>
    </row>
    <row r="135" spans="1:8" hidden="1" outlineLevel="2" x14ac:dyDescent="0.25">
      <c r="A135" s="2" t="s">
        <v>279</v>
      </c>
      <c r="B135" s="2" t="s">
        <v>205</v>
      </c>
      <c r="C135" s="4">
        <v>44692</v>
      </c>
      <c r="D135" s="2" t="s">
        <v>206</v>
      </c>
      <c r="E135" s="2">
        <v>23410</v>
      </c>
      <c r="F135" s="6">
        <v>4.0000000000000001E-3</v>
      </c>
      <c r="G135" s="2">
        <v>5852609.9000000004</v>
      </c>
      <c r="H135" s="34">
        <f t="shared" si="1"/>
        <v>3.9999248882109841E-3</v>
      </c>
    </row>
    <row r="136" spans="1:8" hidden="1" outlineLevel="2" x14ac:dyDescent="0.25">
      <c r="A136" s="2" t="s">
        <v>279</v>
      </c>
      <c r="B136" s="2" t="s">
        <v>207</v>
      </c>
      <c r="C136" s="4">
        <v>44692</v>
      </c>
      <c r="D136" s="2" t="s">
        <v>206</v>
      </c>
      <c r="E136" s="2">
        <v>1770</v>
      </c>
      <c r="F136" s="6">
        <v>4.0000000000000001E-3</v>
      </c>
      <c r="G136" s="2">
        <v>442458.91</v>
      </c>
      <c r="H136" s="34">
        <f t="shared" si="1"/>
        <v>4.0003714695224469E-3</v>
      </c>
    </row>
    <row r="137" spans="1:8" hidden="1" outlineLevel="2" x14ac:dyDescent="0.25">
      <c r="A137" s="2" t="s">
        <v>279</v>
      </c>
      <c r="B137" s="2" t="s">
        <v>208</v>
      </c>
      <c r="C137" s="4">
        <v>44692</v>
      </c>
      <c r="D137" s="2" t="s">
        <v>209</v>
      </c>
      <c r="E137" s="2">
        <v>1994</v>
      </c>
      <c r="F137" s="6">
        <v>4.0000000000000001E-3</v>
      </c>
      <c r="G137" s="2">
        <v>498529</v>
      </c>
      <c r="H137" s="34">
        <f t="shared" si="1"/>
        <v>3.9997673154420306E-3</v>
      </c>
    </row>
    <row r="138" spans="1:8" hidden="1" outlineLevel="2" x14ac:dyDescent="0.25">
      <c r="A138" s="2" t="s">
        <v>279</v>
      </c>
      <c r="B138" s="2" t="s">
        <v>210</v>
      </c>
      <c r="C138" s="4">
        <v>44697</v>
      </c>
      <c r="D138" s="2" t="s">
        <v>211</v>
      </c>
      <c r="E138" s="2">
        <v>11103</v>
      </c>
      <c r="F138" s="6">
        <v>4.0000000000000001E-3</v>
      </c>
      <c r="G138" s="2">
        <v>2775808</v>
      </c>
      <c r="H138" s="34">
        <f t="shared" si="1"/>
        <v>3.9999164207322694E-3</v>
      </c>
    </row>
    <row r="139" spans="1:8" hidden="1" outlineLevel="2" x14ac:dyDescent="0.25">
      <c r="A139" s="2" t="s">
        <v>279</v>
      </c>
      <c r="B139" s="2" t="s">
        <v>212</v>
      </c>
      <c r="C139" s="4">
        <v>44697</v>
      </c>
      <c r="D139" s="2" t="s">
        <v>211</v>
      </c>
      <c r="E139" s="2">
        <v>38522</v>
      </c>
      <c r="F139" s="6">
        <v>4.0000000000000001E-3</v>
      </c>
      <c r="G139" s="2">
        <v>9630400</v>
      </c>
      <c r="H139" s="34">
        <f t="shared" si="1"/>
        <v>4.0000415351387278E-3</v>
      </c>
    </row>
    <row r="140" spans="1:8" hidden="1" outlineLevel="2" x14ac:dyDescent="0.25">
      <c r="A140" s="2" t="s">
        <v>279</v>
      </c>
      <c r="B140" s="2" t="s">
        <v>213</v>
      </c>
      <c r="C140" s="4">
        <v>44697</v>
      </c>
      <c r="D140" s="2" t="s">
        <v>214</v>
      </c>
      <c r="E140" s="2">
        <v>2597</v>
      </c>
      <c r="F140" s="6">
        <v>4.0000000000000001E-3</v>
      </c>
      <c r="G140" s="2">
        <v>649358</v>
      </c>
      <c r="H140" s="34">
        <f t="shared" si="1"/>
        <v>3.9993347275308847E-3</v>
      </c>
    </row>
    <row r="141" spans="1:8" hidden="1" outlineLevel="2" x14ac:dyDescent="0.25">
      <c r="A141" s="2" t="s">
        <v>279</v>
      </c>
      <c r="B141" s="2" t="s">
        <v>215</v>
      </c>
      <c r="C141" s="4">
        <v>44698</v>
      </c>
      <c r="D141" s="2" t="s">
        <v>216</v>
      </c>
      <c r="E141" s="2">
        <v>1748</v>
      </c>
      <c r="F141" s="6">
        <v>4.0000000000000001E-3</v>
      </c>
      <c r="G141" s="2">
        <v>437000</v>
      </c>
      <c r="H141" s="34">
        <f t="shared" si="1"/>
        <v>4.0000000000000001E-3</v>
      </c>
    </row>
    <row r="142" spans="1:8" hidden="1" outlineLevel="2" x14ac:dyDescent="0.25">
      <c r="A142" s="2" t="s">
        <v>279</v>
      </c>
      <c r="B142" s="2" t="s">
        <v>217</v>
      </c>
      <c r="C142" s="4">
        <v>44698</v>
      </c>
      <c r="D142" s="2" t="s">
        <v>218</v>
      </c>
      <c r="E142" s="2">
        <v>143129</v>
      </c>
      <c r="F142" s="6">
        <v>4.0000000000000001E-3</v>
      </c>
      <c r="G142" s="2">
        <v>35782214.899999999</v>
      </c>
      <c r="H142" s="34">
        <f t="shared" si="1"/>
        <v>4.0000039237369847E-3</v>
      </c>
    </row>
    <row r="143" spans="1:8" hidden="1" outlineLevel="2" x14ac:dyDescent="0.25">
      <c r="A143" s="2" t="s">
        <v>279</v>
      </c>
      <c r="B143" s="2" t="s">
        <v>219</v>
      </c>
      <c r="C143" s="4">
        <v>44698</v>
      </c>
      <c r="D143" s="2" t="s">
        <v>218</v>
      </c>
      <c r="E143" s="2">
        <v>-143129</v>
      </c>
      <c r="F143" s="6">
        <v>4.0000000000000001E-3</v>
      </c>
      <c r="G143" s="2">
        <v>-35782214.899999999</v>
      </c>
      <c r="H143" s="34">
        <f t="shared" si="1"/>
        <v>4.0000039237369847E-3</v>
      </c>
    </row>
    <row r="144" spans="1:8" hidden="1" outlineLevel="2" x14ac:dyDescent="0.25">
      <c r="A144" s="2" t="s">
        <v>279</v>
      </c>
      <c r="B144" s="2" t="s">
        <v>220</v>
      </c>
      <c r="C144" s="4">
        <v>44699</v>
      </c>
      <c r="D144" s="2" t="s">
        <v>221</v>
      </c>
      <c r="E144" s="2">
        <v>12223</v>
      </c>
      <c r="F144" s="6">
        <v>4.0000000000000001E-3</v>
      </c>
      <c r="G144" s="2">
        <v>3055767.5</v>
      </c>
      <c r="H144" s="34">
        <f t="shared" ref="H144:H177" si="2">+E144/G144</f>
        <v>3.9999770924980388E-3</v>
      </c>
    </row>
    <row r="145" spans="1:8" hidden="1" outlineLevel="2" x14ac:dyDescent="0.25">
      <c r="A145" s="2" t="s">
        <v>279</v>
      </c>
      <c r="B145" s="2" t="s">
        <v>222</v>
      </c>
      <c r="C145" s="4">
        <v>44699</v>
      </c>
      <c r="D145" s="2" t="s">
        <v>221</v>
      </c>
      <c r="E145" s="2">
        <v>58470</v>
      </c>
      <c r="F145" s="6">
        <v>4.0000000000000001E-3</v>
      </c>
      <c r="G145" s="2">
        <v>14617518.931</v>
      </c>
      <c r="H145" s="34">
        <f t="shared" si="2"/>
        <v>3.9999948196407092E-3</v>
      </c>
    </row>
    <row r="146" spans="1:8" hidden="1" outlineLevel="2" x14ac:dyDescent="0.25">
      <c r="A146" s="2" t="s">
        <v>279</v>
      </c>
      <c r="B146" s="2" t="s">
        <v>223</v>
      </c>
      <c r="C146" s="4">
        <v>44699</v>
      </c>
      <c r="D146" s="2" t="s">
        <v>224</v>
      </c>
      <c r="E146" s="2">
        <v>3272</v>
      </c>
      <c r="F146" s="6">
        <v>4.0000000000000001E-3</v>
      </c>
      <c r="G146" s="2">
        <v>818000</v>
      </c>
      <c r="H146" s="34">
        <f t="shared" si="2"/>
        <v>4.0000000000000001E-3</v>
      </c>
    </row>
    <row r="147" spans="1:8" hidden="1" outlineLevel="2" x14ac:dyDescent="0.25">
      <c r="A147" s="2" t="s">
        <v>279</v>
      </c>
      <c r="B147" s="2" t="s">
        <v>225</v>
      </c>
      <c r="C147" s="4">
        <v>44699</v>
      </c>
      <c r="D147" s="2" t="s">
        <v>224</v>
      </c>
      <c r="E147" s="2">
        <v>2344</v>
      </c>
      <c r="F147" s="6">
        <v>4.0000000000000001E-3</v>
      </c>
      <c r="G147" s="2">
        <v>586000</v>
      </c>
      <c r="H147" s="34">
        <f t="shared" si="2"/>
        <v>4.0000000000000001E-3</v>
      </c>
    </row>
    <row r="148" spans="1:8" hidden="1" outlineLevel="2" x14ac:dyDescent="0.25">
      <c r="A148" s="2" t="s">
        <v>279</v>
      </c>
      <c r="B148" s="2" t="s">
        <v>226</v>
      </c>
      <c r="C148" s="4">
        <v>44699</v>
      </c>
      <c r="D148" s="2" t="s">
        <v>224</v>
      </c>
      <c r="E148" s="2">
        <v>2080</v>
      </c>
      <c r="F148" s="6">
        <v>4.0000000000000001E-3</v>
      </c>
      <c r="G148" s="2">
        <v>520000</v>
      </c>
      <c r="H148" s="34">
        <f t="shared" si="2"/>
        <v>4.0000000000000001E-3</v>
      </c>
    </row>
    <row r="149" spans="1:8" hidden="1" outlineLevel="2" x14ac:dyDescent="0.25">
      <c r="A149" s="2" t="s">
        <v>279</v>
      </c>
      <c r="B149" s="2" t="s">
        <v>227</v>
      </c>
      <c r="C149" s="4">
        <v>44699</v>
      </c>
      <c r="D149" s="2" t="s">
        <v>224</v>
      </c>
      <c r="E149" s="2">
        <v>8436</v>
      </c>
      <c r="F149" s="6">
        <v>4.0000000000000001E-3</v>
      </c>
      <c r="G149" s="2">
        <v>2109000</v>
      </c>
      <c r="H149" s="34">
        <f t="shared" si="2"/>
        <v>4.0000000000000001E-3</v>
      </c>
    </row>
    <row r="150" spans="1:8" hidden="1" outlineLevel="2" x14ac:dyDescent="0.25">
      <c r="A150" s="2" t="s">
        <v>279</v>
      </c>
      <c r="B150" s="2" t="s">
        <v>228</v>
      </c>
      <c r="C150" s="4">
        <v>44699</v>
      </c>
      <c r="D150" s="2" t="s">
        <v>229</v>
      </c>
      <c r="E150" s="2">
        <v>3536</v>
      </c>
      <c r="F150" s="6">
        <v>4.0000000000000001E-3</v>
      </c>
      <c r="G150" s="2">
        <v>884100</v>
      </c>
      <c r="H150" s="34">
        <f t="shared" si="2"/>
        <v>3.9995475624929307E-3</v>
      </c>
    </row>
    <row r="151" spans="1:8" hidden="1" outlineLevel="2" x14ac:dyDescent="0.25">
      <c r="A151" s="2" t="s">
        <v>279</v>
      </c>
      <c r="B151" s="2" t="s">
        <v>230</v>
      </c>
      <c r="C151" s="4">
        <v>44699</v>
      </c>
      <c r="D151" s="2" t="s">
        <v>231</v>
      </c>
      <c r="E151" s="2">
        <v>40761</v>
      </c>
      <c r="F151" s="6">
        <v>4.0000000000000001E-3</v>
      </c>
      <c r="G151" s="2">
        <v>10190212</v>
      </c>
      <c r="H151" s="34">
        <f t="shared" si="2"/>
        <v>4.0000149162745585E-3</v>
      </c>
    </row>
    <row r="152" spans="1:8" hidden="1" outlineLevel="2" x14ac:dyDescent="0.25">
      <c r="A152" s="2" t="s">
        <v>279</v>
      </c>
      <c r="B152" s="2" t="s">
        <v>232</v>
      </c>
      <c r="C152" s="4">
        <v>44699</v>
      </c>
      <c r="D152" s="2" t="s">
        <v>231</v>
      </c>
      <c r="E152" s="2">
        <v>93859</v>
      </c>
      <c r="F152" s="6">
        <v>4.0000000000000001E-3</v>
      </c>
      <c r="G152" s="2">
        <v>23464705</v>
      </c>
      <c r="H152" s="34">
        <f t="shared" si="2"/>
        <v>4.0000076710958012E-3</v>
      </c>
    </row>
    <row r="153" spans="1:8" hidden="1" outlineLevel="2" x14ac:dyDescent="0.25">
      <c r="A153" s="2" t="s">
        <v>279</v>
      </c>
      <c r="B153" s="2" t="s">
        <v>233</v>
      </c>
      <c r="C153" s="4">
        <v>44699</v>
      </c>
      <c r="D153" s="2" t="s">
        <v>234</v>
      </c>
      <c r="E153" s="2">
        <v>53519</v>
      </c>
      <c r="F153" s="6">
        <v>4.0000000000000001E-3</v>
      </c>
      <c r="G153" s="2">
        <v>13379728.757999999</v>
      </c>
      <c r="H153" s="34">
        <f t="shared" si="2"/>
        <v>4.0000063505024313E-3</v>
      </c>
    </row>
    <row r="154" spans="1:8" hidden="1" outlineLevel="2" x14ac:dyDescent="0.25">
      <c r="A154" s="2" t="s">
        <v>279</v>
      </c>
      <c r="B154" s="2" t="s">
        <v>235</v>
      </c>
      <c r="C154" s="4">
        <v>44699</v>
      </c>
      <c r="D154" s="2" t="s">
        <v>236</v>
      </c>
      <c r="E154" s="2">
        <v>8788</v>
      </c>
      <c r="F154" s="6">
        <v>4.0000000000000001E-3</v>
      </c>
      <c r="G154" s="2">
        <v>2197000</v>
      </c>
      <c r="H154" s="34">
        <f t="shared" si="2"/>
        <v>4.0000000000000001E-3</v>
      </c>
    </row>
    <row r="155" spans="1:8" hidden="1" outlineLevel="2" x14ac:dyDescent="0.25">
      <c r="A155" s="2" t="s">
        <v>279</v>
      </c>
      <c r="B155" s="2" t="s">
        <v>237</v>
      </c>
      <c r="C155" s="4">
        <v>44700</v>
      </c>
      <c r="D155" s="2" t="s">
        <v>214</v>
      </c>
      <c r="E155" s="2">
        <v>140248</v>
      </c>
      <c r="F155" s="6">
        <v>4.0000000000000001E-3</v>
      </c>
      <c r="G155" s="2">
        <v>35062097.5</v>
      </c>
      <c r="H155" s="34">
        <f t="shared" si="2"/>
        <v>3.9999888768776594E-3</v>
      </c>
    </row>
    <row r="156" spans="1:8" hidden="1" outlineLevel="2" x14ac:dyDescent="0.25">
      <c r="A156" s="2" t="s">
        <v>279</v>
      </c>
      <c r="B156" s="2" t="s">
        <v>238</v>
      </c>
      <c r="C156" s="4">
        <v>44700</v>
      </c>
      <c r="D156" s="2" t="s">
        <v>221</v>
      </c>
      <c r="E156" s="2">
        <v>-446</v>
      </c>
      <c r="F156" s="6">
        <v>4.0000000000000001E-3</v>
      </c>
      <c r="G156" s="2">
        <v>-111418.49370000001</v>
      </c>
      <c r="H156" s="34">
        <f t="shared" si="2"/>
        <v>4.0029261318222254E-3</v>
      </c>
    </row>
    <row r="157" spans="1:8" hidden="1" outlineLevel="2" x14ac:dyDescent="0.25">
      <c r="A157" s="2" t="s">
        <v>279</v>
      </c>
      <c r="B157" s="2" t="s">
        <v>239</v>
      </c>
      <c r="C157" s="4">
        <v>44700</v>
      </c>
      <c r="D157" s="2" t="s">
        <v>214</v>
      </c>
      <c r="E157" s="2">
        <v>-7664</v>
      </c>
      <c r="F157" s="6">
        <v>4.0000000000000001E-3</v>
      </c>
      <c r="G157" s="2">
        <v>-1915946</v>
      </c>
      <c r="H157" s="34">
        <f t="shared" si="2"/>
        <v>4.0001127380416774E-3</v>
      </c>
    </row>
    <row r="158" spans="1:8" hidden="1" outlineLevel="2" x14ac:dyDescent="0.25">
      <c r="A158" s="2" t="s">
        <v>279</v>
      </c>
      <c r="B158" s="2" t="s">
        <v>240</v>
      </c>
      <c r="C158" s="4">
        <v>44701</v>
      </c>
      <c r="D158" s="2" t="s">
        <v>241</v>
      </c>
      <c r="E158" s="2">
        <v>1341</v>
      </c>
      <c r="F158" s="6">
        <v>4.0000000000000001E-3</v>
      </c>
      <c r="G158" s="2">
        <v>335200</v>
      </c>
      <c r="H158" s="34">
        <f t="shared" si="2"/>
        <v>4.000596658711217E-3</v>
      </c>
    </row>
    <row r="159" spans="1:8" hidden="1" outlineLevel="2" x14ac:dyDescent="0.25">
      <c r="A159" s="2" t="s">
        <v>279</v>
      </c>
      <c r="B159" s="2" t="s">
        <v>242</v>
      </c>
      <c r="C159" s="4">
        <v>44701</v>
      </c>
      <c r="D159" s="2" t="s">
        <v>243</v>
      </c>
      <c r="E159" s="2">
        <v>1520</v>
      </c>
      <c r="F159" s="6">
        <v>4.0000000000000001E-3</v>
      </c>
      <c r="G159" s="2">
        <v>380000</v>
      </c>
      <c r="H159" s="34">
        <f t="shared" si="2"/>
        <v>4.0000000000000001E-3</v>
      </c>
    </row>
    <row r="160" spans="1:8" hidden="1" outlineLevel="2" x14ac:dyDescent="0.25">
      <c r="A160" s="2" t="s">
        <v>279</v>
      </c>
      <c r="B160" s="2" t="s">
        <v>244</v>
      </c>
      <c r="C160" s="4">
        <v>44701</v>
      </c>
      <c r="D160" s="2" t="s">
        <v>245</v>
      </c>
      <c r="E160" s="2">
        <v>464</v>
      </c>
      <c r="F160" s="6">
        <v>4.0000000000000001E-3</v>
      </c>
      <c r="G160" s="2">
        <v>116000</v>
      </c>
      <c r="H160" s="34">
        <f t="shared" si="2"/>
        <v>4.0000000000000001E-3</v>
      </c>
    </row>
    <row r="161" spans="1:10" hidden="1" outlineLevel="2" x14ac:dyDescent="0.25">
      <c r="A161" s="2" t="s">
        <v>279</v>
      </c>
      <c r="B161" s="2" t="s">
        <v>246</v>
      </c>
      <c r="C161" s="4">
        <v>44701</v>
      </c>
      <c r="D161" s="2" t="s">
        <v>193</v>
      </c>
      <c r="E161" s="2">
        <v>1516</v>
      </c>
      <c r="F161" s="6">
        <v>4.0000000000000001E-3</v>
      </c>
      <c r="G161" s="2">
        <v>379000</v>
      </c>
      <c r="H161" s="34">
        <f t="shared" si="2"/>
        <v>4.0000000000000001E-3</v>
      </c>
    </row>
    <row r="162" spans="1:10" hidden="1" outlineLevel="2" x14ac:dyDescent="0.25">
      <c r="A162" s="2" t="s">
        <v>279</v>
      </c>
      <c r="B162" s="2" t="s">
        <v>247</v>
      </c>
      <c r="C162" s="4">
        <v>44701</v>
      </c>
      <c r="D162" s="2" t="s">
        <v>214</v>
      </c>
      <c r="E162" s="2">
        <v>4196</v>
      </c>
      <c r="F162" s="6">
        <v>4.0000000000000001E-3</v>
      </c>
      <c r="G162" s="2">
        <v>1049000</v>
      </c>
      <c r="H162" s="34">
        <f t="shared" si="2"/>
        <v>4.0000000000000001E-3</v>
      </c>
    </row>
    <row r="163" spans="1:10" hidden="1" outlineLevel="2" x14ac:dyDescent="0.25">
      <c r="A163" s="2" t="s">
        <v>279</v>
      </c>
      <c r="B163" s="2" t="s">
        <v>248</v>
      </c>
      <c r="C163" s="4">
        <v>44701</v>
      </c>
      <c r="D163" s="2" t="s">
        <v>179</v>
      </c>
      <c r="E163" s="2">
        <v>51240</v>
      </c>
      <c r="F163" s="6">
        <v>4.0000000000000001E-3</v>
      </c>
      <c r="G163" s="2">
        <v>12810000</v>
      </c>
      <c r="H163" s="34">
        <f t="shared" si="2"/>
        <v>4.0000000000000001E-3</v>
      </c>
    </row>
    <row r="164" spans="1:10" hidden="1" outlineLevel="2" x14ac:dyDescent="0.25">
      <c r="A164" s="2" t="s">
        <v>279</v>
      </c>
      <c r="B164" s="2" t="s">
        <v>249</v>
      </c>
      <c r="C164" s="4">
        <v>44704</v>
      </c>
      <c r="D164" s="2" t="s">
        <v>250</v>
      </c>
      <c r="E164" s="2">
        <v>7180</v>
      </c>
      <c r="F164" s="6">
        <v>4.0000000000000001E-3</v>
      </c>
      <c r="G164" s="2">
        <v>1795000</v>
      </c>
      <c r="H164" s="34">
        <f t="shared" si="2"/>
        <v>4.0000000000000001E-3</v>
      </c>
    </row>
    <row r="165" spans="1:10" hidden="1" outlineLevel="2" x14ac:dyDescent="0.25">
      <c r="A165" s="2" t="s">
        <v>279</v>
      </c>
      <c r="B165" s="2" t="s">
        <v>251</v>
      </c>
      <c r="C165" s="4">
        <v>44705</v>
      </c>
      <c r="D165" s="2" t="s">
        <v>204</v>
      </c>
      <c r="E165" s="2">
        <v>18312</v>
      </c>
      <c r="F165" s="6">
        <v>4.0000000000000001E-3</v>
      </c>
      <c r="G165" s="2">
        <v>4578097</v>
      </c>
      <c r="H165" s="34">
        <f t="shared" si="2"/>
        <v>3.9999152486284145E-3</v>
      </c>
    </row>
    <row r="166" spans="1:10" hidden="1" outlineLevel="2" x14ac:dyDescent="0.25">
      <c r="A166" s="2" t="s">
        <v>279</v>
      </c>
      <c r="B166" s="2" t="s">
        <v>252</v>
      </c>
      <c r="C166" s="4">
        <v>44706</v>
      </c>
      <c r="D166" s="2" t="s">
        <v>253</v>
      </c>
      <c r="E166" s="2">
        <v>5760</v>
      </c>
      <c r="F166" s="6">
        <v>4.0000000000000001E-3</v>
      </c>
      <c r="G166" s="2">
        <v>1440000</v>
      </c>
      <c r="H166" s="34">
        <f t="shared" si="2"/>
        <v>4.0000000000000001E-3</v>
      </c>
    </row>
    <row r="167" spans="1:10" hidden="1" outlineLevel="2" x14ac:dyDescent="0.25">
      <c r="A167" s="2" t="s">
        <v>279</v>
      </c>
      <c r="B167" s="2" t="s">
        <v>254</v>
      </c>
      <c r="C167" s="4">
        <v>44706</v>
      </c>
      <c r="D167" s="2" t="s">
        <v>255</v>
      </c>
      <c r="E167" s="2">
        <v>181377</v>
      </c>
      <c r="F167" s="6">
        <v>4.0000000000000001E-3</v>
      </c>
      <c r="G167" s="2">
        <v>45344165</v>
      </c>
      <c r="H167" s="34">
        <f t="shared" si="2"/>
        <v>4.000007498208424E-3</v>
      </c>
    </row>
    <row r="168" spans="1:10" hidden="1" outlineLevel="2" x14ac:dyDescent="0.25">
      <c r="A168" s="2" t="s">
        <v>279</v>
      </c>
      <c r="B168" s="2" t="s">
        <v>256</v>
      </c>
      <c r="C168" s="4">
        <v>44706</v>
      </c>
      <c r="D168" s="2" t="s">
        <v>255</v>
      </c>
      <c r="E168" s="2">
        <v>1400</v>
      </c>
      <c r="F168" s="6">
        <v>4.0000000000000001E-3</v>
      </c>
      <c r="G168" s="2">
        <v>350000</v>
      </c>
      <c r="H168" s="34">
        <f t="shared" si="2"/>
        <v>4.0000000000000001E-3</v>
      </c>
    </row>
    <row r="169" spans="1:10" hidden="1" outlineLevel="2" x14ac:dyDescent="0.25">
      <c r="A169" s="2" t="s">
        <v>279</v>
      </c>
      <c r="B169" s="2" t="s">
        <v>257</v>
      </c>
      <c r="C169" s="4">
        <v>44706</v>
      </c>
      <c r="D169" s="2" t="s">
        <v>255</v>
      </c>
      <c r="E169" s="2">
        <v>3560</v>
      </c>
      <c r="F169" s="6">
        <v>4.0000000000000001E-3</v>
      </c>
      <c r="G169" s="2">
        <v>890000</v>
      </c>
      <c r="H169" s="34">
        <f t="shared" si="2"/>
        <v>4.0000000000000001E-3</v>
      </c>
    </row>
    <row r="170" spans="1:10" hidden="1" outlineLevel="2" x14ac:dyDescent="0.25">
      <c r="A170" s="2" t="s">
        <v>279</v>
      </c>
      <c r="B170" s="2" t="s">
        <v>258</v>
      </c>
      <c r="C170" s="4">
        <v>44706</v>
      </c>
      <c r="D170" s="2" t="s">
        <v>255</v>
      </c>
      <c r="E170" s="2">
        <v>13520</v>
      </c>
      <c r="F170" s="6">
        <v>4.0000000000000001E-3</v>
      </c>
      <c r="G170" s="2">
        <v>3380000</v>
      </c>
      <c r="H170" s="34">
        <f t="shared" si="2"/>
        <v>4.0000000000000001E-3</v>
      </c>
    </row>
    <row r="171" spans="1:10" hidden="1" outlineLevel="2" x14ac:dyDescent="0.25">
      <c r="A171" s="2" t="s">
        <v>279</v>
      </c>
      <c r="B171" s="2" t="s">
        <v>259</v>
      </c>
      <c r="C171" s="4">
        <v>44708</v>
      </c>
      <c r="D171" s="2" t="s">
        <v>260</v>
      </c>
      <c r="E171" s="2">
        <v>464</v>
      </c>
      <c r="F171" s="6">
        <v>4.0000000000000001E-3</v>
      </c>
      <c r="G171" s="2">
        <v>116000</v>
      </c>
      <c r="H171" s="34">
        <f t="shared" si="2"/>
        <v>4.0000000000000001E-3</v>
      </c>
    </row>
    <row r="172" spans="1:10" hidden="1" outlineLevel="2" x14ac:dyDescent="0.25">
      <c r="A172" s="2" t="s">
        <v>279</v>
      </c>
      <c r="B172" s="2" t="s">
        <v>261</v>
      </c>
      <c r="C172" s="4">
        <v>44709</v>
      </c>
      <c r="D172" s="2" t="s">
        <v>262</v>
      </c>
      <c r="E172" s="2">
        <v>20331</v>
      </c>
      <c r="F172" s="6">
        <v>4.0000000000000001E-3</v>
      </c>
      <c r="G172" s="2">
        <v>5082871</v>
      </c>
      <c r="H172" s="34">
        <f t="shared" si="2"/>
        <v>3.9999047782247471E-3</v>
      </c>
    </row>
    <row r="173" spans="1:10" hidden="1" outlineLevel="2" x14ac:dyDescent="0.25">
      <c r="A173" s="2" t="s">
        <v>279</v>
      </c>
      <c r="B173" s="2" t="s">
        <v>263</v>
      </c>
      <c r="C173" s="4">
        <v>44712</v>
      </c>
      <c r="D173" s="2" t="s">
        <v>264</v>
      </c>
      <c r="E173" s="2">
        <v>-33350</v>
      </c>
      <c r="F173" s="6">
        <v>4.0000000000000001E-3</v>
      </c>
      <c r="G173" s="2">
        <v>-8337500</v>
      </c>
      <c r="H173" s="34">
        <f t="shared" si="2"/>
        <v>4.0000000000000001E-3</v>
      </c>
    </row>
    <row r="174" spans="1:10" hidden="1" outlineLevel="2" x14ac:dyDescent="0.25">
      <c r="A174" s="2" t="s">
        <v>279</v>
      </c>
      <c r="B174" s="2" t="s">
        <v>265</v>
      </c>
      <c r="C174" s="4">
        <v>44712</v>
      </c>
      <c r="D174" s="2" t="s">
        <v>241</v>
      </c>
      <c r="E174" s="2">
        <v>4844</v>
      </c>
      <c r="F174" s="6">
        <v>4.0000000000000001E-3</v>
      </c>
      <c r="G174" s="2">
        <v>1211000</v>
      </c>
      <c r="H174" s="34">
        <f t="shared" si="2"/>
        <v>4.0000000000000001E-3</v>
      </c>
    </row>
    <row r="175" spans="1:10" hidden="1" outlineLevel="2" x14ac:dyDescent="0.25">
      <c r="A175" s="2" t="s">
        <v>279</v>
      </c>
      <c r="B175" s="2" t="s">
        <v>266</v>
      </c>
      <c r="C175" s="4">
        <v>44712</v>
      </c>
      <c r="D175" s="2" t="s">
        <v>267</v>
      </c>
      <c r="E175" s="2">
        <v>796</v>
      </c>
      <c r="F175" s="6">
        <v>4.0000000000000001E-3</v>
      </c>
      <c r="G175" s="2">
        <v>199100</v>
      </c>
      <c r="H175" s="34">
        <f t="shared" si="2"/>
        <v>3.9979909593169261E-3</v>
      </c>
    </row>
    <row r="176" spans="1:10" outlineLevel="1" collapsed="1" x14ac:dyDescent="0.25">
      <c r="A176" s="35" t="s">
        <v>277</v>
      </c>
      <c r="B176" s="36"/>
      <c r="C176" s="37"/>
      <c r="D176" s="36"/>
      <c r="E176" s="36">
        <v>1107856</v>
      </c>
      <c r="F176" s="38"/>
      <c r="G176" s="36">
        <v>276964896.2277</v>
      </c>
      <c r="H176" s="39">
        <f t="shared" si="2"/>
        <v>3.9999870564434385E-3</v>
      </c>
      <c r="J176" s="40" t="s">
        <v>295</v>
      </c>
    </row>
    <row r="177" spans="1:8" x14ac:dyDescent="0.25">
      <c r="A177" s="7" t="s">
        <v>278</v>
      </c>
      <c r="C177" s="4"/>
      <c r="E177" s="2">
        <v>11138395</v>
      </c>
      <c r="G177" s="2">
        <v>753521675.70569992</v>
      </c>
      <c r="H177" s="34"/>
    </row>
    <row r="178" spans="1:8" ht="15.75" thickBot="1" x14ac:dyDescent="0.3"/>
    <row r="179" spans="1:8" ht="77.25" x14ac:dyDescent="0.25">
      <c r="B179" s="12"/>
      <c r="C179" s="13" t="s">
        <v>282</v>
      </c>
      <c r="D179" s="14" t="s">
        <v>283</v>
      </c>
      <c r="E179" s="15" t="s">
        <v>284</v>
      </c>
      <c r="F179" s="16" t="s">
        <v>285</v>
      </c>
      <c r="G179" s="14" t="s">
        <v>286</v>
      </c>
      <c r="H179" s="17" t="s">
        <v>284</v>
      </c>
    </row>
    <row r="180" spans="1:8" x14ac:dyDescent="0.25">
      <c r="B180" s="18" t="s">
        <v>287</v>
      </c>
      <c r="C180" s="19"/>
      <c r="D180" s="20">
        <f>+E15</f>
        <v>799000</v>
      </c>
      <c r="E180" s="21">
        <f>ROUND(D180,-3)</f>
        <v>799000</v>
      </c>
      <c r="F180" s="22"/>
      <c r="G180" s="20">
        <f>+G15</f>
        <v>7990000</v>
      </c>
      <c r="H180" s="23">
        <f>ROUND(G180,-3)</f>
        <v>7990000</v>
      </c>
    </row>
    <row r="181" spans="1:8" x14ac:dyDescent="0.25">
      <c r="B181" s="18" t="s">
        <v>288</v>
      </c>
      <c r="C181" s="24"/>
      <c r="D181" s="20">
        <f>+E43+E69+E79</f>
        <v>3408025</v>
      </c>
      <c r="E181" s="21">
        <f t="shared" ref="E181:E185" si="3">ROUND(D181,-3)</f>
        <v>3408000</v>
      </c>
      <c r="F181" s="22"/>
      <c r="G181" s="20">
        <f>+G43+G69+G79</f>
        <v>93522150</v>
      </c>
      <c r="H181" s="23">
        <f t="shared" ref="H181:H185" si="4">ROUND(G181,-3)</f>
        <v>93522000</v>
      </c>
    </row>
    <row r="182" spans="1:8" x14ac:dyDescent="0.25">
      <c r="B182" s="18" t="s">
        <v>289</v>
      </c>
      <c r="C182" s="24"/>
      <c r="D182" s="20"/>
      <c r="E182" s="21">
        <f t="shared" si="3"/>
        <v>0</v>
      </c>
      <c r="F182" s="22"/>
      <c r="G182" s="20"/>
      <c r="H182" s="23">
        <f t="shared" si="4"/>
        <v>0</v>
      </c>
    </row>
    <row r="183" spans="1:8" x14ac:dyDescent="0.25">
      <c r="B183" s="18" t="s">
        <v>290</v>
      </c>
      <c r="C183" s="24"/>
      <c r="D183" s="20">
        <f>+E84+E86</f>
        <v>256358</v>
      </c>
      <c r="E183" s="21">
        <f t="shared" si="3"/>
        <v>256000</v>
      </c>
      <c r="F183" s="22"/>
      <c r="G183" s="20">
        <f>+G84+G86</f>
        <v>6915947</v>
      </c>
      <c r="H183" s="23">
        <f t="shared" si="4"/>
        <v>6916000</v>
      </c>
    </row>
    <row r="184" spans="1:8" x14ac:dyDescent="0.25">
      <c r="B184" s="18" t="s">
        <v>291</v>
      </c>
      <c r="C184" s="19"/>
      <c r="D184" s="20">
        <f>+E114+E116</f>
        <v>3848849</v>
      </c>
      <c r="E184" s="21">
        <f t="shared" si="3"/>
        <v>3849000</v>
      </c>
      <c r="F184" s="22"/>
      <c r="G184" s="20">
        <f>+G114+G116</f>
        <v>153340302.16600001</v>
      </c>
      <c r="H184" s="23">
        <f t="shared" si="4"/>
        <v>153340000</v>
      </c>
    </row>
    <row r="185" spans="1:8" x14ac:dyDescent="0.25">
      <c r="B185" s="18" t="s">
        <v>292</v>
      </c>
      <c r="C185" s="19"/>
      <c r="D185" s="20">
        <f>+E119</f>
        <v>1718307</v>
      </c>
      <c r="E185" s="21">
        <f t="shared" si="3"/>
        <v>1718000</v>
      </c>
      <c r="F185" s="22"/>
      <c r="G185" s="20">
        <f>+G119</f>
        <v>214788380.31200001</v>
      </c>
      <c r="H185" s="23">
        <f t="shared" si="4"/>
        <v>214788000</v>
      </c>
    </row>
    <row r="186" spans="1:8" x14ac:dyDescent="0.25">
      <c r="B186" s="18"/>
      <c r="C186" s="19"/>
      <c r="D186" s="25"/>
      <c r="E186" s="25"/>
      <c r="F186" s="22"/>
      <c r="G186" s="25"/>
      <c r="H186" s="26"/>
    </row>
    <row r="187" spans="1:8" x14ac:dyDescent="0.25">
      <c r="B187" s="18" t="s">
        <v>293</v>
      </c>
      <c r="C187" s="19"/>
      <c r="D187" s="25">
        <f>SUM(D180:D186)</f>
        <v>10030539</v>
      </c>
      <c r="E187" s="21">
        <f>SUM(E180:E186)</f>
        <v>10030000</v>
      </c>
      <c r="F187" s="22"/>
      <c r="G187" s="25">
        <f>SUM(G180:G186)</f>
        <v>476556779.47800004</v>
      </c>
      <c r="H187" s="23"/>
    </row>
    <row r="188" spans="1:8" x14ac:dyDescent="0.25">
      <c r="B188" s="18"/>
      <c r="C188" s="19"/>
      <c r="D188" s="27"/>
      <c r="E188" s="28"/>
      <c r="F188" s="28"/>
      <c r="G188" s="27"/>
      <c r="H188" s="26"/>
    </row>
    <row r="189" spans="1:8" ht="15.75" thickBot="1" x14ac:dyDescent="0.3">
      <c r="B189" s="29" t="s">
        <v>294</v>
      </c>
      <c r="C189" s="30"/>
      <c r="D189" s="31">
        <f>+D187-E187</f>
        <v>539</v>
      </c>
      <c r="E189" s="31"/>
      <c r="F189" s="31"/>
      <c r="G189" s="32">
        <f>+G185-H185</f>
        <v>380.3120000064373</v>
      </c>
      <c r="H189" s="33"/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ExportarAExcel</vt:lpstr>
      <vt:lpstr>ExportarAExcel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573147147767</cp:lastModifiedBy>
  <dcterms:created xsi:type="dcterms:W3CDTF">2022-06-06T20:13:20Z</dcterms:created>
  <dcterms:modified xsi:type="dcterms:W3CDTF">2022-06-07T03:00:05Z</dcterms:modified>
</cp:coreProperties>
</file>