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DDC4D99F-159C-4AC5-BE94-8250C2D67A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pilo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76" i="1" l="1"/>
  <c r="Z3" i="1"/>
  <c r="Z4" i="1"/>
  <c r="Z5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1" i="1"/>
  <c r="Z23" i="1"/>
  <c r="Z24" i="1"/>
  <c r="Z25" i="1"/>
  <c r="Z27" i="1"/>
  <c r="Z29" i="1"/>
  <c r="Z30" i="1"/>
  <c r="Z31" i="1"/>
  <c r="Z32" i="1"/>
  <c r="Z33" i="1"/>
  <c r="Z34" i="1"/>
  <c r="Z35" i="1"/>
  <c r="Z36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2" i="1"/>
  <c r="S3" i="1" l="1"/>
  <c r="T3" i="1"/>
  <c r="U3" i="1"/>
  <c r="S4" i="1"/>
  <c r="T4" i="1"/>
  <c r="U4" i="1"/>
  <c r="S5" i="1"/>
  <c r="T5" i="1"/>
  <c r="U5" i="1"/>
  <c r="S6" i="1"/>
  <c r="T6" i="1"/>
  <c r="U6" i="1"/>
  <c r="S7" i="1"/>
  <c r="T7" i="1"/>
  <c r="U7" i="1"/>
  <c r="S8" i="1"/>
  <c r="T8" i="1"/>
  <c r="U8" i="1"/>
  <c r="S9" i="1"/>
  <c r="T9" i="1"/>
  <c r="U9" i="1"/>
  <c r="S10" i="1"/>
  <c r="T10" i="1"/>
  <c r="U10" i="1"/>
  <c r="S11" i="1"/>
  <c r="T11" i="1"/>
  <c r="U11" i="1"/>
  <c r="S12" i="1"/>
  <c r="T12" i="1"/>
  <c r="U12" i="1"/>
  <c r="S13" i="1"/>
  <c r="T13" i="1"/>
  <c r="U13" i="1"/>
  <c r="S14" i="1"/>
  <c r="T14" i="1"/>
  <c r="U14" i="1"/>
  <c r="S15" i="1"/>
  <c r="T15" i="1"/>
  <c r="U15" i="1"/>
  <c r="S16" i="1"/>
  <c r="T16" i="1"/>
  <c r="U16" i="1"/>
  <c r="S17" i="1"/>
  <c r="T17" i="1"/>
  <c r="U17" i="1"/>
  <c r="S18" i="1"/>
  <c r="T18" i="1"/>
  <c r="U18" i="1"/>
  <c r="S19" i="1"/>
  <c r="T19" i="1"/>
  <c r="U19" i="1"/>
  <c r="S20" i="1"/>
  <c r="T20" i="1"/>
  <c r="U20" i="1"/>
  <c r="S21" i="1"/>
  <c r="T21" i="1"/>
  <c r="U21" i="1"/>
  <c r="S22" i="1"/>
  <c r="T22" i="1"/>
  <c r="S23" i="1"/>
  <c r="T23" i="1"/>
  <c r="U23" i="1"/>
  <c r="S24" i="1"/>
  <c r="T24" i="1"/>
  <c r="U24" i="1"/>
  <c r="S25" i="1"/>
  <c r="T25" i="1"/>
  <c r="U25" i="1"/>
  <c r="S26" i="1"/>
  <c r="T26" i="1"/>
  <c r="U26" i="1"/>
  <c r="S27" i="1"/>
  <c r="T27" i="1"/>
  <c r="U27" i="1"/>
  <c r="S28" i="1"/>
  <c r="T28" i="1"/>
  <c r="U28" i="1"/>
  <c r="S29" i="1"/>
  <c r="T29" i="1"/>
  <c r="U29" i="1"/>
  <c r="S30" i="1"/>
  <c r="T30" i="1"/>
  <c r="U30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S37" i="1"/>
  <c r="T37" i="1"/>
  <c r="S38" i="1"/>
  <c r="T38" i="1"/>
  <c r="U38" i="1"/>
  <c r="S39" i="1"/>
  <c r="T39" i="1"/>
  <c r="U39" i="1"/>
  <c r="S40" i="1"/>
  <c r="T40" i="1"/>
  <c r="U40" i="1"/>
  <c r="S41" i="1"/>
  <c r="T41" i="1"/>
  <c r="U41" i="1"/>
  <c r="S42" i="1"/>
  <c r="T42" i="1"/>
  <c r="U42" i="1"/>
  <c r="S43" i="1"/>
  <c r="T43" i="1"/>
  <c r="U43" i="1"/>
  <c r="S44" i="1"/>
  <c r="T44" i="1"/>
  <c r="U44" i="1"/>
  <c r="S45" i="1"/>
  <c r="T45" i="1"/>
  <c r="U45" i="1"/>
  <c r="S46" i="1"/>
  <c r="T46" i="1"/>
  <c r="U46" i="1"/>
  <c r="S47" i="1"/>
  <c r="T47" i="1"/>
  <c r="U47" i="1"/>
  <c r="S48" i="1"/>
  <c r="T48" i="1"/>
  <c r="U48" i="1"/>
  <c r="S49" i="1"/>
  <c r="T49" i="1"/>
  <c r="U49" i="1"/>
  <c r="S50" i="1"/>
  <c r="T50" i="1"/>
  <c r="U50" i="1"/>
  <c r="S51" i="1"/>
  <c r="T51" i="1"/>
  <c r="U51" i="1"/>
  <c r="S52" i="1"/>
  <c r="T52" i="1"/>
  <c r="U52" i="1"/>
  <c r="S53" i="1"/>
  <c r="T53" i="1"/>
  <c r="U53" i="1"/>
  <c r="S54" i="1"/>
  <c r="T54" i="1"/>
  <c r="U54" i="1"/>
  <c r="S55" i="1"/>
  <c r="T55" i="1"/>
  <c r="U55" i="1"/>
  <c r="S56" i="1"/>
  <c r="T56" i="1"/>
  <c r="U56" i="1"/>
  <c r="S57" i="1"/>
  <c r="T57" i="1"/>
  <c r="U57" i="1"/>
  <c r="S58" i="1"/>
  <c r="T58" i="1"/>
  <c r="U58" i="1"/>
  <c r="S59" i="1"/>
  <c r="T59" i="1"/>
  <c r="U59" i="1"/>
  <c r="S60" i="1"/>
  <c r="T60" i="1"/>
  <c r="U60" i="1"/>
  <c r="S61" i="1"/>
  <c r="T61" i="1"/>
  <c r="U61" i="1"/>
  <c r="S62" i="1"/>
  <c r="T62" i="1"/>
  <c r="U62" i="1"/>
  <c r="S63" i="1"/>
  <c r="T63" i="1"/>
  <c r="U63" i="1"/>
  <c r="S64" i="1"/>
  <c r="T64" i="1"/>
  <c r="U64" i="1"/>
  <c r="S65" i="1"/>
  <c r="T65" i="1"/>
  <c r="U65" i="1"/>
  <c r="S66" i="1"/>
  <c r="T66" i="1"/>
  <c r="U66" i="1"/>
  <c r="S67" i="1"/>
  <c r="T67" i="1"/>
  <c r="U67" i="1"/>
  <c r="S68" i="1"/>
  <c r="T68" i="1"/>
  <c r="U68" i="1"/>
  <c r="S69" i="1"/>
  <c r="T69" i="1"/>
  <c r="U69" i="1"/>
  <c r="S70" i="1"/>
  <c r="T70" i="1"/>
  <c r="U70" i="1"/>
  <c r="S71" i="1"/>
  <c r="T71" i="1"/>
  <c r="U71" i="1"/>
  <c r="S72" i="1"/>
  <c r="T72" i="1"/>
  <c r="U72" i="1"/>
  <c r="S73" i="1"/>
  <c r="T73" i="1"/>
  <c r="U73" i="1"/>
  <c r="S74" i="1"/>
  <c r="T74" i="1"/>
  <c r="U74" i="1"/>
  <c r="S75" i="1"/>
  <c r="T75" i="1"/>
  <c r="U75" i="1"/>
  <c r="S76" i="1"/>
  <c r="T76" i="1"/>
  <c r="U76" i="1"/>
  <c r="T2" i="1"/>
  <c r="U2" i="1"/>
  <c r="S2" i="1"/>
  <c r="P2" i="1"/>
  <c r="P11" i="1"/>
  <c r="Q11" i="1"/>
  <c r="R11" i="1"/>
  <c r="P12" i="1"/>
  <c r="Q12" i="1"/>
  <c r="R1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Q18" i="1"/>
  <c r="R18" i="1"/>
  <c r="P19" i="1"/>
  <c r="Q19" i="1"/>
  <c r="R19" i="1"/>
  <c r="P20" i="1"/>
  <c r="Q20" i="1"/>
  <c r="R20" i="1"/>
  <c r="P21" i="1"/>
  <c r="Q21" i="1"/>
  <c r="R21" i="1"/>
  <c r="P22" i="1"/>
  <c r="Q22" i="1"/>
  <c r="P23" i="1"/>
  <c r="Q23" i="1"/>
  <c r="R23" i="1"/>
  <c r="P24" i="1"/>
  <c r="Q24" i="1"/>
  <c r="R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R34" i="1"/>
  <c r="P35" i="1"/>
  <c r="Q35" i="1"/>
  <c r="R35" i="1"/>
  <c r="P36" i="1"/>
  <c r="Q36" i="1"/>
  <c r="R36" i="1"/>
  <c r="P37" i="1"/>
  <c r="Q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R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R2" i="1"/>
  <c r="Q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P3" i="1"/>
  <c r="P4" i="1"/>
  <c r="P5" i="1"/>
  <c r="P6" i="1"/>
  <c r="P7" i="1"/>
  <c r="P8" i="1"/>
  <c r="P9" i="1"/>
  <c r="P10" i="1"/>
  <c r="G4" i="2"/>
  <c r="G2" i="2"/>
  <c r="G3" i="2"/>
  <c r="G10" i="1"/>
  <c r="G9" i="1"/>
  <c r="G66" i="1"/>
  <c r="G15" i="1"/>
  <c r="G72" i="1"/>
  <c r="G55" i="1"/>
  <c r="G5" i="1"/>
  <c r="G19" i="1"/>
  <c r="G65" i="1"/>
  <c r="G40" i="1"/>
  <c r="G24" i="1"/>
  <c r="G48" i="1"/>
  <c r="G74" i="1"/>
  <c r="G70" i="1"/>
  <c r="G11" i="1"/>
  <c r="G75" i="1"/>
  <c r="G27" i="1"/>
  <c r="G59" i="1"/>
  <c r="G61" i="1"/>
  <c r="G45" i="1"/>
  <c r="G20" i="1"/>
  <c r="G37" i="1"/>
  <c r="G54" i="1"/>
  <c r="G31" i="1"/>
  <c r="G30" i="1"/>
  <c r="G44" i="1"/>
  <c r="G64" i="1"/>
  <c r="G17" i="1"/>
  <c r="G36" i="1"/>
  <c r="G68" i="1"/>
  <c r="G6" i="1"/>
  <c r="G2" i="1"/>
  <c r="G23" i="1"/>
  <c r="G14" i="1"/>
  <c r="G57" i="1"/>
  <c r="G58" i="1"/>
  <c r="G51" i="1"/>
  <c r="G52" i="1"/>
  <c r="G25" i="1"/>
  <c r="G12" i="1"/>
  <c r="G32" i="1"/>
  <c r="G4" i="1"/>
  <c r="G53" i="1"/>
  <c r="G38" i="1"/>
  <c r="G76" i="1"/>
  <c r="G35" i="1"/>
  <c r="G21" i="1"/>
  <c r="G71" i="1"/>
  <c r="G63" i="1"/>
  <c r="G29" i="1"/>
  <c r="G18" i="1"/>
  <c r="G3" i="1"/>
  <c r="G43" i="1"/>
  <c r="G8" i="1"/>
  <c r="G39" i="1"/>
  <c r="G7" i="1"/>
  <c r="G41" i="1"/>
  <c r="G42" i="1"/>
  <c r="G34" i="1"/>
  <c r="G16" i="1"/>
  <c r="G46" i="1"/>
  <c r="G50" i="1"/>
  <c r="G33" i="1"/>
  <c r="G22" i="1"/>
  <c r="G62" i="1"/>
  <c r="G28" i="1"/>
  <c r="G13" i="1"/>
  <c r="G67" i="1"/>
  <c r="G60" i="1"/>
  <c r="G69" i="1"/>
  <c r="G47" i="1"/>
  <c r="G49" i="1"/>
  <c r="G73" i="1"/>
  <c r="G26" i="1"/>
  <c r="G56" i="1"/>
</calcChain>
</file>

<file path=xl/sharedStrings.xml><?xml version="1.0" encoding="utf-8"?>
<sst xmlns="http://schemas.openxmlformats.org/spreadsheetml/2006/main" count="753" uniqueCount="169">
  <si>
    <t>ID participant</t>
  </si>
  <si>
    <t>CID066</t>
  </si>
  <si>
    <t>CID028</t>
  </si>
  <si>
    <t>CID092</t>
  </si>
  <si>
    <t>CID074</t>
  </si>
  <si>
    <t>CID036</t>
  </si>
  <si>
    <t>CID095</t>
  </si>
  <si>
    <t>CID064</t>
  </si>
  <si>
    <t>CID061</t>
  </si>
  <si>
    <t>CID090</t>
  </si>
  <si>
    <t>CID079</t>
  </si>
  <si>
    <t>CID087</t>
  </si>
  <si>
    <t>CID017</t>
  </si>
  <si>
    <t>CID039</t>
  </si>
  <si>
    <t>CID081</t>
  </si>
  <si>
    <t>CID030</t>
  </si>
  <si>
    <t>CID045</t>
  </si>
  <si>
    <t>CID065</t>
  </si>
  <si>
    <t>CID060</t>
  </si>
  <si>
    <t>CID020</t>
  </si>
  <si>
    <t>CID046</t>
  </si>
  <si>
    <t>CID055</t>
  </si>
  <si>
    <t>CID047</t>
  </si>
  <si>
    <t>CID054</t>
  </si>
  <si>
    <t>CID008</t>
  </si>
  <si>
    <t>CID052</t>
  </si>
  <si>
    <t>CID009</t>
  </si>
  <si>
    <t>CID056</t>
  </si>
  <si>
    <t>CID002</t>
  </si>
  <si>
    <t>CID022</t>
  </si>
  <si>
    <t>CID040</t>
  </si>
  <si>
    <t>CID082</t>
  </si>
  <si>
    <t>CID093</t>
  </si>
  <si>
    <t>CID029</t>
  </si>
  <si>
    <t>CID100</t>
  </si>
  <si>
    <t>CID050</t>
  </si>
  <si>
    <t>CID071</t>
  </si>
  <si>
    <t>CID003</t>
  </si>
  <si>
    <t>CID044</t>
  </si>
  <si>
    <t>CID015</t>
  </si>
  <si>
    <t>CID035</t>
  </si>
  <si>
    <t>CID069</t>
  </si>
  <si>
    <t>CID068</t>
  </si>
  <si>
    <t>CID076</t>
  </si>
  <si>
    <t>CID075</t>
  </si>
  <si>
    <t>CID018</t>
  </si>
  <si>
    <t>CID032</t>
  </si>
  <si>
    <t>CID001</t>
  </si>
  <si>
    <t>CID005</t>
  </si>
  <si>
    <t>CID088</t>
  </si>
  <si>
    <t>CID048</t>
  </si>
  <si>
    <t>CID021</t>
  </si>
  <si>
    <t>CID083</t>
  </si>
  <si>
    <t>CID058</t>
  </si>
  <si>
    <t>CID042</t>
  </si>
  <si>
    <t>CID043</t>
  </si>
  <si>
    <t>CID072</t>
  </si>
  <si>
    <t>CID049</t>
  </si>
  <si>
    <t>CID027</t>
  </si>
  <si>
    <t>CID059</t>
  </si>
  <si>
    <t>CID080</t>
  </si>
  <si>
    <t>CID078</t>
  </si>
  <si>
    <t>CID038</t>
  </si>
  <si>
    <t>CID099</t>
  </si>
  <si>
    <t>CID013</t>
  </si>
  <si>
    <t>CID091</t>
  </si>
  <si>
    <t>CID097</t>
  </si>
  <si>
    <t>CID062</t>
  </si>
  <si>
    <t>CID034</t>
  </si>
  <si>
    <t>CID053</t>
  </si>
  <si>
    <t>CID085</t>
  </si>
  <si>
    <t>CID024</t>
  </si>
  <si>
    <t>CID004</t>
  </si>
  <si>
    <t>CID073</t>
  </si>
  <si>
    <t>CID094</t>
  </si>
  <si>
    <t>CID019</t>
  </si>
  <si>
    <t>CID086</t>
  </si>
  <si>
    <t>CID011</t>
  </si>
  <si>
    <t>CID012</t>
  </si>
  <si>
    <t>Sexe (female F/male M)</t>
  </si>
  <si>
    <t>Weight (kg)</t>
  </si>
  <si>
    <t>Height (m)</t>
  </si>
  <si>
    <t>BMI</t>
  </si>
  <si>
    <t>F</t>
  </si>
  <si>
    <t>62</t>
  </si>
  <si>
    <t>M</t>
  </si>
  <si>
    <t>83</t>
  </si>
  <si>
    <t>84</t>
  </si>
  <si>
    <t>70</t>
  </si>
  <si>
    <t>73</t>
  </si>
  <si>
    <t>53</t>
  </si>
  <si>
    <t>63</t>
  </si>
  <si>
    <t>67</t>
  </si>
  <si>
    <t>54</t>
  </si>
  <si>
    <t>71</t>
  </si>
  <si>
    <t>61</t>
  </si>
  <si>
    <t>60</t>
  </si>
  <si>
    <t>65</t>
  </si>
  <si>
    <t>59</t>
  </si>
  <si>
    <t>80</t>
  </si>
  <si>
    <t>64</t>
  </si>
  <si>
    <t>101</t>
  </si>
  <si>
    <t>50</t>
  </si>
  <si>
    <t>56</t>
  </si>
  <si>
    <t>66</t>
  </si>
  <si>
    <t>89</t>
  </si>
  <si>
    <t>72</t>
  </si>
  <si>
    <t>81</t>
  </si>
  <si>
    <t>57</t>
  </si>
  <si>
    <t>91</t>
  </si>
  <si>
    <t>98</t>
  </si>
  <si>
    <t>92</t>
  </si>
  <si>
    <t>85</t>
  </si>
  <si>
    <r>
      <t>Stress pré-MRS</t>
    </r>
    <r>
      <rPr>
        <sz val="11"/>
        <color theme="1"/>
        <rFont val="Calibri"/>
        <family val="2"/>
        <scheme val="minor"/>
      </rPr>
      <t xml:space="preserve"> (0= absolument détendu.e, 10=extrêmement stressé.e)</t>
    </r>
  </si>
  <si>
    <r>
      <t>Stress post-MRS</t>
    </r>
    <r>
      <rPr>
        <sz val="11"/>
        <color theme="1"/>
        <rFont val="Calibri"/>
        <family val="2"/>
        <scheme val="minor"/>
      </rPr>
      <t xml:space="preserve"> (0= absolument détendu.e, 10=extrêmement stressé.e)</t>
    </r>
  </si>
  <si>
    <r>
      <t>Stress pré-IRMf</t>
    </r>
    <r>
      <rPr>
        <sz val="11"/>
        <color theme="1"/>
        <rFont val="Calibri"/>
        <family val="2"/>
        <scheme val="minor"/>
      </rPr>
      <t xml:space="preserve"> (0= absolument détendu.e, 10=extrêmement stressé.e)</t>
    </r>
  </si>
  <si>
    <r>
      <t>Stress post-IRMf</t>
    </r>
    <r>
      <rPr>
        <sz val="11"/>
        <color theme="1"/>
        <rFont val="Calibri"/>
        <family val="2"/>
        <scheme val="minor"/>
      </rPr>
      <t xml:space="preserve"> (0= absolument détendu.e, 10=extrêmement stressé.e)</t>
    </r>
  </si>
  <si>
    <t>NaN</t>
  </si>
  <si>
    <t>2</t>
  </si>
  <si>
    <t>4</t>
  </si>
  <si>
    <t>3</t>
  </si>
  <si>
    <t>1</t>
  </si>
  <si>
    <t>0</t>
  </si>
  <si>
    <t>5</t>
  </si>
  <si>
    <t>6</t>
  </si>
  <si>
    <t>10</t>
  </si>
  <si>
    <t>8</t>
  </si>
  <si>
    <t>1 (visit 1) 1 (visit 2)</t>
  </si>
  <si>
    <t>0 (visit 2)</t>
  </si>
  <si>
    <t>4 (visit 2)</t>
  </si>
  <si>
    <t>2 (visit 2)</t>
  </si>
  <si>
    <t>7</t>
  </si>
  <si>
    <r>
      <t xml:space="preserve">Saliva A1 </t>
    </r>
    <r>
      <rPr>
        <i/>
        <sz val="11"/>
        <color theme="1"/>
        <rFont val="Calibri"/>
        <family val="2"/>
        <scheme val="minor"/>
      </rPr>
      <t>Cortisol</t>
    </r>
  </si>
  <si>
    <t>ND</t>
  </si>
  <si>
    <t>prélevé avant MRS</t>
  </si>
  <si>
    <r>
      <t xml:space="preserve">Saliva B </t>
    </r>
    <r>
      <rPr>
        <i/>
        <sz val="11"/>
        <color theme="1"/>
        <rFont val="Calibri"/>
        <family val="2"/>
        <scheme val="minor"/>
      </rPr>
      <t>Cortisol (post-MRS)</t>
    </r>
  </si>
  <si>
    <t>prélevé après MRS</t>
  </si>
  <si>
    <r>
      <t xml:space="preserve">Saliva D </t>
    </r>
    <r>
      <rPr>
        <i/>
        <sz val="11"/>
        <color theme="1"/>
        <rFont val="Calibri"/>
        <family val="2"/>
        <scheme val="minor"/>
      </rPr>
      <t>Cortisol (pré-IRMf)</t>
    </r>
  </si>
  <si>
    <r>
      <t xml:space="preserve">Saliva E </t>
    </r>
    <r>
      <rPr>
        <i/>
        <sz val="11"/>
        <color theme="1"/>
        <rFont val="Calibri"/>
        <family val="2"/>
        <scheme val="minor"/>
      </rPr>
      <t>Cortisol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(post-IRMf)</t>
    </r>
  </si>
  <si>
    <t>prélevé, label D</t>
  </si>
  <si>
    <t>prélevé avant IRMf</t>
  </si>
  <si>
    <t>prélevé après IRMf</t>
  </si>
  <si>
    <t>contraceptive pill?</t>
  </si>
  <si>
    <t>contraceptive sterilet</t>
  </si>
  <si>
    <t>prélevé ok - 16:15</t>
  </si>
  <si>
    <t>(prélevé avant l'entraînement, label C1) - 16:30</t>
  </si>
  <si>
    <t>18:41</t>
  </si>
  <si>
    <t>18:50</t>
  </si>
  <si>
    <t>14:26</t>
  </si>
  <si>
    <t>17:07</t>
  </si>
  <si>
    <t>20:18</t>
  </si>
  <si>
    <t>14:28</t>
  </si>
  <si>
    <t>19:00</t>
  </si>
  <si>
    <t>A1 CORT</t>
  </si>
  <si>
    <t>B CORT</t>
  </si>
  <si>
    <t>D CORT</t>
  </si>
  <si>
    <t>E CORT</t>
  </si>
  <si>
    <t>comment</t>
  </si>
  <si>
    <t>water before sample D =&gt; could be altered</t>
  </si>
  <si>
    <t>nausea + vomit after fMRI (sample E)=&gt; measure altered</t>
  </si>
  <si>
    <t>lots of blood in all salivary measures</t>
  </si>
  <si>
    <t>A.1-B_time (hours:minutes)</t>
  </si>
  <si>
    <t>B-D_time (hours:minutes)</t>
  </si>
  <si>
    <t>D-E_time (hours:minutes)</t>
  </si>
  <si>
    <t>A.1-B_time (minutes)</t>
  </si>
  <si>
    <t>B-D_time (minutes)</t>
  </si>
  <si>
    <t>D-E_time (minutes)</t>
  </si>
  <si>
    <t>AUCg</t>
  </si>
  <si>
    <t>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</si>
</sst>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wrapText="1"/>
    </xf>
    <xf numFmtId="49" fontId="2" fillId="2" borderId="0" xfId="0" applyNumberFormat="1" applyFont="1" applyFill="1" applyAlignment="1">
      <alignment wrapText="1"/>
    </xf>
    <xf numFmtId="49" fontId="1" fillId="0" borderId="0" xfId="0" applyNumberFormat="1" applyFont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0" borderId="0" xfId="0" applyFont="1" applyAlignment="1">
      <alignment wrapText="1"/>
    </xf>
    <xf numFmtId="49" fontId="1" fillId="3" borderId="0" xfId="0" applyNumberFormat="1" applyFont="1" applyFill="1" applyAlignment="1">
      <alignment wrapText="1"/>
    </xf>
    <xf numFmtId="0" fontId="1" fillId="4" borderId="2" xfId="0" applyFont="1" applyFill="1" applyBorder="1" applyAlignment="1">
      <alignment horizontal="center" wrapText="1"/>
    </xf>
    <xf numFmtId="0" fontId="1" fillId="4" borderId="3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5" borderId="2" xfId="0" applyFont="1" applyFill="1" applyBorder="1" applyAlignment="1">
      <alignment horizontal="left" wrapText="1"/>
    </xf>
    <xf numFmtId="0" fontId="1" fillId="5" borderId="5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4" borderId="4" xfId="0" applyFont="1" applyFill="1" applyBorder="1" applyAlignment="1">
      <alignment horizontal="center" wrapText="1"/>
    </xf>
    <xf numFmtId="0" fontId="3" fillId="0" borderId="0" xfId="0" applyNumberFormat="1" applyFont="1" applyAlignment="1">
      <alignment vertical="center" wrapText="1"/>
    </xf>
    <xf numFmtId="0" fontId="0" fillId="0" borderId="0" xfId="0" applyNumberFormat="1" applyAlignment="1">
      <alignment vertical="center" wrapText="1"/>
    </xf>
    <xf numFmtId="0" fontId="3" fillId="0" borderId="0" xfId="0" applyNumberFormat="1" applyFon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1" fillId="4" borderId="3" xfId="0" applyNumberFormat="1" applyFont="1" applyFill="1" applyBorder="1" applyAlignment="1">
      <alignment horizontal="center" vertical="center" wrapText="1"/>
    </xf>
    <xf numFmtId="0" fontId="1" fillId="4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20" fontId="3" fillId="0" borderId="0" xfId="0" applyNumberFormat="1" applyFon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1" fillId="5" borderId="6" xfId="0" applyFont="1" applyFill="1" applyBorder="1" applyAlignment="1">
      <alignment horizontal="center" wrapText="1"/>
    </xf>
    <xf numFmtId="0" fontId="1" fillId="5" borderId="7" xfId="0" applyFont="1" applyFill="1" applyBorder="1" applyAlignment="1">
      <alignment horizontal="center" wrapText="1"/>
    </xf>
    <xf numFmtId="0" fontId="1" fillId="5" borderId="8" xfId="0" applyFont="1" applyFill="1" applyBorder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5" fillId="0" borderId="0" xfId="0" applyNumberFormat="1" applyFont="1" applyAlignment="1">
      <alignment horizontal="center"/>
    </xf>
    <xf numFmtId="0" fontId="1" fillId="5" borderId="0" xfId="0" applyFont="1" applyFill="1" applyBorder="1" applyAlignment="1">
      <alignment horizontal="center" wrapText="1"/>
    </xf>
    <xf numFmtId="165" fontId="0" fillId="0" borderId="0" xfId="0" applyNumberFormat="1"/>
    <xf numFmtId="20" fontId="1" fillId="5" borderId="5" xfId="0" applyNumberFormat="1" applyFont="1" applyFill="1" applyBorder="1" applyAlignment="1">
      <alignment horizontal="center" vertical="center" wrapText="1"/>
    </xf>
    <xf numFmtId="20" fontId="1" fillId="5" borderId="2" xfId="0" applyNumberFormat="1" applyFont="1" applyFill="1" applyBorder="1" applyAlignment="1">
      <alignment horizontal="center" vertical="center" wrapText="1"/>
    </xf>
    <xf numFmtId="20" fontId="1" fillId="5" borderId="3" xfId="0" applyNumberFormat="1" applyFont="1" applyFill="1" applyBorder="1" applyAlignment="1">
      <alignment horizontal="center" vertical="center" wrapText="1"/>
    </xf>
    <xf numFmtId="20" fontId="1" fillId="5" borderId="6" xfId="0" applyNumberFormat="1" applyFont="1" applyFill="1" applyBorder="1" applyAlignment="1">
      <alignment horizontal="center" vertical="center" wrapText="1"/>
    </xf>
    <xf numFmtId="20" fontId="1" fillId="5" borderId="7" xfId="0" applyNumberFormat="1" applyFont="1" applyFill="1" applyBorder="1" applyAlignment="1">
      <alignment horizontal="center" vertical="center" wrapText="1"/>
    </xf>
    <xf numFmtId="20" fontId="1" fillId="5" borderId="9" xfId="0" applyNumberFormat="1" applyFont="1" applyFill="1" applyBorder="1" applyAlignment="1">
      <alignment horizontal="center" vertical="center" wrapText="1"/>
    </xf>
    <xf numFmtId="1" fontId="1" fillId="5" borderId="6" xfId="0" applyNumberFormat="1" applyFont="1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1" fontId="1" fillId="5" borderId="7" xfId="0" applyNumberFormat="1" applyFont="1" applyFill="1" applyBorder="1" applyAlignment="1">
      <alignment horizontal="center" vertical="center" wrapText="1"/>
    </xf>
    <xf numFmtId="1" fontId="1" fillId="5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25"/>
  <sheetViews>
    <sheetView tabSelected="1" zoomScale="115" zoomScaleNormal="115" workbookViewId="0">
      <pane xSplit="1" topLeftCell="R1" activePane="topRight" state="frozen"/>
      <selection pane="topRight" activeCell="AE39" sqref="AE39"/>
    </sheetView>
  </sheetViews>
  <sheetFormatPr baseColWidth="10" defaultColWidth="9.140625" defaultRowHeight="15" x14ac:dyDescent="0.25"/>
  <cols>
    <col min="1" max="1" width="9.140625" style="5"/>
    <col min="2" max="2" width="6" style="12" customWidth="1"/>
    <col min="3" max="3" width="5.85546875" style="12" customWidth="1"/>
    <col min="4" max="4" width="4.85546875" style="12" customWidth="1"/>
    <col min="5" max="5" width="6.85546875" style="11" customWidth="1"/>
    <col min="6" max="6" width="8.85546875" style="19" customWidth="1"/>
    <col min="7" max="7" width="13.7109375" style="21" customWidth="1"/>
    <col min="8" max="8" width="7.42578125" style="12" customWidth="1"/>
    <col min="9" max="9" width="7.5703125" style="12" customWidth="1"/>
    <col min="10" max="10" width="9.5703125" style="12" customWidth="1"/>
    <col min="11" max="11" width="7.85546875" style="12" customWidth="1"/>
    <col min="12" max="12" width="14" style="26" customWidth="1"/>
    <col min="13" max="13" width="16.28515625" style="26" customWidth="1"/>
    <col min="14" max="14" width="12" style="26" customWidth="1"/>
    <col min="15" max="18" width="13" style="26" customWidth="1"/>
    <col min="19" max="21" width="13" style="42" customWidth="1"/>
  </cols>
  <sheetData>
    <row r="1" spans="1:29" ht="195.75" thickBot="1" x14ac:dyDescent="0.3">
      <c r="A1" s="1" t="s">
        <v>168</v>
      </c>
      <c r="B1" s="7" t="s">
        <v>79</v>
      </c>
      <c r="C1" s="17" t="s">
        <v>142</v>
      </c>
      <c r="D1" s="17" t="s">
        <v>143</v>
      </c>
      <c r="E1" s="8" t="s">
        <v>80</v>
      </c>
      <c r="F1" s="22" t="s">
        <v>81</v>
      </c>
      <c r="G1" s="23" t="s">
        <v>82</v>
      </c>
      <c r="H1" s="13" t="s">
        <v>113</v>
      </c>
      <c r="I1" s="13" t="s">
        <v>114</v>
      </c>
      <c r="J1" s="13" t="s">
        <v>115</v>
      </c>
      <c r="K1" s="13" t="s">
        <v>116</v>
      </c>
      <c r="L1" s="35" t="s">
        <v>132</v>
      </c>
      <c r="M1" s="36" t="s">
        <v>135</v>
      </c>
      <c r="N1" s="36" t="s">
        <v>137</v>
      </c>
      <c r="O1" s="37" t="s">
        <v>138</v>
      </c>
      <c r="P1" s="38" t="s">
        <v>161</v>
      </c>
      <c r="Q1" s="39" t="s">
        <v>162</v>
      </c>
      <c r="R1" s="40" t="s">
        <v>163</v>
      </c>
      <c r="S1" s="41" t="s">
        <v>164</v>
      </c>
      <c r="T1" s="44" t="s">
        <v>165</v>
      </c>
      <c r="U1" s="45" t="s">
        <v>166</v>
      </c>
      <c r="V1" s="27" t="s">
        <v>153</v>
      </c>
      <c r="W1" s="28" t="s">
        <v>154</v>
      </c>
      <c r="X1" s="28" t="s">
        <v>155</v>
      </c>
      <c r="Y1" s="29" t="s">
        <v>156</v>
      </c>
      <c r="Z1" s="33" t="s">
        <v>167</v>
      </c>
      <c r="AA1" s="33" t="s">
        <v>157</v>
      </c>
    </row>
    <row r="2" spans="1:29" x14ac:dyDescent="0.25">
      <c r="A2" s="3" t="s">
        <v>47</v>
      </c>
      <c r="B2" s="10" t="s">
        <v>83</v>
      </c>
      <c r="C2" s="10" t="s">
        <v>121</v>
      </c>
      <c r="D2" s="10" t="s">
        <v>122</v>
      </c>
      <c r="E2" s="21" t="s">
        <v>106</v>
      </c>
      <c r="F2" s="19">
        <v>1.69</v>
      </c>
      <c r="G2" s="20">
        <f t="shared" ref="G2:G33" si="0">E2/((F2)^2)</f>
        <v>25.209201358495854</v>
      </c>
      <c r="H2" s="10" t="s">
        <v>122</v>
      </c>
      <c r="I2" s="10" t="s">
        <v>119</v>
      </c>
      <c r="J2" s="10" t="s">
        <v>121</v>
      </c>
      <c r="K2" s="10" t="s">
        <v>121</v>
      </c>
      <c r="L2" s="26">
        <v>0.60763888888888895</v>
      </c>
      <c r="M2" s="26">
        <v>0.68263888888888891</v>
      </c>
      <c r="N2" s="26">
        <v>0.71944444444444444</v>
      </c>
      <c r="O2" s="26" t="s">
        <v>147</v>
      </c>
      <c r="P2" s="26">
        <f>M2-L2</f>
        <v>7.4999999999999956E-2</v>
      </c>
      <c r="Q2" s="26">
        <f>N2-M2</f>
        <v>3.6805555555555536E-2</v>
      </c>
      <c r="R2" s="26">
        <f>O2-N2</f>
        <v>6.5277777777777768E-2</v>
      </c>
      <c r="S2" s="42">
        <f>P2*1440</f>
        <v>107.99999999999994</v>
      </c>
      <c r="T2" s="42">
        <f>Q2*1440</f>
        <v>52.999999999999972</v>
      </c>
      <c r="U2" s="42">
        <f>R2*1440</f>
        <v>93.999999999999986</v>
      </c>
      <c r="V2" s="30">
        <v>5.8110000000000002E-2</v>
      </c>
      <c r="W2" s="30">
        <v>2.2409999999999999E-2</v>
      </c>
      <c r="X2" s="30">
        <v>7.9719999999999999E-2</v>
      </c>
      <c r="Y2" s="30">
        <v>2.743E-2</v>
      </c>
      <c r="Z2" s="30">
        <f>((V2+W2)/(2*S2))+((W2+X2)/(2*T2))+((X2+Y2)/(2*U2))</f>
        <v>1.9062151523261527E-3</v>
      </c>
    </row>
    <row r="3" spans="1:29" x14ac:dyDescent="0.25">
      <c r="A3" s="3" t="s">
        <v>28</v>
      </c>
      <c r="B3" s="10" t="s">
        <v>85</v>
      </c>
      <c r="C3" s="10" t="s">
        <v>122</v>
      </c>
      <c r="D3" s="10" t="s">
        <v>122</v>
      </c>
      <c r="E3" s="21" t="s">
        <v>97</v>
      </c>
      <c r="F3" s="19">
        <v>1.79</v>
      </c>
      <c r="G3" s="20">
        <f t="shared" si="0"/>
        <v>20.286507911738084</v>
      </c>
      <c r="H3" s="10" t="s">
        <v>118</v>
      </c>
      <c r="I3" s="10" t="s">
        <v>118</v>
      </c>
      <c r="J3" s="10" t="s">
        <v>118</v>
      </c>
      <c r="K3" s="10" t="s">
        <v>118</v>
      </c>
      <c r="L3" s="26">
        <v>0.60069444444444442</v>
      </c>
      <c r="M3" s="26">
        <v>0.67361111111111116</v>
      </c>
      <c r="N3" s="26">
        <v>0.7055555555555556</v>
      </c>
      <c r="O3" s="26">
        <v>0.77638888888888891</v>
      </c>
      <c r="P3" s="26">
        <f t="shared" ref="P3:P10" si="1">M3-L3</f>
        <v>7.2916666666666741E-2</v>
      </c>
      <c r="Q3" s="26">
        <f t="shared" ref="Q3:R10" si="2">N3-M3</f>
        <v>3.1944444444444442E-2</v>
      </c>
      <c r="R3" s="26">
        <f t="shared" si="2"/>
        <v>7.0833333333333304E-2</v>
      </c>
      <c r="S3" s="42">
        <f t="shared" ref="S3:S66" si="3">P3*1440</f>
        <v>105.00000000000011</v>
      </c>
      <c r="T3" s="42">
        <f t="shared" ref="T3:T66" si="4">Q3*1440</f>
        <v>46</v>
      </c>
      <c r="U3" s="42">
        <f t="shared" ref="U3:U66" si="5">R3*1440</f>
        <v>101.99999999999996</v>
      </c>
      <c r="V3" s="30">
        <v>0.1492</v>
      </c>
      <c r="W3" s="30">
        <v>0.15359999999999999</v>
      </c>
      <c r="X3" s="30">
        <v>0.16669999999999999</v>
      </c>
      <c r="Y3" s="30">
        <v>9.6149999999999999E-2</v>
      </c>
      <c r="Z3" s="30">
        <f t="shared" ref="Z3:Z66" si="6">((V3+W3)/(2*S3))+((W3+X3)/(2*T3))+((X3+Y3)/(2*U3))</f>
        <v>6.2119068931920573E-3</v>
      </c>
      <c r="AB3" s="43"/>
      <c r="AC3" s="34"/>
    </row>
    <row r="4" spans="1:29" x14ac:dyDescent="0.25">
      <c r="A4" s="3" t="s">
        <v>37</v>
      </c>
      <c r="B4" s="10" t="s">
        <v>83</v>
      </c>
      <c r="C4" s="10" t="s">
        <v>122</v>
      </c>
      <c r="D4" s="10" t="s">
        <v>122</v>
      </c>
      <c r="E4" s="21" t="s">
        <v>91</v>
      </c>
      <c r="F4" s="19">
        <v>1.63</v>
      </c>
      <c r="G4" s="20">
        <f t="shared" si="0"/>
        <v>23.711844630960897</v>
      </c>
      <c r="H4" s="10" t="s">
        <v>119</v>
      </c>
      <c r="I4" s="10" t="s">
        <v>123</v>
      </c>
      <c r="J4" s="10" t="s">
        <v>119</v>
      </c>
      <c r="K4" s="10" t="s">
        <v>119</v>
      </c>
      <c r="L4" s="26">
        <v>0.59652777777777777</v>
      </c>
      <c r="M4" s="26">
        <v>0.6791666666666667</v>
      </c>
      <c r="N4" s="26">
        <v>0.70833333333333337</v>
      </c>
      <c r="O4" s="26">
        <v>0.76250000000000007</v>
      </c>
      <c r="P4" s="26">
        <f t="shared" si="1"/>
        <v>8.2638888888888928E-2</v>
      </c>
      <c r="Q4" s="26">
        <f t="shared" si="2"/>
        <v>2.9166666666666674E-2</v>
      </c>
      <c r="R4" s="26">
        <f t="shared" si="2"/>
        <v>5.4166666666666696E-2</v>
      </c>
      <c r="S4" s="42">
        <f t="shared" si="3"/>
        <v>119.00000000000006</v>
      </c>
      <c r="T4" s="42">
        <f t="shared" si="4"/>
        <v>42.000000000000014</v>
      </c>
      <c r="U4" s="42">
        <f t="shared" si="5"/>
        <v>78.000000000000043</v>
      </c>
      <c r="V4" s="30">
        <v>0.38800000000000001</v>
      </c>
      <c r="W4" s="30">
        <v>0.17860000000000001</v>
      </c>
      <c r="X4" s="30">
        <v>0.1197</v>
      </c>
      <c r="Y4" s="30">
        <v>7.2639999999999996E-2</v>
      </c>
      <c r="Z4" s="30">
        <f t="shared" si="6"/>
        <v>7.1648114630467538E-3</v>
      </c>
      <c r="AC4" s="34"/>
    </row>
    <row r="5" spans="1:29" x14ac:dyDescent="0.25">
      <c r="A5" s="3" t="s">
        <v>72</v>
      </c>
      <c r="B5" s="10" t="s">
        <v>85</v>
      </c>
      <c r="C5" s="10" t="s">
        <v>122</v>
      </c>
      <c r="D5" s="10" t="s">
        <v>122</v>
      </c>
      <c r="E5" s="21">
        <v>65</v>
      </c>
      <c r="F5" s="19">
        <v>1.72</v>
      </c>
      <c r="G5" s="21">
        <f t="shared" si="0"/>
        <v>21.971335857220122</v>
      </c>
      <c r="H5" s="10" t="s">
        <v>120</v>
      </c>
      <c r="I5" s="10" t="s">
        <v>121</v>
      </c>
      <c r="J5" s="10" t="s">
        <v>120</v>
      </c>
      <c r="K5" s="10" t="s">
        <v>118</v>
      </c>
      <c r="L5" s="26">
        <v>0.59513888888888888</v>
      </c>
      <c r="M5" s="26">
        <v>0.6645833333333333</v>
      </c>
      <c r="N5" s="26">
        <v>0.70833333333333337</v>
      </c>
      <c r="O5" s="26">
        <v>0.76736111111111116</v>
      </c>
      <c r="P5" s="26">
        <f t="shared" si="1"/>
        <v>6.944444444444442E-2</v>
      </c>
      <c r="Q5" s="26">
        <f t="shared" si="2"/>
        <v>4.3750000000000067E-2</v>
      </c>
      <c r="R5" s="26">
        <f t="shared" si="2"/>
        <v>5.902777777777779E-2</v>
      </c>
      <c r="S5" s="42">
        <f t="shared" si="3"/>
        <v>99.999999999999972</v>
      </c>
      <c r="T5" s="42">
        <f t="shared" si="4"/>
        <v>63.000000000000099</v>
      </c>
      <c r="U5" s="42">
        <f t="shared" si="5"/>
        <v>85.000000000000014</v>
      </c>
      <c r="V5" s="30">
        <v>0.13469999999999999</v>
      </c>
      <c r="W5" s="30">
        <v>0.15920000000000001</v>
      </c>
      <c r="X5" s="30">
        <v>6.472E-2</v>
      </c>
      <c r="Y5" s="30">
        <v>0.1391</v>
      </c>
      <c r="Z5" s="30">
        <f t="shared" si="6"/>
        <v>4.4455840336134426E-3</v>
      </c>
    </row>
    <row r="6" spans="1:29" x14ac:dyDescent="0.25">
      <c r="A6" s="3" t="s">
        <v>48</v>
      </c>
      <c r="B6" s="10" t="s">
        <v>83</v>
      </c>
      <c r="C6" s="10" t="s">
        <v>122</v>
      </c>
      <c r="D6" s="10" t="s">
        <v>122</v>
      </c>
      <c r="E6" s="21" t="s">
        <v>97</v>
      </c>
      <c r="F6" s="19">
        <v>1.65</v>
      </c>
      <c r="G6" s="20">
        <f t="shared" si="0"/>
        <v>23.875114784205696</v>
      </c>
      <c r="H6" s="10" t="s">
        <v>120</v>
      </c>
      <c r="I6" s="10" t="s">
        <v>120</v>
      </c>
      <c r="J6" s="10" t="s">
        <v>120</v>
      </c>
      <c r="K6" s="10" t="s">
        <v>120</v>
      </c>
      <c r="L6" s="26">
        <v>0.59583333333333333</v>
      </c>
      <c r="M6" s="26">
        <v>0.68472222222222223</v>
      </c>
      <c r="N6" s="26">
        <v>0.73333333333333339</v>
      </c>
      <c r="O6" s="26">
        <v>0.80208333333333337</v>
      </c>
      <c r="P6" s="26">
        <f t="shared" si="1"/>
        <v>8.8888888888888906E-2</v>
      </c>
      <c r="Q6" s="26">
        <f t="shared" si="2"/>
        <v>4.861111111111116E-2</v>
      </c>
      <c r="R6" s="26">
        <f t="shared" si="2"/>
        <v>6.8749999999999978E-2</v>
      </c>
      <c r="S6" s="42">
        <f t="shared" si="3"/>
        <v>128.00000000000003</v>
      </c>
      <c r="T6" s="42">
        <f t="shared" si="4"/>
        <v>70.000000000000071</v>
      </c>
      <c r="U6" s="42">
        <f t="shared" si="5"/>
        <v>98.999999999999972</v>
      </c>
      <c r="V6" s="30">
        <v>0.121</v>
      </c>
      <c r="W6" s="30">
        <v>6.7909999999999998E-2</v>
      </c>
      <c r="X6" s="30">
        <v>7.0169999999999996E-2</v>
      </c>
      <c r="Y6" s="30">
        <v>6.9169999999999995E-2</v>
      </c>
      <c r="Z6" s="30">
        <f t="shared" si="6"/>
        <v>2.4279527755230869E-3</v>
      </c>
    </row>
    <row r="7" spans="1:29" x14ac:dyDescent="0.25">
      <c r="A7" s="3" t="s">
        <v>24</v>
      </c>
      <c r="B7" s="10" t="s">
        <v>83</v>
      </c>
      <c r="C7" s="10" t="s">
        <v>121</v>
      </c>
      <c r="D7" s="10" t="s">
        <v>122</v>
      </c>
      <c r="E7" s="21" t="s">
        <v>92</v>
      </c>
      <c r="F7" s="19">
        <v>1.65</v>
      </c>
      <c r="G7" s="20">
        <f t="shared" si="0"/>
        <v>24.609733700642796</v>
      </c>
      <c r="H7" s="10" t="s">
        <v>121</v>
      </c>
      <c r="I7" s="10" t="s">
        <v>118</v>
      </c>
      <c r="J7" s="10" t="s">
        <v>120</v>
      </c>
      <c r="K7" s="10" t="s">
        <v>120</v>
      </c>
      <c r="L7" s="26">
        <v>0.60625000000000007</v>
      </c>
      <c r="M7" s="26">
        <v>0.65972222222222221</v>
      </c>
      <c r="N7" s="26">
        <v>0.70277777777777783</v>
      </c>
      <c r="O7" s="26">
        <v>0.76388888888888884</v>
      </c>
      <c r="P7" s="26">
        <f t="shared" si="1"/>
        <v>5.3472222222222143E-2</v>
      </c>
      <c r="Q7" s="26">
        <f t="shared" si="2"/>
        <v>4.3055555555555625E-2</v>
      </c>
      <c r="R7" s="26">
        <f t="shared" si="2"/>
        <v>6.1111111111111005E-2</v>
      </c>
      <c r="S7" s="42">
        <f t="shared" si="3"/>
        <v>76.999999999999886</v>
      </c>
      <c r="T7" s="42">
        <f t="shared" si="4"/>
        <v>62.000000000000099</v>
      </c>
      <c r="U7" s="42">
        <f t="shared" si="5"/>
        <v>87.999999999999844</v>
      </c>
      <c r="V7" s="30">
        <v>0.20180000000000001</v>
      </c>
      <c r="W7" s="30">
        <v>0.1187</v>
      </c>
      <c r="X7" s="30">
        <v>0.104</v>
      </c>
      <c r="Y7" s="30">
        <v>6.8519999999999998E-2</v>
      </c>
      <c r="Z7" s="30">
        <f t="shared" si="6"/>
        <v>4.8573638458315905E-3</v>
      </c>
    </row>
    <row r="8" spans="1:29" x14ac:dyDescent="0.25">
      <c r="A8" s="3" t="s">
        <v>26</v>
      </c>
      <c r="B8" s="10" t="s">
        <v>83</v>
      </c>
      <c r="C8" s="10" t="s">
        <v>122</v>
      </c>
      <c r="D8" s="10" t="s">
        <v>122</v>
      </c>
      <c r="E8" s="21" t="s">
        <v>103</v>
      </c>
      <c r="F8" s="19">
        <v>1.62</v>
      </c>
      <c r="G8" s="20">
        <f t="shared" si="0"/>
        <v>21.338210638622158</v>
      </c>
      <c r="H8" s="10" t="s">
        <v>118</v>
      </c>
      <c r="I8" s="10" t="s">
        <v>122</v>
      </c>
      <c r="J8" s="10" t="s">
        <v>122</v>
      </c>
      <c r="K8" s="10" t="s">
        <v>122</v>
      </c>
      <c r="L8" s="26">
        <v>0.59375</v>
      </c>
      <c r="M8" s="26">
        <v>0.66249999999999998</v>
      </c>
      <c r="N8" s="26">
        <v>0.7104166666666667</v>
      </c>
      <c r="O8" s="26">
        <v>0.77083333333333337</v>
      </c>
      <c r="P8" s="26">
        <f t="shared" si="1"/>
        <v>6.8749999999999978E-2</v>
      </c>
      <c r="Q8" s="26">
        <f t="shared" si="2"/>
        <v>4.7916666666666718E-2</v>
      </c>
      <c r="R8" s="26">
        <f t="shared" si="2"/>
        <v>6.0416666666666674E-2</v>
      </c>
      <c r="S8" s="42">
        <f t="shared" si="3"/>
        <v>98.999999999999972</v>
      </c>
      <c r="T8" s="42">
        <f t="shared" si="4"/>
        <v>69.000000000000071</v>
      </c>
      <c r="U8" s="42">
        <f t="shared" si="5"/>
        <v>87.000000000000014</v>
      </c>
      <c r="V8" s="30">
        <v>0.1767</v>
      </c>
      <c r="W8" s="30">
        <v>0.1711</v>
      </c>
      <c r="X8" s="30">
        <v>8.1540000000000001E-2</v>
      </c>
      <c r="Y8" s="30">
        <v>7.0459999999999995E-2</v>
      </c>
      <c r="Z8" s="30">
        <f t="shared" si="6"/>
        <v>4.4608535126376189E-3</v>
      </c>
    </row>
    <row r="9" spans="1:29" x14ac:dyDescent="0.25">
      <c r="A9" s="3" t="s">
        <v>77</v>
      </c>
      <c r="B9" s="10" t="s">
        <v>83</v>
      </c>
      <c r="C9" s="10" t="s">
        <v>121</v>
      </c>
      <c r="D9" s="10" t="s">
        <v>122</v>
      </c>
      <c r="E9" s="21">
        <v>58</v>
      </c>
      <c r="F9" s="19">
        <v>1.63</v>
      </c>
      <c r="G9" s="21">
        <f t="shared" si="0"/>
        <v>21.829952199932254</v>
      </c>
      <c r="H9" s="10" t="s">
        <v>122</v>
      </c>
      <c r="I9" s="10" t="s">
        <v>122</v>
      </c>
      <c r="J9" s="10" t="s">
        <v>122</v>
      </c>
      <c r="K9" s="10" t="s">
        <v>121</v>
      </c>
      <c r="L9" s="26">
        <v>0.60555555555555551</v>
      </c>
      <c r="M9" s="26">
        <v>0.6791666666666667</v>
      </c>
      <c r="N9" s="26">
        <v>0.71319444444444446</v>
      </c>
      <c r="O9" s="26">
        <v>0.77500000000000002</v>
      </c>
      <c r="P9" s="26">
        <f t="shared" si="1"/>
        <v>7.3611111111111183E-2</v>
      </c>
      <c r="Q9" s="26">
        <f t="shared" si="2"/>
        <v>3.4027777777777768E-2</v>
      </c>
      <c r="R9" s="26">
        <f t="shared" si="2"/>
        <v>6.1805555555555558E-2</v>
      </c>
      <c r="S9" s="42">
        <f t="shared" si="3"/>
        <v>106.0000000000001</v>
      </c>
      <c r="T9" s="42">
        <f t="shared" si="4"/>
        <v>48.999999999999986</v>
      </c>
      <c r="U9" s="42">
        <f t="shared" si="5"/>
        <v>89</v>
      </c>
      <c r="V9" s="30">
        <v>0.1179</v>
      </c>
      <c r="W9" s="30">
        <v>0.1024</v>
      </c>
      <c r="X9" s="32">
        <v>0.19220000000000001</v>
      </c>
      <c r="Y9" s="30">
        <v>8.226E-2</v>
      </c>
      <c r="Z9" s="30">
        <f t="shared" si="6"/>
        <v>5.5871835047353697E-3</v>
      </c>
      <c r="AA9" t="s">
        <v>158</v>
      </c>
    </row>
    <row r="10" spans="1:29" x14ac:dyDescent="0.25">
      <c r="A10" s="3" t="s">
        <v>78</v>
      </c>
      <c r="B10" s="10" t="s">
        <v>83</v>
      </c>
      <c r="C10" s="10" t="s">
        <v>122</v>
      </c>
      <c r="D10" s="10" t="s">
        <v>122</v>
      </c>
      <c r="E10" s="21">
        <v>54</v>
      </c>
      <c r="F10" s="19">
        <v>1.63</v>
      </c>
      <c r="G10" s="21">
        <f t="shared" si="0"/>
        <v>20.324438255109339</v>
      </c>
      <c r="H10" s="10" t="s">
        <v>121</v>
      </c>
      <c r="I10" s="10" t="s">
        <v>122</v>
      </c>
      <c r="J10" s="10" t="s">
        <v>121</v>
      </c>
      <c r="K10" s="10" t="s">
        <v>118</v>
      </c>
      <c r="L10" s="26">
        <v>0.6069444444444444</v>
      </c>
      <c r="M10" s="26">
        <v>0.66041666666666665</v>
      </c>
      <c r="N10" s="26">
        <v>0.7006944444444444</v>
      </c>
      <c r="O10" s="26">
        <v>0.76597222222222217</v>
      </c>
      <c r="P10" s="26">
        <f t="shared" si="1"/>
        <v>5.3472222222222254E-2</v>
      </c>
      <c r="Q10" s="26">
        <f t="shared" si="2"/>
        <v>4.0277777777777746E-2</v>
      </c>
      <c r="R10" s="26">
        <f t="shared" si="2"/>
        <v>6.5277777777777768E-2</v>
      </c>
      <c r="S10" s="42">
        <f t="shared" si="3"/>
        <v>77.000000000000043</v>
      </c>
      <c r="T10" s="42">
        <f t="shared" si="4"/>
        <v>57.999999999999957</v>
      </c>
      <c r="U10" s="42">
        <f t="shared" si="5"/>
        <v>93.999999999999986</v>
      </c>
      <c r="V10" s="30">
        <v>0.21909999999999999</v>
      </c>
      <c r="W10" s="30">
        <v>0.14940000000000001</v>
      </c>
      <c r="X10" s="30">
        <v>0.1321</v>
      </c>
      <c r="Y10" s="30">
        <v>0.159</v>
      </c>
      <c r="Z10" s="30">
        <f t="shared" si="6"/>
        <v>6.3679855361073266E-3</v>
      </c>
    </row>
    <row r="11" spans="1:29" x14ac:dyDescent="0.25">
      <c r="A11" s="3" t="s">
        <v>64</v>
      </c>
      <c r="B11" s="10" t="s">
        <v>85</v>
      </c>
      <c r="C11" s="10" t="s">
        <v>122</v>
      </c>
      <c r="D11" s="10" t="s">
        <v>122</v>
      </c>
      <c r="E11" s="21">
        <v>85</v>
      </c>
      <c r="F11" s="19">
        <v>1.8</v>
      </c>
      <c r="G11" s="21">
        <f t="shared" si="0"/>
        <v>26.234567901234566</v>
      </c>
      <c r="H11" s="10" t="s">
        <v>122</v>
      </c>
      <c r="I11" s="10" t="s">
        <v>122</v>
      </c>
      <c r="J11" s="10" t="s">
        <v>122</v>
      </c>
      <c r="K11" s="10" t="s">
        <v>122</v>
      </c>
      <c r="L11" s="26">
        <v>0.59513888888888888</v>
      </c>
      <c r="M11" s="26">
        <v>0.65069444444444446</v>
      </c>
      <c r="N11" s="26">
        <v>0.68402777777777779</v>
      </c>
      <c r="O11" s="26">
        <v>0.74861111111111101</v>
      </c>
      <c r="P11" s="26">
        <f t="shared" ref="P11:P74" si="7">M11-L11</f>
        <v>5.555555555555558E-2</v>
      </c>
      <c r="Q11" s="26">
        <f t="shared" ref="Q11:Q74" si="8">N11-M11</f>
        <v>3.3333333333333326E-2</v>
      </c>
      <c r="R11" s="26">
        <f t="shared" ref="R11:R74" si="9">O11-N11</f>
        <v>6.4583333333333215E-2</v>
      </c>
      <c r="S11" s="42">
        <f t="shared" si="3"/>
        <v>80.000000000000028</v>
      </c>
      <c r="T11" s="42">
        <f t="shared" si="4"/>
        <v>47.999999999999986</v>
      </c>
      <c r="U11" s="42">
        <f t="shared" si="5"/>
        <v>92.999999999999829</v>
      </c>
      <c r="V11" s="30">
        <v>0.31680000000000003</v>
      </c>
      <c r="W11" s="30">
        <v>0.15140000000000001</v>
      </c>
      <c r="X11" s="30">
        <v>0.26819999999999999</v>
      </c>
      <c r="Y11" s="30">
        <v>0.17649999999999999</v>
      </c>
      <c r="Z11" s="30">
        <f t="shared" si="6"/>
        <v>9.6879435483871006E-3</v>
      </c>
    </row>
    <row r="12" spans="1:29" x14ac:dyDescent="0.25">
      <c r="A12" s="3" t="s">
        <v>39</v>
      </c>
      <c r="B12" s="10" t="s">
        <v>83</v>
      </c>
      <c r="C12" s="10" t="s">
        <v>122</v>
      </c>
      <c r="D12" s="10" t="s">
        <v>122</v>
      </c>
      <c r="E12" s="21" t="s">
        <v>108</v>
      </c>
      <c r="F12" s="19">
        <v>1.64</v>
      </c>
      <c r="G12" s="20">
        <f t="shared" si="0"/>
        <v>21.192742415229034</v>
      </c>
      <c r="H12" s="10" t="s">
        <v>121</v>
      </c>
      <c r="I12" s="10" t="s">
        <v>122</v>
      </c>
      <c r="J12" s="10" t="s">
        <v>122</v>
      </c>
      <c r="K12" s="10" t="s">
        <v>121</v>
      </c>
      <c r="L12" s="26">
        <v>0.60069444444444442</v>
      </c>
      <c r="M12" s="26">
        <v>0.67499999999999993</v>
      </c>
      <c r="N12" s="26">
        <v>0.70138888888888884</v>
      </c>
      <c r="O12" s="26">
        <v>0.76041666666666663</v>
      </c>
      <c r="P12" s="26">
        <f t="shared" si="7"/>
        <v>7.4305555555555514E-2</v>
      </c>
      <c r="Q12" s="26">
        <f t="shared" si="8"/>
        <v>2.6388888888888906E-2</v>
      </c>
      <c r="R12" s="26">
        <f t="shared" si="9"/>
        <v>5.902777777777779E-2</v>
      </c>
      <c r="S12" s="42">
        <f t="shared" si="3"/>
        <v>106.99999999999994</v>
      </c>
      <c r="T12" s="42">
        <f t="shared" si="4"/>
        <v>38.000000000000028</v>
      </c>
      <c r="U12" s="42">
        <f t="shared" si="5"/>
        <v>85.000000000000014</v>
      </c>
      <c r="V12" s="30">
        <v>0.3175</v>
      </c>
      <c r="W12" s="30">
        <v>0.18</v>
      </c>
      <c r="X12" s="30">
        <v>0.1235</v>
      </c>
      <c r="Y12" s="30">
        <v>0.1444</v>
      </c>
      <c r="Z12" s="30">
        <f t="shared" si="6"/>
        <v>7.8940697607129406E-3</v>
      </c>
    </row>
    <row r="13" spans="1:29" x14ac:dyDescent="0.25">
      <c r="A13" s="3" t="s">
        <v>12</v>
      </c>
      <c r="B13" s="10" t="s">
        <v>85</v>
      </c>
      <c r="C13" s="10" t="s">
        <v>122</v>
      </c>
      <c r="D13" s="10" t="s">
        <v>122</v>
      </c>
      <c r="E13" s="21" t="s">
        <v>95</v>
      </c>
      <c r="F13" s="19">
        <v>1.74</v>
      </c>
      <c r="G13" s="20">
        <f t="shared" si="0"/>
        <v>20.147971991015986</v>
      </c>
      <c r="H13" s="10" t="s">
        <v>117</v>
      </c>
      <c r="I13" s="10" t="s">
        <v>117</v>
      </c>
      <c r="J13" s="10" t="s">
        <v>117</v>
      </c>
      <c r="K13" s="10" t="s">
        <v>117</v>
      </c>
      <c r="L13" s="26">
        <v>0.61319444444444449</v>
      </c>
      <c r="M13" s="26">
        <v>0.69652777777777775</v>
      </c>
      <c r="N13" s="26">
        <v>0.74513888888888891</v>
      </c>
      <c r="O13" s="26" t="s">
        <v>117</v>
      </c>
      <c r="P13" s="26">
        <f t="shared" si="7"/>
        <v>8.3333333333333259E-2</v>
      </c>
      <c r="Q13" s="26">
        <f t="shared" si="8"/>
        <v>4.861111111111116E-2</v>
      </c>
      <c r="R13" s="26" t="e">
        <f t="shared" si="9"/>
        <v>#VALUE!</v>
      </c>
      <c r="S13" s="42">
        <f t="shared" si="3"/>
        <v>119.99999999999989</v>
      </c>
      <c r="T13" s="42">
        <f t="shared" si="4"/>
        <v>70.000000000000071</v>
      </c>
      <c r="U13" s="42" t="e">
        <f t="shared" si="5"/>
        <v>#VALUE!</v>
      </c>
      <c r="V13" s="30">
        <v>1.4530000000000001</v>
      </c>
      <c r="W13" s="30">
        <v>0.2762</v>
      </c>
      <c r="X13" s="30">
        <v>0.16039999999999999</v>
      </c>
      <c r="Y13" s="30">
        <v>8.6529999999999996E-2</v>
      </c>
      <c r="Z13" s="30" t="s">
        <v>117</v>
      </c>
    </row>
    <row r="14" spans="1:29" x14ac:dyDescent="0.25">
      <c r="A14" s="3" t="s">
        <v>45</v>
      </c>
      <c r="B14" s="10" t="s">
        <v>83</v>
      </c>
      <c r="C14" s="10" t="s">
        <v>122</v>
      </c>
      <c r="D14" s="10" t="s">
        <v>121</v>
      </c>
      <c r="E14" s="21" t="s">
        <v>112</v>
      </c>
      <c r="F14" s="19">
        <v>1.7</v>
      </c>
      <c r="G14" s="20">
        <f t="shared" si="0"/>
        <v>29.411764705882355</v>
      </c>
      <c r="H14" s="10" t="s">
        <v>118</v>
      </c>
      <c r="I14" s="10" t="s">
        <v>118</v>
      </c>
      <c r="J14" s="10" t="s">
        <v>118</v>
      </c>
      <c r="K14" s="10" t="s">
        <v>120</v>
      </c>
      <c r="L14" s="26">
        <v>0.60277777777777775</v>
      </c>
      <c r="M14" s="26">
        <v>0.66875000000000007</v>
      </c>
      <c r="N14" s="26">
        <v>0.70833333333333337</v>
      </c>
      <c r="O14" s="26">
        <v>0.76458333333333339</v>
      </c>
      <c r="P14" s="26">
        <f t="shared" si="7"/>
        <v>6.5972222222222321E-2</v>
      </c>
      <c r="Q14" s="26">
        <f t="shared" si="8"/>
        <v>3.9583333333333304E-2</v>
      </c>
      <c r="R14" s="26">
        <f t="shared" si="9"/>
        <v>5.6250000000000022E-2</v>
      </c>
      <c r="S14" s="42">
        <f t="shared" si="3"/>
        <v>95.000000000000142</v>
      </c>
      <c r="T14" s="42">
        <f t="shared" si="4"/>
        <v>56.999999999999957</v>
      </c>
      <c r="U14" s="42">
        <f t="shared" si="5"/>
        <v>81.000000000000028</v>
      </c>
      <c r="V14" s="30">
        <v>0.29659999999999997</v>
      </c>
      <c r="W14" s="30">
        <v>9.9430000000000004E-2</v>
      </c>
      <c r="X14" s="30">
        <v>7.639E-2</v>
      </c>
      <c r="Y14" s="30">
        <v>0.12709999999999999</v>
      </c>
      <c r="Z14" s="30">
        <f t="shared" si="6"/>
        <v>4.8827602339181261E-3</v>
      </c>
    </row>
    <row r="15" spans="1:29" x14ac:dyDescent="0.25">
      <c r="A15" s="3" t="s">
        <v>75</v>
      </c>
      <c r="B15" s="10" t="s">
        <v>83</v>
      </c>
      <c r="C15" s="10" t="s">
        <v>122</v>
      </c>
      <c r="D15" s="10" t="s">
        <v>122</v>
      </c>
      <c r="E15" s="21">
        <v>69</v>
      </c>
      <c r="F15" s="19">
        <v>1.78</v>
      </c>
      <c r="G15" s="21">
        <f t="shared" si="0"/>
        <v>21.777553339224845</v>
      </c>
      <c r="H15" s="10" t="s">
        <v>123</v>
      </c>
      <c r="I15" s="10" t="s">
        <v>123</v>
      </c>
      <c r="J15" s="10" t="s">
        <v>123</v>
      </c>
      <c r="K15" s="10" t="s">
        <v>123</v>
      </c>
      <c r="L15" s="26">
        <v>0.58958333333333335</v>
      </c>
      <c r="M15" s="26">
        <v>0.64513888888888882</v>
      </c>
      <c r="N15" s="26">
        <v>0.67847222222222225</v>
      </c>
      <c r="O15" s="26">
        <v>0.73611111111111116</v>
      </c>
      <c r="P15" s="26">
        <f t="shared" si="7"/>
        <v>5.5555555555555469E-2</v>
      </c>
      <c r="Q15" s="26">
        <f t="shared" si="8"/>
        <v>3.3333333333333437E-2</v>
      </c>
      <c r="R15" s="26">
        <f t="shared" si="9"/>
        <v>5.7638888888888906E-2</v>
      </c>
      <c r="S15" s="42">
        <f t="shared" si="3"/>
        <v>79.999999999999872</v>
      </c>
      <c r="T15" s="42">
        <f t="shared" si="4"/>
        <v>48.000000000000149</v>
      </c>
      <c r="U15" s="42">
        <f t="shared" si="5"/>
        <v>83.000000000000028</v>
      </c>
      <c r="V15" s="30">
        <v>0.1759</v>
      </c>
      <c r="W15" s="30">
        <v>0.1817</v>
      </c>
      <c r="X15" s="30">
        <v>0.7369</v>
      </c>
      <c r="Y15" s="32">
        <v>1.7689999999999999</v>
      </c>
      <c r="Z15" s="30">
        <f t="shared" si="6"/>
        <v>2.6899533132530087E-2</v>
      </c>
      <c r="AA15" t="s">
        <v>159</v>
      </c>
    </row>
    <row r="16" spans="1:29" x14ac:dyDescent="0.25">
      <c r="A16" s="3" t="s">
        <v>19</v>
      </c>
      <c r="B16" s="10" t="s">
        <v>85</v>
      </c>
      <c r="C16" s="10" t="s">
        <v>122</v>
      </c>
      <c r="D16" s="10" t="s">
        <v>122</v>
      </c>
      <c r="E16" s="21" t="s">
        <v>94</v>
      </c>
      <c r="F16" s="19">
        <v>1.87</v>
      </c>
      <c r="G16" s="20">
        <f t="shared" si="0"/>
        <v>20.303697560696612</v>
      </c>
      <c r="H16" s="10" t="s">
        <v>122</v>
      </c>
      <c r="I16" s="10" t="s">
        <v>121</v>
      </c>
      <c r="J16" s="10" t="s">
        <v>122</v>
      </c>
      <c r="K16" s="10" t="s">
        <v>122</v>
      </c>
      <c r="L16" s="26">
        <v>0.60069444444444442</v>
      </c>
      <c r="M16" s="26">
        <v>0.66319444444444442</v>
      </c>
      <c r="N16" s="26">
        <v>0.7104166666666667</v>
      </c>
      <c r="O16" s="26">
        <v>0.76527777777777783</v>
      </c>
      <c r="P16" s="26">
        <f t="shared" si="7"/>
        <v>6.25E-2</v>
      </c>
      <c r="Q16" s="26">
        <f t="shared" si="8"/>
        <v>4.7222222222222276E-2</v>
      </c>
      <c r="R16" s="26">
        <f t="shared" si="9"/>
        <v>5.4861111111111138E-2</v>
      </c>
      <c r="S16" s="42">
        <f t="shared" si="3"/>
        <v>90</v>
      </c>
      <c r="T16" s="42">
        <f t="shared" si="4"/>
        <v>68.000000000000085</v>
      </c>
      <c r="U16" s="42">
        <f t="shared" si="5"/>
        <v>79.000000000000043</v>
      </c>
      <c r="V16" s="30">
        <v>0.2301</v>
      </c>
      <c r="W16" s="30">
        <v>0.1052</v>
      </c>
      <c r="X16" s="30">
        <v>7.2069999999999995E-2</v>
      </c>
      <c r="Y16" s="30">
        <v>9.146E-2</v>
      </c>
      <c r="Z16" s="30">
        <f t="shared" si="6"/>
        <v>4.2012336601307161E-3</v>
      </c>
    </row>
    <row r="17" spans="1:26" x14ac:dyDescent="0.25">
      <c r="A17" s="3" t="s">
        <v>51</v>
      </c>
      <c r="B17" s="10" t="s">
        <v>85</v>
      </c>
      <c r="C17" s="10" t="s">
        <v>122</v>
      </c>
      <c r="D17" s="10" t="s">
        <v>122</v>
      </c>
      <c r="E17" s="21">
        <v>104</v>
      </c>
      <c r="F17" s="19">
        <v>1.8</v>
      </c>
      <c r="G17" s="21">
        <f t="shared" si="0"/>
        <v>32.098765432098766</v>
      </c>
      <c r="H17" s="10" t="s">
        <v>121</v>
      </c>
      <c r="I17" s="10" t="s">
        <v>118</v>
      </c>
      <c r="J17" s="10" t="s">
        <v>121</v>
      </c>
      <c r="K17" s="10" t="s">
        <v>121</v>
      </c>
      <c r="L17" s="26">
        <v>0.59722222222222221</v>
      </c>
      <c r="M17" s="26">
        <v>0.67986111111111114</v>
      </c>
      <c r="N17" s="26">
        <v>0.71875</v>
      </c>
      <c r="O17" s="26">
        <v>0.78333333333333333</v>
      </c>
      <c r="P17" s="26">
        <f t="shared" si="7"/>
        <v>8.2638888888888928E-2</v>
      </c>
      <c r="Q17" s="26">
        <f t="shared" si="8"/>
        <v>3.8888888888888862E-2</v>
      </c>
      <c r="R17" s="26">
        <f t="shared" si="9"/>
        <v>6.4583333333333326E-2</v>
      </c>
      <c r="S17" s="42">
        <f t="shared" si="3"/>
        <v>119.00000000000006</v>
      </c>
      <c r="T17" s="42">
        <f t="shared" si="4"/>
        <v>55.999999999999957</v>
      </c>
      <c r="U17" s="42">
        <f t="shared" si="5"/>
        <v>92.999999999999986</v>
      </c>
      <c r="V17" s="30">
        <v>0.22439999999999999</v>
      </c>
      <c r="W17" s="30">
        <v>0.24160000000000001</v>
      </c>
      <c r="X17" s="30">
        <v>0.33810000000000001</v>
      </c>
      <c r="Y17" s="30">
        <v>0.25030000000000002</v>
      </c>
      <c r="Z17" s="30">
        <f t="shared" si="6"/>
        <v>1.0297316910635224E-2</v>
      </c>
    </row>
    <row r="18" spans="1:26" x14ac:dyDescent="0.25">
      <c r="A18" s="3" t="s">
        <v>29</v>
      </c>
      <c r="B18" s="10" t="s">
        <v>85</v>
      </c>
      <c r="C18" s="10" t="s">
        <v>122</v>
      </c>
      <c r="D18" s="10" t="s">
        <v>122</v>
      </c>
      <c r="E18" s="21" t="s">
        <v>104</v>
      </c>
      <c r="F18" s="19">
        <v>1.74</v>
      </c>
      <c r="G18" s="20">
        <f t="shared" si="0"/>
        <v>21.799445105033691</v>
      </c>
      <c r="H18" s="10" t="s">
        <v>121</v>
      </c>
      <c r="I18" s="10" t="s">
        <v>122</v>
      </c>
      <c r="J18" s="10" t="s">
        <v>118</v>
      </c>
      <c r="K18" s="10" t="s">
        <v>122</v>
      </c>
      <c r="L18" s="26">
        <v>0.59930555555555554</v>
      </c>
      <c r="M18" s="26">
        <v>0.65347222222222223</v>
      </c>
      <c r="N18" s="26">
        <v>0.70138888888888884</v>
      </c>
      <c r="O18" s="26">
        <v>0.76041666666666663</v>
      </c>
      <c r="P18" s="26">
        <f t="shared" si="7"/>
        <v>5.4166666666666696E-2</v>
      </c>
      <c r="Q18" s="26">
        <f t="shared" si="8"/>
        <v>4.7916666666666607E-2</v>
      </c>
      <c r="R18" s="26">
        <f t="shared" si="9"/>
        <v>5.902777777777779E-2</v>
      </c>
      <c r="S18" s="42">
        <f t="shared" si="3"/>
        <v>78.000000000000043</v>
      </c>
      <c r="T18" s="42">
        <f t="shared" si="4"/>
        <v>68.999999999999915</v>
      </c>
      <c r="U18" s="42">
        <f t="shared" si="5"/>
        <v>85.000000000000014</v>
      </c>
      <c r="V18" s="30">
        <v>0.33460000000000001</v>
      </c>
      <c r="W18" s="30">
        <v>0.2069</v>
      </c>
      <c r="X18" s="30">
        <v>0.1229</v>
      </c>
      <c r="Y18" s="30">
        <v>0.1132</v>
      </c>
      <c r="Z18" s="30">
        <f t="shared" si="6"/>
        <v>7.2498324480293795E-3</v>
      </c>
    </row>
    <row r="19" spans="1:26" x14ac:dyDescent="0.25">
      <c r="A19" s="3" t="s">
        <v>71</v>
      </c>
      <c r="B19" s="10" t="s">
        <v>83</v>
      </c>
      <c r="C19" s="10" t="s">
        <v>121</v>
      </c>
      <c r="D19" s="10" t="s">
        <v>122</v>
      </c>
      <c r="E19" s="21">
        <v>69</v>
      </c>
      <c r="F19" s="19">
        <v>1.71</v>
      </c>
      <c r="G19" s="21">
        <f t="shared" si="0"/>
        <v>23.59700420642249</v>
      </c>
      <c r="H19" s="10" t="s">
        <v>122</v>
      </c>
      <c r="I19" s="10" t="s">
        <v>122</v>
      </c>
      <c r="J19" s="10" t="s">
        <v>122</v>
      </c>
      <c r="K19" s="10" t="s">
        <v>122</v>
      </c>
      <c r="L19" s="26">
        <v>0.60902777777777783</v>
      </c>
      <c r="M19" s="26">
        <v>0.66319444444444442</v>
      </c>
      <c r="N19" s="26">
        <v>0.69791666666666663</v>
      </c>
      <c r="O19" s="26">
        <v>0.75902777777777775</v>
      </c>
      <c r="P19" s="26">
        <f t="shared" si="7"/>
        <v>5.4166666666666585E-2</v>
      </c>
      <c r="Q19" s="26">
        <f t="shared" si="8"/>
        <v>3.472222222222221E-2</v>
      </c>
      <c r="R19" s="26">
        <f t="shared" si="9"/>
        <v>6.1111111111111116E-2</v>
      </c>
      <c r="S19" s="42">
        <f t="shared" si="3"/>
        <v>77.999999999999886</v>
      </c>
      <c r="T19" s="42">
        <f t="shared" si="4"/>
        <v>49.999999999999986</v>
      </c>
      <c r="U19" s="42">
        <f t="shared" si="5"/>
        <v>88</v>
      </c>
      <c r="V19" s="30">
        <v>0.1633</v>
      </c>
      <c r="W19" s="30">
        <v>0.18629999999999999</v>
      </c>
      <c r="X19" s="30">
        <v>0.1358</v>
      </c>
      <c r="Y19" s="30">
        <v>0.14130000000000001</v>
      </c>
      <c r="Z19" s="30">
        <f t="shared" si="6"/>
        <v>7.0364574592074632E-3</v>
      </c>
    </row>
    <row r="20" spans="1:26" x14ac:dyDescent="0.25">
      <c r="A20" s="3" t="s">
        <v>58</v>
      </c>
      <c r="B20" s="10" t="s">
        <v>83</v>
      </c>
      <c r="C20" s="10" t="s">
        <v>122</v>
      </c>
      <c r="D20" s="10" t="s">
        <v>122</v>
      </c>
      <c r="E20" s="21">
        <v>55</v>
      </c>
      <c r="F20" s="19">
        <v>1.69</v>
      </c>
      <c r="G20" s="21">
        <f t="shared" si="0"/>
        <v>19.257028815517668</v>
      </c>
      <c r="H20" s="10" t="s">
        <v>120</v>
      </c>
      <c r="I20" s="10" t="s">
        <v>121</v>
      </c>
      <c r="J20" s="10" t="s">
        <v>121</v>
      </c>
      <c r="K20" s="10" t="s">
        <v>118</v>
      </c>
      <c r="L20" s="26">
        <v>0.61597222222222225</v>
      </c>
      <c r="M20" s="26">
        <v>0.67083333333333339</v>
      </c>
      <c r="N20" s="26">
        <v>0.71666666666666667</v>
      </c>
      <c r="O20" s="26" t="s">
        <v>146</v>
      </c>
      <c r="P20" s="26">
        <f t="shared" si="7"/>
        <v>5.4861111111111138E-2</v>
      </c>
      <c r="Q20" s="26">
        <f t="shared" si="8"/>
        <v>4.5833333333333282E-2</v>
      </c>
      <c r="R20" s="26">
        <f t="shared" si="9"/>
        <v>6.1805555555555558E-2</v>
      </c>
      <c r="S20" s="42">
        <f t="shared" si="3"/>
        <v>79.000000000000043</v>
      </c>
      <c r="T20" s="42">
        <f t="shared" si="4"/>
        <v>65.999999999999929</v>
      </c>
      <c r="U20" s="42">
        <f t="shared" si="5"/>
        <v>89</v>
      </c>
      <c r="V20" s="30">
        <v>0.4642</v>
      </c>
      <c r="W20" s="30">
        <v>0.2311</v>
      </c>
      <c r="X20" s="30">
        <v>0.15640000000000001</v>
      </c>
      <c r="Y20" s="30">
        <v>9.9400000000000002E-2</v>
      </c>
      <c r="Z20" s="30">
        <f t="shared" si="6"/>
        <v>8.7733176236838607E-3</v>
      </c>
    </row>
    <row r="21" spans="1:26" x14ac:dyDescent="0.25">
      <c r="A21" s="3" t="s">
        <v>33</v>
      </c>
      <c r="B21" s="10" t="s">
        <v>83</v>
      </c>
      <c r="C21" s="10" t="s">
        <v>122</v>
      </c>
      <c r="D21" s="10" t="s">
        <v>121</v>
      </c>
      <c r="E21" s="21" t="s">
        <v>96</v>
      </c>
      <c r="F21" s="19">
        <v>1.7</v>
      </c>
      <c r="G21" s="20">
        <f t="shared" si="0"/>
        <v>20.761245674740486</v>
      </c>
      <c r="H21" s="10" t="s">
        <v>121</v>
      </c>
      <c r="I21" s="10" t="s">
        <v>121</v>
      </c>
      <c r="J21" s="10" t="s">
        <v>121</v>
      </c>
      <c r="K21" s="10" t="s">
        <v>118</v>
      </c>
      <c r="L21" s="26">
        <v>0.59652777777777777</v>
      </c>
      <c r="M21" s="26">
        <v>0.66111111111111109</v>
      </c>
      <c r="N21" s="26">
        <v>0.69861111111111107</v>
      </c>
      <c r="O21" s="26">
        <v>0.76041666666666663</v>
      </c>
      <c r="P21" s="26">
        <f t="shared" si="7"/>
        <v>6.4583333333333326E-2</v>
      </c>
      <c r="Q21" s="26">
        <f t="shared" si="8"/>
        <v>3.7499999999999978E-2</v>
      </c>
      <c r="R21" s="26">
        <f t="shared" si="9"/>
        <v>6.1805555555555558E-2</v>
      </c>
      <c r="S21" s="42">
        <f t="shared" si="3"/>
        <v>92.999999999999986</v>
      </c>
      <c r="T21" s="42">
        <f t="shared" si="4"/>
        <v>53.999999999999972</v>
      </c>
      <c r="U21" s="42">
        <f t="shared" si="5"/>
        <v>89</v>
      </c>
      <c r="V21" s="30">
        <v>0.13489999999999999</v>
      </c>
      <c r="W21" s="30">
        <v>9.3890000000000001E-2</v>
      </c>
      <c r="X21" s="30">
        <v>5.5460000000000002E-2</v>
      </c>
      <c r="Y21" s="30">
        <v>5.2810000000000003E-2</v>
      </c>
      <c r="Z21" s="30">
        <f t="shared" si="6"/>
        <v>3.2211825607775233E-3</v>
      </c>
    </row>
    <row r="22" spans="1:26" x14ac:dyDescent="0.25">
      <c r="A22" s="4" t="s">
        <v>15</v>
      </c>
      <c r="B22" s="10" t="s">
        <v>83</v>
      </c>
      <c r="C22" s="10" t="s">
        <v>122</v>
      </c>
      <c r="D22" s="10" t="s">
        <v>122</v>
      </c>
      <c r="E22" s="21" t="s">
        <v>84</v>
      </c>
      <c r="F22" s="19">
        <v>1.55</v>
      </c>
      <c r="G22" s="20">
        <f t="shared" si="0"/>
        <v>25.806451612903224</v>
      </c>
      <c r="H22" s="10" t="s">
        <v>118</v>
      </c>
      <c r="I22" s="10" t="s">
        <v>118</v>
      </c>
      <c r="J22" s="10" t="s">
        <v>119</v>
      </c>
      <c r="K22" s="10" t="s">
        <v>117</v>
      </c>
      <c r="L22" s="26">
        <v>0.60416666666666663</v>
      </c>
      <c r="M22" s="26">
        <v>0.66597222222222219</v>
      </c>
      <c r="N22" s="26">
        <v>0.72569444444444453</v>
      </c>
      <c r="O22" s="26" t="s">
        <v>117</v>
      </c>
      <c r="P22" s="26">
        <f t="shared" si="7"/>
        <v>6.1805555555555558E-2</v>
      </c>
      <c r="Q22" s="26">
        <f t="shared" si="8"/>
        <v>5.9722222222222343E-2</v>
      </c>
      <c r="R22" s="26" t="s">
        <v>117</v>
      </c>
      <c r="S22" s="42">
        <f t="shared" si="3"/>
        <v>89</v>
      </c>
      <c r="T22" s="42">
        <f t="shared" si="4"/>
        <v>86.000000000000171</v>
      </c>
      <c r="U22" s="42" t="s">
        <v>117</v>
      </c>
      <c r="V22" s="30">
        <v>0.33579999999999999</v>
      </c>
      <c r="W22" s="30">
        <v>0.22819999999999999</v>
      </c>
      <c r="X22" s="30">
        <v>6.6210000000000005E-2</v>
      </c>
      <c r="Y22" t="s">
        <v>117</v>
      </c>
      <c r="Z22" s="30" t="s">
        <v>117</v>
      </c>
    </row>
    <row r="23" spans="1:26" x14ac:dyDescent="0.25">
      <c r="A23" s="3" t="s">
        <v>46</v>
      </c>
      <c r="B23" s="10" t="s">
        <v>85</v>
      </c>
      <c r="C23" s="10" t="s">
        <v>122</v>
      </c>
      <c r="D23" s="10" t="s">
        <v>122</v>
      </c>
      <c r="E23" s="21" t="s">
        <v>98</v>
      </c>
      <c r="F23" s="19">
        <v>1.78</v>
      </c>
      <c r="G23" s="20">
        <f t="shared" si="0"/>
        <v>18.621386188612547</v>
      </c>
      <c r="H23" s="10" t="s">
        <v>118</v>
      </c>
      <c r="I23" s="10" t="s">
        <v>120</v>
      </c>
      <c r="J23" s="10" t="s">
        <v>123</v>
      </c>
      <c r="K23" s="10" t="s">
        <v>120</v>
      </c>
      <c r="L23" s="26">
        <v>0.60763888888888895</v>
      </c>
      <c r="M23" s="26">
        <v>0.6743055555555556</v>
      </c>
      <c r="N23" s="26">
        <v>0.71458333333333324</v>
      </c>
      <c r="O23" s="26">
        <v>0.7715277777777777</v>
      </c>
      <c r="P23" s="26">
        <f t="shared" si="7"/>
        <v>6.6666666666666652E-2</v>
      </c>
      <c r="Q23" s="26">
        <f t="shared" si="8"/>
        <v>4.0277777777777635E-2</v>
      </c>
      <c r="R23" s="26">
        <f t="shared" si="9"/>
        <v>5.6944444444444464E-2</v>
      </c>
      <c r="S23" s="42">
        <f t="shared" si="3"/>
        <v>95.999999999999972</v>
      </c>
      <c r="T23" s="42">
        <f t="shared" si="4"/>
        <v>57.999999999999794</v>
      </c>
      <c r="U23" s="42">
        <f t="shared" si="5"/>
        <v>82.000000000000028</v>
      </c>
      <c r="V23" s="30">
        <v>0.3851</v>
      </c>
      <c r="W23" s="30">
        <v>0.21790000000000001</v>
      </c>
      <c r="X23" s="30">
        <v>7.7270000000000005E-2</v>
      </c>
      <c r="Y23" s="30">
        <v>6.905E-2</v>
      </c>
      <c r="Z23" s="30">
        <f t="shared" si="6"/>
        <v>6.5773890874684703E-3</v>
      </c>
    </row>
    <row r="24" spans="1:26" x14ac:dyDescent="0.25">
      <c r="A24" s="3" t="s">
        <v>68</v>
      </c>
      <c r="B24" s="10" t="s">
        <v>85</v>
      </c>
      <c r="C24" s="10" t="s">
        <v>122</v>
      </c>
      <c r="D24" s="10" t="s">
        <v>122</v>
      </c>
      <c r="E24" s="21">
        <v>108</v>
      </c>
      <c r="F24" s="19">
        <v>1.82</v>
      </c>
      <c r="G24" s="21">
        <f t="shared" si="0"/>
        <v>32.604757879483152</v>
      </c>
      <c r="H24" s="10" t="s">
        <v>122</v>
      </c>
      <c r="I24" s="10" t="s">
        <v>118</v>
      </c>
      <c r="J24" s="10" t="s">
        <v>121</v>
      </c>
      <c r="K24" s="10" t="s">
        <v>119</v>
      </c>
      <c r="L24" s="26">
        <v>0.60486111111111118</v>
      </c>
      <c r="M24" s="26">
        <v>0.72569444444444453</v>
      </c>
      <c r="N24" s="26">
        <v>0.75138888888888899</v>
      </c>
      <c r="O24" s="26">
        <v>0.81319444444444444</v>
      </c>
      <c r="P24" s="26">
        <f t="shared" si="7"/>
        <v>0.12083333333333335</v>
      </c>
      <c r="Q24" s="26">
        <f t="shared" si="8"/>
        <v>2.5694444444444464E-2</v>
      </c>
      <c r="R24" s="26">
        <f t="shared" si="9"/>
        <v>6.1805555555555447E-2</v>
      </c>
      <c r="S24" s="42">
        <f t="shared" si="3"/>
        <v>174.00000000000003</v>
      </c>
      <c r="T24" s="42">
        <f t="shared" si="4"/>
        <v>37.000000000000028</v>
      </c>
      <c r="U24" s="42">
        <f t="shared" si="5"/>
        <v>88.999999999999844</v>
      </c>
      <c r="V24" s="30">
        <v>0.37780000000000002</v>
      </c>
      <c r="W24" s="30">
        <v>0.15509999999999999</v>
      </c>
      <c r="X24" s="30">
        <v>0.11849999999999999</v>
      </c>
      <c r="Y24" s="30">
        <v>5.5280000000000003E-2</v>
      </c>
      <c r="Z24" s="30">
        <f t="shared" si="6"/>
        <v>6.2049112712092153E-3</v>
      </c>
    </row>
    <row r="25" spans="1:26" x14ac:dyDescent="0.25">
      <c r="A25" s="3" t="s">
        <v>40</v>
      </c>
      <c r="B25" s="10" t="s">
        <v>85</v>
      </c>
      <c r="C25" s="10" t="s">
        <v>122</v>
      </c>
      <c r="D25" s="10" t="s">
        <v>122</v>
      </c>
      <c r="E25" s="21" t="s">
        <v>109</v>
      </c>
      <c r="F25" s="19">
        <v>1.87</v>
      </c>
      <c r="G25" s="20">
        <f t="shared" si="0"/>
        <v>26.023048986244955</v>
      </c>
      <c r="H25" s="10" t="s">
        <v>120</v>
      </c>
      <c r="I25" s="10" t="s">
        <v>118</v>
      </c>
      <c r="J25" s="10" t="s">
        <v>120</v>
      </c>
      <c r="K25" s="10" t="s">
        <v>121</v>
      </c>
      <c r="L25" s="26">
        <v>0.60277777777777775</v>
      </c>
      <c r="M25" s="26">
        <v>0.6972222222222223</v>
      </c>
      <c r="N25" s="26">
        <v>0.72569444444444453</v>
      </c>
      <c r="O25" s="26">
        <v>0.78680555555555554</v>
      </c>
      <c r="P25" s="26">
        <f t="shared" si="7"/>
        <v>9.4444444444444553E-2</v>
      </c>
      <c r="Q25" s="26">
        <f t="shared" si="8"/>
        <v>2.8472222222222232E-2</v>
      </c>
      <c r="R25" s="26">
        <f t="shared" si="9"/>
        <v>6.1111111111111005E-2</v>
      </c>
      <c r="S25" s="42">
        <f t="shared" si="3"/>
        <v>136.00000000000017</v>
      </c>
      <c r="T25" s="42">
        <f t="shared" si="4"/>
        <v>41.000000000000014</v>
      </c>
      <c r="U25" s="42">
        <f t="shared" si="5"/>
        <v>87.999999999999844</v>
      </c>
      <c r="V25" s="30">
        <v>0.1646</v>
      </c>
      <c r="W25" s="30">
        <v>0.151</v>
      </c>
      <c r="X25" s="30">
        <v>0.13170000000000001</v>
      </c>
      <c r="Y25" s="30">
        <v>9.2600000000000002E-2</v>
      </c>
      <c r="Z25" s="30">
        <f t="shared" si="6"/>
        <v>5.8822869114386325E-3</v>
      </c>
    </row>
    <row r="26" spans="1:26" x14ac:dyDescent="0.25">
      <c r="A26" s="3" t="s">
        <v>5</v>
      </c>
      <c r="B26" s="10" t="s">
        <v>85</v>
      </c>
      <c r="C26" s="10" t="s">
        <v>122</v>
      </c>
      <c r="D26" s="10" t="s">
        <v>122</v>
      </c>
      <c r="E26" s="21" t="s">
        <v>89</v>
      </c>
      <c r="F26" s="19">
        <v>1.73</v>
      </c>
      <c r="G26" s="20">
        <f t="shared" si="0"/>
        <v>24.391058839252899</v>
      </c>
      <c r="H26" s="10" t="s">
        <v>117</v>
      </c>
      <c r="I26" s="10" t="s">
        <v>117</v>
      </c>
      <c r="J26" s="10" t="s">
        <v>117</v>
      </c>
      <c r="K26" s="10" t="s">
        <v>117</v>
      </c>
      <c r="L26" s="26">
        <v>0.60972222222222217</v>
      </c>
      <c r="M26" s="26">
        <v>0.68055555555555547</v>
      </c>
      <c r="N26" s="26">
        <v>0.73611111111111116</v>
      </c>
      <c r="O26" s="26" t="s">
        <v>117</v>
      </c>
      <c r="P26" s="26">
        <f t="shared" si="7"/>
        <v>7.0833333333333304E-2</v>
      </c>
      <c r="Q26" s="26">
        <f t="shared" si="8"/>
        <v>5.5555555555555691E-2</v>
      </c>
      <c r="R26" s="26" t="e">
        <f t="shared" si="9"/>
        <v>#VALUE!</v>
      </c>
      <c r="S26" s="42">
        <f t="shared" si="3"/>
        <v>101.99999999999996</v>
      </c>
      <c r="T26" s="42">
        <f t="shared" si="4"/>
        <v>80.000000000000199</v>
      </c>
      <c r="U26" s="42" t="e">
        <f t="shared" si="5"/>
        <v>#VALUE!</v>
      </c>
      <c r="V26" s="30">
        <v>0.18809999999999999</v>
      </c>
      <c r="W26" s="30">
        <v>0.28270000000000001</v>
      </c>
      <c r="X26" s="30">
        <v>0.12770000000000001</v>
      </c>
      <c r="Y26" s="30">
        <v>0.1145</v>
      </c>
      <c r="Z26" s="30" t="s">
        <v>117</v>
      </c>
    </row>
    <row r="27" spans="1:26" x14ac:dyDescent="0.25">
      <c r="A27" s="3" t="s">
        <v>62</v>
      </c>
      <c r="B27" s="10" t="s">
        <v>83</v>
      </c>
      <c r="C27" s="10" t="s">
        <v>122</v>
      </c>
      <c r="D27" s="10" t="s">
        <v>122</v>
      </c>
      <c r="E27" s="21">
        <v>57</v>
      </c>
      <c r="F27" s="19">
        <v>1.61</v>
      </c>
      <c r="G27" s="21">
        <f t="shared" si="0"/>
        <v>21.989892365263682</v>
      </c>
      <c r="H27" s="10" t="s">
        <v>121</v>
      </c>
      <c r="I27" s="10" t="s">
        <v>120</v>
      </c>
      <c r="J27" s="10" t="s">
        <v>120</v>
      </c>
      <c r="K27" s="10" t="s">
        <v>120</v>
      </c>
      <c r="L27" s="26">
        <v>0.59652777777777777</v>
      </c>
      <c r="M27" s="26">
        <v>0.64513888888888882</v>
      </c>
      <c r="N27" s="26">
        <v>0.68541666666666667</v>
      </c>
      <c r="O27" s="26">
        <v>0.7319444444444444</v>
      </c>
      <c r="P27" s="26">
        <f t="shared" si="7"/>
        <v>4.8611111111111049E-2</v>
      </c>
      <c r="Q27" s="26">
        <f t="shared" si="8"/>
        <v>4.0277777777777857E-2</v>
      </c>
      <c r="R27" s="26">
        <f t="shared" si="9"/>
        <v>4.6527777777777724E-2</v>
      </c>
      <c r="S27" s="42">
        <f t="shared" si="3"/>
        <v>69.999999999999915</v>
      </c>
      <c r="T27" s="42">
        <f t="shared" si="4"/>
        <v>58.000000000000114</v>
      </c>
      <c r="U27" s="42">
        <f t="shared" si="5"/>
        <v>66.999999999999915</v>
      </c>
      <c r="V27" s="30">
        <v>0.20810000000000001</v>
      </c>
      <c r="W27" s="30">
        <v>0.19489999999999999</v>
      </c>
      <c r="X27" s="30">
        <v>0.13009999999999999</v>
      </c>
      <c r="Y27" s="30">
        <v>0.1237</v>
      </c>
      <c r="Z27" s="30">
        <f t="shared" si="6"/>
        <v>7.5743254172487328E-3</v>
      </c>
    </row>
    <row r="28" spans="1:26" x14ac:dyDescent="0.25">
      <c r="A28" s="3" t="s">
        <v>13</v>
      </c>
      <c r="B28" s="10" t="s">
        <v>83</v>
      </c>
      <c r="C28" s="10" t="s">
        <v>122</v>
      </c>
      <c r="D28" s="10" t="s">
        <v>122</v>
      </c>
      <c r="E28" s="21" t="s">
        <v>96</v>
      </c>
      <c r="F28" s="19">
        <v>1.67</v>
      </c>
      <c r="G28" s="20">
        <f t="shared" si="0"/>
        <v>21.513858510523864</v>
      </c>
      <c r="H28" s="10" t="s">
        <v>117</v>
      </c>
      <c r="I28" s="10" t="s">
        <v>117</v>
      </c>
      <c r="J28" s="10" t="s">
        <v>117</v>
      </c>
      <c r="K28" s="10" t="s">
        <v>117</v>
      </c>
      <c r="L28" s="26">
        <v>0.61805555555555558</v>
      </c>
      <c r="M28" s="26">
        <v>0.69444444444444453</v>
      </c>
      <c r="N28" s="26">
        <v>0.7368055555555556</v>
      </c>
      <c r="O28" s="26">
        <v>0.78819444444444453</v>
      </c>
      <c r="P28" s="26">
        <f t="shared" si="7"/>
        <v>7.6388888888888951E-2</v>
      </c>
      <c r="Q28" s="26">
        <f t="shared" si="8"/>
        <v>4.2361111111111072E-2</v>
      </c>
      <c r="R28" s="26">
        <f t="shared" si="9"/>
        <v>5.1388888888888928E-2</v>
      </c>
      <c r="S28" s="42">
        <f t="shared" si="3"/>
        <v>110.00000000000009</v>
      </c>
      <c r="T28" s="42">
        <f t="shared" si="4"/>
        <v>60.999999999999943</v>
      </c>
      <c r="U28" s="42">
        <f t="shared" si="5"/>
        <v>74.000000000000057</v>
      </c>
      <c r="V28" s="30">
        <v>0.18859999999999999</v>
      </c>
      <c r="W28" s="30">
        <v>0.21440000000000001</v>
      </c>
      <c r="X28" s="30">
        <v>0.1502</v>
      </c>
      <c r="Y28" t="s">
        <v>117</v>
      </c>
      <c r="Z28" s="30" t="s">
        <v>117</v>
      </c>
    </row>
    <row r="29" spans="1:26" x14ac:dyDescent="0.25">
      <c r="A29" s="3" t="s">
        <v>30</v>
      </c>
      <c r="B29" s="10" t="s">
        <v>85</v>
      </c>
      <c r="C29" s="10" t="s">
        <v>122</v>
      </c>
      <c r="D29" s="10" t="s">
        <v>122</v>
      </c>
      <c r="E29" s="21" t="s">
        <v>105</v>
      </c>
      <c r="F29" s="19">
        <v>1.92</v>
      </c>
      <c r="G29" s="20">
        <f t="shared" si="0"/>
        <v>24.142795138888889</v>
      </c>
      <c r="H29" s="10" t="s">
        <v>122</v>
      </c>
      <c r="I29" s="10" t="s">
        <v>124</v>
      </c>
      <c r="J29" s="10" t="s">
        <v>120</v>
      </c>
      <c r="K29" s="10" t="s">
        <v>125</v>
      </c>
      <c r="L29" s="26">
        <v>0.60625000000000007</v>
      </c>
      <c r="M29" s="26">
        <v>0.68611111111111101</v>
      </c>
      <c r="N29" s="26">
        <v>0.72777777777777775</v>
      </c>
      <c r="O29" s="26">
        <v>0.77986111111111101</v>
      </c>
      <c r="P29" s="26">
        <f t="shared" si="7"/>
        <v>7.9861111111110938E-2</v>
      </c>
      <c r="Q29" s="26">
        <f t="shared" si="8"/>
        <v>4.1666666666666741E-2</v>
      </c>
      <c r="R29" s="26">
        <f t="shared" si="9"/>
        <v>5.2083333333333259E-2</v>
      </c>
      <c r="S29" s="42">
        <f t="shared" si="3"/>
        <v>114.99999999999974</v>
      </c>
      <c r="T29" s="42">
        <f t="shared" si="4"/>
        <v>60.000000000000107</v>
      </c>
      <c r="U29" s="42">
        <f t="shared" si="5"/>
        <v>74.999999999999886</v>
      </c>
      <c r="V29" s="30">
        <v>0.36209999999999998</v>
      </c>
      <c r="W29" s="30">
        <v>0.9819</v>
      </c>
      <c r="X29" s="30">
        <v>0.67230000000000001</v>
      </c>
      <c r="Y29" s="30">
        <v>1.089</v>
      </c>
      <c r="Z29" s="30">
        <f t="shared" si="6"/>
        <v>3.1370478260869569E-2</v>
      </c>
    </row>
    <row r="30" spans="1:26" x14ac:dyDescent="0.25">
      <c r="A30" s="3" t="s">
        <v>54</v>
      </c>
      <c r="B30" s="10" t="s">
        <v>83</v>
      </c>
      <c r="C30" s="10" t="s">
        <v>122</v>
      </c>
      <c r="D30" s="10" t="s">
        <v>122</v>
      </c>
      <c r="E30" s="21">
        <v>68</v>
      </c>
      <c r="F30" s="19">
        <v>1.75</v>
      </c>
      <c r="G30" s="21">
        <f t="shared" si="0"/>
        <v>22.204081632653061</v>
      </c>
      <c r="H30" s="10" t="s">
        <v>121</v>
      </c>
      <c r="I30" s="10" t="s">
        <v>118</v>
      </c>
      <c r="J30" s="10" t="s">
        <v>122</v>
      </c>
      <c r="K30" s="10" t="s">
        <v>122</v>
      </c>
      <c r="L30" s="26">
        <v>0.60625000000000007</v>
      </c>
      <c r="M30" s="26">
        <v>0.65416666666666667</v>
      </c>
      <c r="N30" s="26">
        <v>0.68125000000000002</v>
      </c>
      <c r="O30" s="26">
        <v>0.74444444444444446</v>
      </c>
      <c r="P30" s="26">
        <f t="shared" si="7"/>
        <v>4.7916666666666607E-2</v>
      </c>
      <c r="Q30" s="26">
        <f t="shared" si="8"/>
        <v>2.7083333333333348E-2</v>
      </c>
      <c r="R30" s="26">
        <f t="shared" si="9"/>
        <v>6.3194444444444442E-2</v>
      </c>
      <c r="S30" s="42">
        <f t="shared" si="3"/>
        <v>68.999999999999915</v>
      </c>
      <c r="T30" s="42">
        <f t="shared" si="4"/>
        <v>39.000000000000021</v>
      </c>
      <c r="U30" s="42">
        <f t="shared" si="5"/>
        <v>91</v>
      </c>
      <c r="V30" s="30">
        <v>0.2487</v>
      </c>
      <c r="W30" s="30">
        <v>0.38619999999999999</v>
      </c>
      <c r="X30" s="30">
        <v>0.23419999999999999</v>
      </c>
      <c r="Y30" s="30">
        <v>0.16239999999999999</v>
      </c>
      <c r="Z30" s="30">
        <f t="shared" si="6"/>
        <v>1.4733691670648193E-2</v>
      </c>
    </row>
    <row r="31" spans="1:26" x14ac:dyDescent="0.25">
      <c r="A31" s="3" t="s">
        <v>55</v>
      </c>
      <c r="B31" s="10" t="s">
        <v>85</v>
      </c>
      <c r="C31" s="10" t="s">
        <v>122</v>
      </c>
      <c r="D31" s="10" t="s">
        <v>122</v>
      </c>
      <c r="E31" s="21">
        <v>73</v>
      </c>
      <c r="F31" s="19">
        <v>1.81</v>
      </c>
      <c r="G31" s="21">
        <f t="shared" si="0"/>
        <v>22.282592106468055</v>
      </c>
      <c r="H31" s="10" t="s">
        <v>118</v>
      </c>
      <c r="I31" s="10" t="s">
        <v>119</v>
      </c>
      <c r="J31" s="10" t="s">
        <v>120</v>
      </c>
      <c r="K31" s="10" t="s">
        <v>131</v>
      </c>
      <c r="L31" s="26">
        <v>0.59305555555555556</v>
      </c>
      <c r="M31" s="26">
        <v>0.6479166666666667</v>
      </c>
      <c r="N31" s="26">
        <v>0.69027777777777777</v>
      </c>
      <c r="O31" s="26">
        <v>0.77222222222222225</v>
      </c>
      <c r="P31" s="26">
        <f t="shared" si="7"/>
        <v>5.4861111111111138E-2</v>
      </c>
      <c r="Q31" s="26">
        <f t="shared" si="8"/>
        <v>4.2361111111111072E-2</v>
      </c>
      <c r="R31" s="26">
        <f t="shared" si="9"/>
        <v>8.1944444444444486E-2</v>
      </c>
      <c r="S31" s="42">
        <f t="shared" si="3"/>
        <v>79.000000000000043</v>
      </c>
      <c r="T31" s="42">
        <f t="shared" si="4"/>
        <v>60.999999999999943</v>
      </c>
      <c r="U31" s="42">
        <f t="shared" si="5"/>
        <v>118.00000000000006</v>
      </c>
      <c r="V31" s="30">
        <v>0.18360000000000001</v>
      </c>
      <c r="W31" s="30">
        <v>0.23669999999999999</v>
      </c>
      <c r="X31" s="30">
        <v>0.12859999999999999</v>
      </c>
      <c r="Y31" s="30">
        <v>0.1512</v>
      </c>
      <c r="Z31" s="30">
        <f t="shared" si="6"/>
        <v>6.8399820976994324E-3</v>
      </c>
    </row>
    <row r="32" spans="1:26" x14ac:dyDescent="0.25">
      <c r="A32" s="3" t="s">
        <v>38</v>
      </c>
      <c r="B32" s="10" t="s">
        <v>83</v>
      </c>
      <c r="C32" s="10" t="s">
        <v>122</v>
      </c>
      <c r="D32" s="10" t="s">
        <v>122</v>
      </c>
      <c r="E32" s="21" t="s">
        <v>98</v>
      </c>
      <c r="F32" s="19">
        <v>1.57</v>
      </c>
      <c r="G32" s="20">
        <f t="shared" si="0"/>
        <v>23.936062314901211</v>
      </c>
      <c r="H32" s="10" t="s">
        <v>118</v>
      </c>
      <c r="I32" s="10" t="s">
        <v>121</v>
      </c>
      <c r="J32" s="10" t="s">
        <v>121</v>
      </c>
      <c r="K32" s="10" t="s">
        <v>122</v>
      </c>
      <c r="L32" s="26">
        <v>0.60972222222222217</v>
      </c>
      <c r="M32" s="26">
        <v>0.6875</v>
      </c>
      <c r="N32" s="26">
        <v>0.7319444444444444</v>
      </c>
      <c r="O32" s="26">
        <v>0.81111111111111101</v>
      </c>
      <c r="P32" s="26">
        <f t="shared" si="7"/>
        <v>7.7777777777777835E-2</v>
      </c>
      <c r="Q32" s="26">
        <f t="shared" si="8"/>
        <v>4.4444444444444398E-2</v>
      </c>
      <c r="R32" s="26">
        <f t="shared" si="9"/>
        <v>7.9166666666666607E-2</v>
      </c>
      <c r="S32" s="42">
        <f t="shared" si="3"/>
        <v>112.00000000000009</v>
      </c>
      <c r="T32" s="42">
        <f t="shared" si="4"/>
        <v>63.999999999999929</v>
      </c>
      <c r="U32" s="42">
        <f t="shared" si="5"/>
        <v>113.99999999999991</v>
      </c>
      <c r="V32" s="30">
        <v>0.39739999999999998</v>
      </c>
      <c r="W32" s="30">
        <v>0.51160000000000005</v>
      </c>
      <c r="X32" s="30">
        <v>0.33810000000000001</v>
      </c>
      <c r="Y32" s="30">
        <v>0.24859999999999999</v>
      </c>
      <c r="Z32" s="30">
        <f t="shared" si="6"/>
        <v>1.3269562578320808E-2</v>
      </c>
    </row>
    <row r="33" spans="1:27" x14ac:dyDescent="0.25">
      <c r="A33" s="3" t="s">
        <v>16</v>
      </c>
      <c r="B33" s="10" t="s">
        <v>85</v>
      </c>
      <c r="C33" s="10" t="s">
        <v>122</v>
      </c>
      <c r="D33" s="10" t="s">
        <v>122</v>
      </c>
      <c r="E33" s="21" t="s">
        <v>98</v>
      </c>
      <c r="F33" s="19">
        <v>1.68</v>
      </c>
      <c r="G33" s="20">
        <f t="shared" si="0"/>
        <v>20.904195011337873</v>
      </c>
      <c r="H33" s="10" t="s">
        <v>118</v>
      </c>
      <c r="I33" s="10" t="s">
        <v>118</v>
      </c>
      <c r="J33" s="10" t="s">
        <v>120</v>
      </c>
      <c r="K33" s="10" t="s">
        <v>120</v>
      </c>
      <c r="L33" s="26">
        <v>0.60555555555555551</v>
      </c>
      <c r="M33" s="26">
        <v>0.6972222222222223</v>
      </c>
      <c r="N33" s="26">
        <v>0.75</v>
      </c>
      <c r="O33" s="26">
        <v>0.8125</v>
      </c>
      <c r="P33" s="26">
        <f t="shared" si="7"/>
        <v>9.1666666666666785E-2</v>
      </c>
      <c r="Q33" s="26">
        <f t="shared" si="8"/>
        <v>5.2777777777777701E-2</v>
      </c>
      <c r="R33" s="26">
        <f t="shared" si="9"/>
        <v>6.25E-2</v>
      </c>
      <c r="S33" s="42">
        <f t="shared" si="3"/>
        <v>132.00000000000017</v>
      </c>
      <c r="T33" s="42">
        <f t="shared" si="4"/>
        <v>75.999999999999886</v>
      </c>
      <c r="U33" s="42">
        <f t="shared" si="5"/>
        <v>90</v>
      </c>
      <c r="V33" s="30">
        <v>0.15029999999999999</v>
      </c>
      <c r="W33" s="30">
        <v>0.1065</v>
      </c>
      <c r="X33" s="30">
        <v>0.10489999999999999</v>
      </c>
      <c r="Y33" s="30">
        <v>0.1074</v>
      </c>
      <c r="Z33" s="30">
        <f t="shared" si="6"/>
        <v>3.5429611908559281E-3</v>
      </c>
    </row>
    <row r="34" spans="1:27" x14ac:dyDescent="0.25">
      <c r="A34" s="3" t="s">
        <v>20</v>
      </c>
      <c r="B34" s="10" t="s">
        <v>83</v>
      </c>
      <c r="C34" s="10" t="s">
        <v>121</v>
      </c>
      <c r="D34" s="10" t="s">
        <v>122</v>
      </c>
      <c r="E34" s="21" t="s">
        <v>92</v>
      </c>
      <c r="F34" s="19">
        <v>1.75</v>
      </c>
      <c r="G34" s="20">
        <f t="shared" ref="G34:G65" si="10">E34/((F34)^2)</f>
        <v>21.877551020408163</v>
      </c>
      <c r="H34" s="10" t="s">
        <v>123</v>
      </c>
      <c r="I34" s="10" t="s">
        <v>119</v>
      </c>
      <c r="J34" s="10" t="s">
        <v>119</v>
      </c>
      <c r="K34" s="10" t="s">
        <v>119</v>
      </c>
      <c r="L34" s="26">
        <v>0.64513888888888882</v>
      </c>
      <c r="M34" s="26">
        <v>0.70972222222222225</v>
      </c>
      <c r="N34" s="26">
        <v>0.7631944444444444</v>
      </c>
      <c r="O34" s="26">
        <v>0.82152777777777775</v>
      </c>
      <c r="P34" s="26">
        <f t="shared" si="7"/>
        <v>6.4583333333333437E-2</v>
      </c>
      <c r="Q34" s="26">
        <f t="shared" si="8"/>
        <v>5.3472222222222143E-2</v>
      </c>
      <c r="R34" s="26">
        <f t="shared" si="9"/>
        <v>5.8333333333333348E-2</v>
      </c>
      <c r="S34" s="42">
        <f t="shared" si="3"/>
        <v>93.000000000000142</v>
      </c>
      <c r="T34" s="42">
        <f t="shared" si="4"/>
        <v>76.999999999999886</v>
      </c>
      <c r="U34" s="42">
        <f t="shared" si="5"/>
        <v>84.000000000000028</v>
      </c>
      <c r="V34" s="30">
        <v>0.47989999999999999</v>
      </c>
      <c r="W34" s="30">
        <v>0.26929999999999998</v>
      </c>
      <c r="X34" s="30">
        <v>0.21440000000000001</v>
      </c>
      <c r="Y34" s="30">
        <v>0.1653</v>
      </c>
      <c r="Z34" s="30">
        <f t="shared" si="6"/>
        <v>9.428985127775449E-3</v>
      </c>
    </row>
    <row r="35" spans="1:27" x14ac:dyDescent="0.25">
      <c r="A35" s="3" t="s">
        <v>22</v>
      </c>
      <c r="B35" s="10" t="s">
        <v>85</v>
      </c>
      <c r="C35" s="10" t="s">
        <v>122</v>
      </c>
      <c r="D35" s="10" t="s">
        <v>122</v>
      </c>
      <c r="E35" s="21" t="s">
        <v>94</v>
      </c>
      <c r="F35" s="19">
        <v>1.74</v>
      </c>
      <c r="G35" s="20">
        <f t="shared" si="10"/>
        <v>23.450918219051392</v>
      </c>
      <c r="H35" s="10" t="s">
        <v>121</v>
      </c>
      <c r="I35" s="10" t="s">
        <v>121</v>
      </c>
      <c r="J35" s="10" t="s">
        <v>121</v>
      </c>
      <c r="K35" s="10" t="s">
        <v>118</v>
      </c>
      <c r="L35" s="26">
        <v>0.59722222222222221</v>
      </c>
      <c r="M35" s="26">
        <v>0.61805555555555558</v>
      </c>
      <c r="N35" s="26">
        <v>0.70277777777777783</v>
      </c>
      <c r="O35" s="26">
        <v>0.7631944444444444</v>
      </c>
      <c r="P35" s="26">
        <f t="shared" si="7"/>
        <v>2.083333333333337E-2</v>
      </c>
      <c r="Q35" s="26">
        <f t="shared" si="8"/>
        <v>8.4722222222222254E-2</v>
      </c>
      <c r="R35" s="26">
        <f t="shared" si="9"/>
        <v>6.0416666666666563E-2</v>
      </c>
      <c r="S35" s="42">
        <f t="shared" si="3"/>
        <v>30.000000000000053</v>
      </c>
      <c r="T35" s="42">
        <f t="shared" si="4"/>
        <v>122.00000000000004</v>
      </c>
      <c r="U35" s="42">
        <f t="shared" si="5"/>
        <v>86.999999999999858</v>
      </c>
      <c r="V35" s="30">
        <v>0.11509999999999999</v>
      </c>
      <c r="W35" s="30">
        <v>0.14599999999999999</v>
      </c>
      <c r="X35" s="30">
        <v>0.2102</v>
      </c>
      <c r="Y35" s="30">
        <v>9.826E-2</v>
      </c>
      <c r="Z35" s="30">
        <f t="shared" si="6"/>
        <v>7.5842613529300881E-3</v>
      </c>
    </row>
    <row r="36" spans="1:27" x14ac:dyDescent="0.25">
      <c r="A36" s="3" t="s">
        <v>50</v>
      </c>
      <c r="B36" s="10" t="s">
        <v>83</v>
      </c>
      <c r="C36" s="10" t="s">
        <v>121</v>
      </c>
      <c r="D36" s="10" t="s">
        <v>122</v>
      </c>
      <c r="E36" s="21">
        <v>59</v>
      </c>
      <c r="F36" s="19">
        <v>1.72</v>
      </c>
      <c r="G36" s="21">
        <f t="shared" si="10"/>
        <v>19.943212547322879</v>
      </c>
      <c r="H36" s="10" t="s">
        <v>122</v>
      </c>
      <c r="I36" s="10" t="s">
        <v>122</v>
      </c>
      <c r="J36" s="10" t="s">
        <v>118</v>
      </c>
      <c r="K36" s="10" t="s">
        <v>121</v>
      </c>
      <c r="L36" s="26">
        <v>0.59722222222222221</v>
      </c>
      <c r="M36" s="26">
        <v>0.64652777777777781</v>
      </c>
      <c r="N36" s="26">
        <v>0.67708333333333337</v>
      </c>
      <c r="O36" s="26">
        <v>0.73611111111111116</v>
      </c>
      <c r="P36" s="26">
        <f t="shared" si="7"/>
        <v>4.9305555555555602E-2</v>
      </c>
      <c r="Q36" s="26">
        <f t="shared" si="8"/>
        <v>3.0555555555555558E-2</v>
      </c>
      <c r="R36" s="26">
        <f t="shared" si="9"/>
        <v>5.902777777777779E-2</v>
      </c>
      <c r="S36" s="42">
        <f t="shared" si="3"/>
        <v>71.000000000000071</v>
      </c>
      <c r="T36" s="42">
        <f t="shared" si="4"/>
        <v>44</v>
      </c>
      <c r="U36" s="42">
        <f t="shared" si="5"/>
        <v>85.000000000000014</v>
      </c>
      <c r="V36" s="30">
        <v>0.1908</v>
      </c>
      <c r="W36" s="30">
        <v>0.2089</v>
      </c>
      <c r="X36" s="30">
        <v>0.15659999999999999</v>
      </c>
      <c r="Y36" s="30">
        <v>0.1462</v>
      </c>
      <c r="Z36" s="30">
        <f t="shared" si="6"/>
        <v>8.7493742938916895E-3</v>
      </c>
    </row>
    <row r="37" spans="1:27" x14ac:dyDescent="0.25">
      <c r="A37" s="3" t="s">
        <v>57</v>
      </c>
      <c r="B37" s="10" t="s">
        <v>85</v>
      </c>
      <c r="C37" s="10" t="s">
        <v>122</v>
      </c>
      <c r="D37" s="10" t="s">
        <v>122</v>
      </c>
      <c r="E37" s="21">
        <v>80</v>
      </c>
      <c r="F37" s="19">
        <v>1.82</v>
      </c>
      <c r="G37" s="21">
        <f t="shared" si="10"/>
        <v>24.151672503320853</v>
      </c>
      <c r="H37" s="10" t="s">
        <v>121</v>
      </c>
      <c r="I37" s="10" t="s">
        <v>120</v>
      </c>
      <c r="J37" s="10" t="s">
        <v>123</v>
      </c>
      <c r="K37" s="10" t="s">
        <v>117</v>
      </c>
      <c r="L37" s="26">
        <v>0.60069444444444442</v>
      </c>
      <c r="M37" s="26">
        <v>0.65833333333333333</v>
      </c>
      <c r="N37" s="26">
        <v>0.72777777777777775</v>
      </c>
      <c r="O37" s="26" t="s">
        <v>117</v>
      </c>
      <c r="P37" s="26">
        <f t="shared" si="7"/>
        <v>5.7638888888888906E-2</v>
      </c>
      <c r="Q37" s="26">
        <f t="shared" si="8"/>
        <v>6.944444444444442E-2</v>
      </c>
      <c r="R37" s="26" t="s">
        <v>117</v>
      </c>
      <c r="S37" s="42">
        <f t="shared" si="3"/>
        <v>83.000000000000028</v>
      </c>
      <c r="T37" s="42">
        <f t="shared" si="4"/>
        <v>99.999999999999972</v>
      </c>
      <c r="U37" s="26" t="s">
        <v>117</v>
      </c>
      <c r="V37" s="30">
        <v>0.497</v>
      </c>
      <c r="W37" s="30">
        <v>0.41270000000000001</v>
      </c>
      <c r="X37" s="30">
        <v>0.32940000000000003</v>
      </c>
      <c r="Y37" t="s">
        <v>117</v>
      </c>
      <c r="Z37" s="30" t="s">
        <v>117</v>
      </c>
    </row>
    <row r="38" spans="1:27" x14ac:dyDescent="0.25">
      <c r="A38" s="3" t="s">
        <v>35</v>
      </c>
      <c r="B38" s="10" t="s">
        <v>83</v>
      </c>
      <c r="C38" s="10" t="s">
        <v>122</v>
      </c>
      <c r="D38" s="10" t="s">
        <v>122</v>
      </c>
      <c r="E38" s="21" t="s">
        <v>100</v>
      </c>
      <c r="F38" s="19">
        <v>1.64</v>
      </c>
      <c r="G38" s="20">
        <f t="shared" si="10"/>
        <v>23.795359904818564</v>
      </c>
      <c r="H38" s="10" t="s">
        <v>118</v>
      </c>
      <c r="I38" s="10" t="s">
        <v>122</v>
      </c>
      <c r="J38" s="10" t="s">
        <v>121</v>
      </c>
      <c r="K38" s="10" t="s">
        <v>120</v>
      </c>
      <c r="L38" s="26" t="s">
        <v>148</v>
      </c>
      <c r="M38" s="26">
        <v>0.69305555555555554</v>
      </c>
      <c r="N38" s="26">
        <v>0.74097222222222225</v>
      </c>
      <c r="O38" s="26">
        <v>0.80694444444444446</v>
      </c>
      <c r="P38" s="26">
        <f t="shared" si="7"/>
        <v>9.1666666666666674E-2</v>
      </c>
      <c r="Q38" s="26">
        <f t="shared" si="8"/>
        <v>4.7916666666666718E-2</v>
      </c>
      <c r="R38" s="26">
        <f t="shared" si="9"/>
        <v>6.597222222222221E-2</v>
      </c>
      <c r="S38" s="42">
        <f t="shared" si="3"/>
        <v>132</v>
      </c>
      <c r="T38" s="42">
        <f t="shared" si="4"/>
        <v>69.000000000000071</v>
      </c>
      <c r="U38" s="42">
        <f t="shared" si="5"/>
        <v>94.999999999999986</v>
      </c>
      <c r="V38" s="30">
        <v>0.32240000000000002</v>
      </c>
      <c r="W38" s="30">
        <v>0.1323</v>
      </c>
      <c r="X38" s="30">
        <v>8.3940000000000001E-2</v>
      </c>
      <c r="Y38" s="30">
        <v>8.7639999999999996E-2</v>
      </c>
      <c r="Z38" s="30">
        <f t="shared" si="6"/>
        <v>4.1923576381665611E-3</v>
      </c>
    </row>
    <row r="39" spans="1:27" x14ac:dyDescent="0.25">
      <c r="A39" s="3" t="s">
        <v>25</v>
      </c>
      <c r="B39" s="10" t="s">
        <v>83</v>
      </c>
      <c r="C39" s="10" t="s">
        <v>122</v>
      </c>
      <c r="D39" s="10" t="s">
        <v>122</v>
      </c>
      <c r="E39" s="21" t="s">
        <v>102</v>
      </c>
      <c r="F39" s="19">
        <v>1.63</v>
      </c>
      <c r="G39" s="20">
        <f t="shared" si="10"/>
        <v>18.818924310286427</v>
      </c>
      <c r="H39" s="10" t="s">
        <v>121</v>
      </c>
      <c r="I39" s="10" t="s">
        <v>121</v>
      </c>
      <c r="J39" s="10" t="s">
        <v>120</v>
      </c>
      <c r="K39" s="10" t="s">
        <v>119</v>
      </c>
      <c r="L39" s="26">
        <v>0.60416666666666663</v>
      </c>
      <c r="M39" s="26">
        <v>0.66805555555555562</v>
      </c>
      <c r="N39" s="26" t="s">
        <v>149</v>
      </c>
      <c r="O39" s="26">
        <v>0.78125</v>
      </c>
      <c r="P39" s="26">
        <f t="shared" si="7"/>
        <v>6.3888888888888995E-2</v>
      </c>
      <c r="Q39" s="26">
        <f t="shared" si="8"/>
        <v>4.513888888888884E-2</v>
      </c>
      <c r="R39" s="26">
        <f t="shared" si="9"/>
        <v>6.8055555555555536E-2</v>
      </c>
      <c r="S39" s="42">
        <f t="shared" si="3"/>
        <v>92.000000000000156</v>
      </c>
      <c r="T39" s="42">
        <f t="shared" si="4"/>
        <v>64.999999999999929</v>
      </c>
      <c r="U39" s="42">
        <f t="shared" si="5"/>
        <v>97.999999999999972</v>
      </c>
      <c r="V39" s="30">
        <v>0.2152</v>
      </c>
      <c r="W39" s="30">
        <v>0.12659999999999999</v>
      </c>
      <c r="X39" s="30">
        <v>0.10829999999999999</v>
      </c>
      <c r="Y39" s="30">
        <v>9.5519999999999994E-2</v>
      </c>
      <c r="Z39" s="30">
        <f t="shared" si="6"/>
        <v>4.7044297317589238E-3</v>
      </c>
    </row>
    <row r="40" spans="1:27" x14ac:dyDescent="0.25">
      <c r="A40" s="3" t="s">
        <v>69</v>
      </c>
      <c r="B40" s="10" t="s">
        <v>85</v>
      </c>
      <c r="C40" s="10" t="s">
        <v>122</v>
      </c>
      <c r="D40" s="10" t="s">
        <v>122</v>
      </c>
      <c r="E40" s="21">
        <v>78</v>
      </c>
      <c r="F40" s="19">
        <v>1.85</v>
      </c>
      <c r="G40" s="21">
        <f t="shared" si="10"/>
        <v>22.790357925493058</v>
      </c>
      <c r="H40" s="10" t="s">
        <v>118</v>
      </c>
      <c r="I40" s="10" t="s">
        <v>121</v>
      </c>
      <c r="J40" s="10" t="s">
        <v>118</v>
      </c>
      <c r="K40" s="10" t="s">
        <v>121</v>
      </c>
      <c r="L40" s="26">
        <v>0.6020833333333333</v>
      </c>
      <c r="M40" s="26">
        <v>0.65694444444444444</v>
      </c>
      <c r="N40" s="26">
        <v>0.69305555555555554</v>
      </c>
      <c r="O40" s="26">
        <v>0.75555555555555554</v>
      </c>
      <c r="P40" s="26">
        <f t="shared" si="7"/>
        <v>5.4861111111111138E-2</v>
      </c>
      <c r="Q40" s="26">
        <f t="shared" si="8"/>
        <v>3.6111111111111094E-2</v>
      </c>
      <c r="R40" s="26">
        <f t="shared" si="9"/>
        <v>6.25E-2</v>
      </c>
      <c r="S40" s="42">
        <f t="shared" si="3"/>
        <v>79.000000000000043</v>
      </c>
      <c r="T40" s="42">
        <f t="shared" si="4"/>
        <v>51.999999999999972</v>
      </c>
      <c r="U40" s="42">
        <f t="shared" si="5"/>
        <v>90</v>
      </c>
      <c r="V40" s="30">
        <v>0.48809999999999998</v>
      </c>
      <c r="W40" s="30">
        <v>0.31490000000000001</v>
      </c>
      <c r="X40" s="30">
        <v>0.18260000000000001</v>
      </c>
      <c r="Y40" s="30">
        <v>0.16320000000000001</v>
      </c>
      <c r="Z40" s="30">
        <f t="shared" si="6"/>
        <v>1.1787043438277614E-2</v>
      </c>
    </row>
    <row r="41" spans="1:27" x14ac:dyDescent="0.25">
      <c r="A41" s="6" t="s">
        <v>23</v>
      </c>
      <c r="B41" s="10" t="s">
        <v>85</v>
      </c>
      <c r="C41" s="10" t="s">
        <v>122</v>
      </c>
      <c r="D41" s="10" t="s">
        <v>122</v>
      </c>
      <c r="E41" s="21" t="s">
        <v>101</v>
      </c>
      <c r="F41" s="19">
        <v>1.88</v>
      </c>
      <c r="G41" s="20">
        <f t="shared" si="10"/>
        <v>28.576278859212316</v>
      </c>
      <c r="H41" s="10" t="s">
        <v>121</v>
      </c>
      <c r="I41" s="10" t="s">
        <v>121</v>
      </c>
      <c r="J41" s="10" t="s">
        <v>121</v>
      </c>
      <c r="K41" s="10" t="s">
        <v>118</v>
      </c>
      <c r="L41" s="26">
        <v>0.6</v>
      </c>
      <c r="M41" s="26">
        <v>0.67222222222222217</v>
      </c>
      <c r="N41" s="26">
        <v>0.77777777777777779</v>
      </c>
      <c r="O41" s="26" t="s">
        <v>150</v>
      </c>
      <c r="P41" s="26">
        <f t="shared" si="7"/>
        <v>7.2222222222222188E-2</v>
      </c>
      <c r="Q41" s="26">
        <f t="shared" si="8"/>
        <v>0.10555555555555562</v>
      </c>
      <c r="R41" s="26">
        <f t="shared" si="9"/>
        <v>6.8055555555555536E-2</v>
      </c>
      <c r="S41" s="42">
        <f t="shared" si="3"/>
        <v>103.99999999999994</v>
      </c>
      <c r="T41" s="42">
        <f t="shared" si="4"/>
        <v>152.00000000000011</v>
      </c>
      <c r="U41" s="42">
        <f t="shared" si="5"/>
        <v>97.999999999999972</v>
      </c>
      <c r="V41" s="30">
        <v>0.1148</v>
      </c>
      <c r="W41" s="30">
        <v>0.2276</v>
      </c>
      <c r="X41" s="30">
        <v>0.1603</v>
      </c>
      <c r="Y41" s="30">
        <v>0.2359</v>
      </c>
      <c r="Z41" s="30">
        <f t="shared" si="6"/>
        <v>4.9435692596876812E-3</v>
      </c>
      <c r="AA41" t="s">
        <v>160</v>
      </c>
    </row>
    <row r="42" spans="1:27" x14ac:dyDescent="0.25">
      <c r="A42" s="3" t="s">
        <v>21</v>
      </c>
      <c r="B42" s="10" t="s">
        <v>83</v>
      </c>
      <c r="C42" s="10" t="s">
        <v>122</v>
      </c>
      <c r="D42" s="10" t="s">
        <v>122</v>
      </c>
      <c r="E42" s="21" t="s">
        <v>92</v>
      </c>
      <c r="F42" s="19">
        <v>1.78</v>
      </c>
      <c r="G42" s="20">
        <f t="shared" si="10"/>
        <v>21.146319909102385</v>
      </c>
      <c r="H42" s="10" t="s">
        <v>121</v>
      </c>
      <c r="I42" s="10" t="s">
        <v>121</v>
      </c>
      <c r="J42" s="10" t="s">
        <v>120</v>
      </c>
      <c r="K42" s="10" t="s">
        <v>121</v>
      </c>
      <c r="L42" s="26">
        <v>0.59444444444444444</v>
      </c>
      <c r="M42" s="26">
        <v>0.65277777777777779</v>
      </c>
      <c r="N42" s="26">
        <v>0.69791666666666663</v>
      </c>
      <c r="O42" s="26">
        <v>0.75347222222222221</v>
      </c>
      <c r="P42" s="26">
        <f t="shared" si="7"/>
        <v>5.8333333333333348E-2</v>
      </c>
      <c r="Q42" s="26">
        <f t="shared" si="8"/>
        <v>4.513888888888884E-2</v>
      </c>
      <c r="R42" s="26">
        <f t="shared" si="9"/>
        <v>5.555555555555558E-2</v>
      </c>
      <c r="S42" s="42">
        <f t="shared" si="3"/>
        <v>84.000000000000028</v>
      </c>
      <c r="T42" s="42">
        <f t="shared" si="4"/>
        <v>64.999999999999929</v>
      </c>
      <c r="U42" s="42">
        <f t="shared" si="5"/>
        <v>80.000000000000028</v>
      </c>
      <c r="V42" s="30">
        <v>0.3206</v>
      </c>
      <c r="W42" s="30">
        <v>0.34939999999999999</v>
      </c>
      <c r="X42" s="30">
        <v>0.12239999999999999</v>
      </c>
      <c r="Y42" s="30">
        <v>0.13400000000000001</v>
      </c>
      <c r="Z42" s="30">
        <f t="shared" si="6"/>
        <v>9.2198260073260083E-3</v>
      </c>
    </row>
    <row r="43" spans="1:27" x14ac:dyDescent="0.25">
      <c r="A43" s="3" t="s">
        <v>27</v>
      </c>
      <c r="B43" s="10" t="s">
        <v>85</v>
      </c>
      <c r="C43" s="10" t="s">
        <v>122</v>
      </c>
      <c r="D43" s="10" t="s">
        <v>122</v>
      </c>
      <c r="E43" s="21" t="s">
        <v>100</v>
      </c>
      <c r="F43" s="19">
        <v>1.71</v>
      </c>
      <c r="G43" s="20">
        <f t="shared" si="10"/>
        <v>21.887076365377382</v>
      </c>
      <c r="H43" s="10" t="s">
        <v>118</v>
      </c>
      <c r="I43" s="10" t="s">
        <v>118</v>
      </c>
      <c r="J43" s="10" t="s">
        <v>120</v>
      </c>
      <c r="K43" s="10" t="s">
        <v>117</v>
      </c>
      <c r="L43" s="26">
        <v>0.59791666666666665</v>
      </c>
      <c r="M43" s="26">
        <v>0.6791666666666667</v>
      </c>
      <c r="N43" s="26">
        <v>0.71250000000000002</v>
      </c>
      <c r="O43" s="26">
        <v>0.76944444444444438</v>
      </c>
      <c r="P43" s="26">
        <f t="shared" si="7"/>
        <v>8.1250000000000044E-2</v>
      </c>
      <c r="Q43" s="26">
        <f t="shared" si="8"/>
        <v>3.3333333333333326E-2</v>
      </c>
      <c r="R43" s="26">
        <f t="shared" si="9"/>
        <v>5.6944444444444353E-2</v>
      </c>
      <c r="S43" s="42">
        <f t="shared" si="3"/>
        <v>117.00000000000006</v>
      </c>
      <c r="T43" s="42">
        <f t="shared" si="4"/>
        <v>47.999999999999986</v>
      </c>
      <c r="U43" s="42">
        <f t="shared" si="5"/>
        <v>81.999999999999872</v>
      </c>
      <c r="V43" s="30">
        <v>0.28660000000000002</v>
      </c>
      <c r="W43" s="30">
        <v>0.13900000000000001</v>
      </c>
      <c r="X43" s="30">
        <v>0.17730000000000001</v>
      </c>
      <c r="Y43" s="30">
        <v>0.15690000000000001</v>
      </c>
      <c r="Z43" s="30">
        <f t="shared" si="6"/>
        <v>7.1513999635188698E-3</v>
      </c>
    </row>
    <row r="44" spans="1:27" ht="60" x14ac:dyDescent="0.25">
      <c r="A44" s="3" t="s">
        <v>53</v>
      </c>
      <c r="B44" s="10" t="s">
        <v>85</v>
      </c>
      <c r="C44" s="10" t="s">
        <v>122</v>
      </c>
      <c r="D44" s="10" t="s">
        <v>122</v>
      </c>
      <c r="E44" s="21">
        <v>69</v>
      </c>
      <c r="F44" s="19">
        <v>1.8</v>
      </c>
      <c r="G44" s="21">
        <f t="shared" si="10"/>
        <v>21.296296296296294</v>
      </c>
      <c r="H44" s="10" t="s">
        <v>127</v>
      </c>
      <c r="I44" s="10" t="s">
        <v>128</v>
      </c>
      <c r="J44" s="10" t="s">
        <v>129</v>
      </c>
      <c r="K44" s="10" t="s">
        <v>130</v>
      </c>
      <c r="L44" s="26">
        <v>0.60347222222222219</v>
      </c>
      <c r="M44" s="26">
        <v>0.65416666666666667</v>
      </c>
      <c r="N44" s="26">
        <v>0.6958333333333333</v>
      </c>
      <c r="O44" s="26">
        <v>0.7631944444444444</v>
      </c>
      <c r="P44" s="26">
        <f t="shared" si="7"/>
        <v>5.0694444444444486E-2</v>
      </c>
      <c r="Q44" s="26">
        <f t="shared" si="8"/>
        <v>4.166666666666663E-2</v>
      </c>
      <c r="R44" s="26">
        <f t="shared" si="9"/>
        <v>6.7361111111111094E-2</v>
      </c>
      <c r="S44" s="42">
        <f t="shared" si="3"/>
        <v>73.000000000000057</v>
      </c>
      <c r="T44" s="42">
        <f t="shared" si="4"/>
        <v>59.999999999999943</v>
      </c>
      <c r="U44" s="42">
        <f t="shared" si="5"/>
        <v>96.999999999999972</v>
      </c>
      <c r="V44" s="30">
        <v>0.16980000000000001</v>
      </c>
      <c r="W44" s="30">
        <v>0.28849999999999998</v>
      </c>
      <c r="X44" s="30">
        <v>4.7989999999999998E-2</v>
      </c>
      <c r="Y44" s="30">
        <v>7.1529999999999996E-2</v>
      </c>
      <c r="Z44" s="30">
        <f t="shared" si="6"/>
        <v>6.5592069034505485E-3</v>
      </c>
    </row>
    <row r="45" spans="1:27" x14ac:dyDescent="0.25">
      <c r="A45" s="3" t="s">
        <v>59</v>
      </c>
      <c r="B45" s="10" t="s">
        <v>85</v>
      </c>
      <c r="C45" s="10" t="s">
        <v>122</v>
      </c>
      <c r="D45" s="10" t="s">
        <v>122</v>
      </c>
      <c r="E45" s="21">
        <v>71</v>
      </c>
      <c r="F45" s="19">
        <v>1.77</v>
      </c>
      <c r="G45" s="21">
        <f t="shared" si="10"/>
        <v>22.662708672475979</v>
      </c>
      <c r="H45" s="10" t="s">
        <v>120</v>
      </c>
      <c r="I45" s="10" t="s">
        <v>119</v>
      </c>
      <c r="J45" s="10" t="s">
        <v>120</v>
      </c>
      <c r="K45" s="10" t="s">
        <v>118</v>
      </c>
      <c r="L45" s="26">
        <v>0.59791666666666665</v>
      </c>
      <c r="M45" s="26">
        <v>0.64722222222222225</v>
      </c>
      <c r="N45" s="26">
        <v>0.67847222222222225</v>
      </c>
      <c r="O45" s="26">
        <v>0.74444444444444446</v>
      </c>
      <c r="P45" s="26">
        <f t="shared" si="7"/>
        <v>4.9305555555555602E-2</v>
      </c>
      <c r="Q45" s="26">
        <f t="shared" si="8"/>
        <v>3.125E-2</v>
      </c>
      <c r="R45" s="26">
        <f t="shared" si="9"/>
        <v>6.597222222222221E-2</v>
      </c>
      <c r="S45" s="42">
        <f t="shared" si="3"/>
        <v>71.000000000000071</v>
      </c>
      <c r="T45" s="42">
        <f t="shared" si="4"/>
        <v>45</v>
      </c>
      <c r="U45" s="42">
        <f t="shared" si="5"/>
        <v>94.999999999999986</v>
      </c>
      <c r="V45" s="30">
        <v>0.2828</v>
      </c>
      <c r="W45" s="30">
        <v>0.28449999999999998</v>
      </c>
      <c r="X45" s="30">
        <v>0.2097</v>
      </c>
      <c r="Y45" s="30">
        <v>0.20039999999999999</v>
      </c>
      <c r="Z45" s="30">
        <f t="shared" si="6"/>
        <v>1.1644602586277898E-2</v>
      </c>
    </row>
    <row r="46" spans="1:27" x14ac:dyDescent="0.25">
      <c r="A46" s="5" t="s">
        <v>18</v>
      </c>
      <c r="B46" s="10" t="s">
        <v>85</v>
      </c>
      <c r="C46" s="10" t="s">
        <v>122</v>
      </c>
      <c r="D46" s="10" t="s">
        <v>122</v>
      </c>
      <c r="E46" s="21" t="s">
        <v>86</v>
      </c>
      <c r="F46" s="19">
        <v>1.74</v>
      </c>
      <c r="G46" s="20">
        <f t="shared" si="10"/>
        <v>27.414453692693883</v>
      </c>
      <c r="H46" s="10" t="s">
        <v>122</v>
      </c>
      <c r="I46" s="10" t="s">
        <v>122</v>
      </c>
      <c r="J46" s="10" t="s">
        <v>122</v>
      </c>
      <c r="K46" s="10" t="s">
        <v>118</v>
      </c>
      <c r="L46" s="26" t="s">
        <v>151</v>
      </c>
      <c r="M46" s="26">
        <v>0.6743055555555556</v>
      </c>
      <c r="N46" s="26">
        <v>0.71527777777777779</v>
      </c>
      <c r="O46" s="26">
        <v>0.78472222222222221</v>
      </c>
      <c r="P46" s="26">
        <f t="shared" si="7"/>
        <v>7.1527777777777857E-2</v>
      </c>
      <c r="Q46" s="26">
        <f t="shared" si="8"/>
        <v>4.0972222222222188E-2</v>
      </c>
      <c r="R46" s="26">
        <f t="shared" si="9"/>
        <v>6.944444444444442E-2</v>
      </c>
      <c r="S46" s="42">
        <f t="shared" si="3"/>
        <v>103.00000000000011</v>
      </c>
      <c r="T46" s="42">
        <f t="shared" si="4"/>
        <v>58.99999999999995</v>
      </c>
      <c r="U46" s="42">
        <f t="shared" si="5"/>
        <v>99.999999999999972</v>
      </c>
      <c r="V46" s="30">
        <v>0.18479999999999999</v>
      </c>
      <c r="W46" s="30">
        <v>0.13950000000000001</v>
      </c>
      <c r="X46" s="30">
        <v>0.1082</v>
      </c>
      <c r="Y46" s="30">
        <v>0.10630000000000001</v>
      </c>
      <c r="Z46" s="30">
        <f t="shared" si="6"/>
        <v>4.7459243870330769E-3</v>
      </c>
    </row>
    <row r="47" spans="1:27" x14ac:dyDescent="0.25">
      <c r="A47" s="3" t="s">
        <v>8</v>
      </c>
      <c r="B47" s="10" t="s">
        <v>83</v>
      </c>
      <c r="C47" s="10" t="s">
        <v>122</v>
      </c>
      <c r="D47" s="10" t="s">
        <v>122</v>
      </c>
      <c r="E47" s="21" t="s">
        <v>91</v>
      </c>
      <c r="F47" s="19">
        <v>1.68</v>
      </c>
      <c r="G47" s="20">
        <f t="shared" si="10"/>
        <v>22.321428571428577</v>
      </c>
      <c r="H47" s="10" t="s">
        <v>117</v>
      </c>
      <c r="I47" s="10" t="s">
        <v>117</v>
      </c>
      <c r="J47" s="10" t="s">
        <v>117</v>
      </c>
      <c r="K47" s="10" t="s">
        <v>117</v>
      </c>
      <c r="L47" s="26">
        <v>0.60763888888888895</v>
      </c>
      <c r="M47" s="26">
        <v>0.67013888888888884</v>
      </c>
      <c r="N47" s="26">
        <v>0.70833333333333337</v>
      </c>
      <c r="O47" s="26">
        <v>0.77083333333333337</v>
      </c>
      <c r="P47" s="26">
        <f t="shared" si="7"/>
        <v>6.2499999999999889E-2</v>
      </c>
      <c r="Q47" s="26">
        <f t="shared" si="8"/>
        <v>3.8194444444444531E-2</v>
      </c>
      <c r="R47" s="26">
        <f t="shared" si="9"/>
        <v>6.25E-2</v>
      </c>
      <c r="S47" s="42">
        <f t="shared" si="3"/>
        <v>89.999999999999844</v>
      </c>
      <c r="T47" s="42">
        <f t="shared" si="4"/>
        <v>55.000000000000128</v>
      </c>
      <c r="U47" s="42">
        <f t="shared" si="5"/>
        <v>90</v>
      </c>
      <c r="V47" s="30">
        <v>9.6049999999999996E-2</v>
      </c>
      <c r="W47" s="30">
        <v>0.1086</v>
      </c>
      <c r="X47" s="30">
        <v>0.13170000000000001</v>
      </c>
      <c r="Y47" s="30">
        <v>0.45619999999999999</v>
      </c>
      <c r="Z47" s="30">
        <f t="shared" si="6"/>
        <v>6.5876010101010071E-3</v>
      </c>
    </row>
    <row r="48" spans="1:27" x14ac:dyDescent="0.25">
      <c r="A48" s="3" t="s">
        <v>67</v>
      </c>
      <c r="B48" s="10" t="s">
        <v>83</v>
      </c>
      <c r="C48" s="10" t="s">
        <v>122</v>
      </c>
      <c r="D48" s="10" t="s">
        <v>122</v>
      </c>
      <c r="E48" s="21">
        <v>58</v>
      </c>
      <c r="F48" s="19">
        <v>1.63</v>
      </c>
      <c r="G48" s="21">
        <f t="shared" si="10"/>
        <v>21.829952199932254</v>
      </c>
      <c r="H48" s="10" t="s">
        <v>118</v>
      </c>
      <c r="I48" s="10" t="s">
        <v>118</v>
      </c>
      <c r="J48" s="10" t="s">
        <v>120</v>
      </c>
      <c r="K48" s="10" t="s">
        <v>120</v>
      </c>
      <c r="L48" s="26">
        <v>0.6</v>
      </c>
      <c r="M48" s="26">
        <v>0.65625</v>
      </c>
      <c r="N48" s="26">
        <v>0.69305555555555554</v>
      </c>
      <c r="O48" s="26">
        <v>0.7631944444444444</v>
      </c>
      <c r="P48" s="26">
        <f t="shared" si="7"/>
        <v>5.6250000000000022E-2</v>
      </c>
      <c r="Q48" s="26">
        <f t="shared" si="8"/>
        <v>3.6805555555555536E-2</v>
      </c>
      <c r="R48" s="26">
        <f t="shared" si="9"/>
        <v>7.0138888888888862E-2</v>
      </c>
      <c r="S48" s="42">
        <f t="shared" si="3"/>
        <v>81.000000000000028</v>
      </c>
      <c r="T48" s="42">
        <f t="shared" si="4"/>
        <v>52.999999999999972</v>
      </c>
      <c r="U48" s="42">
        <f t="shared" si="5"/>
        <v>100.99999999999996</v>
      </c>
      <c r="V48" s="30">
        <v>0.16020000000000001</v>
      </c>
      <c r="W48" s="30">
        <v>0.13719999999999999</v>
      </c>
      <c r="X48" s="30">
        <v>7.7420000000000003E-2</v>
      </c>
      <c r="Y48" s="30">
        <v>0.13689999999999999</v>
      </c>
      <c r="Z48" s="30">
        <f t="shared" si="6"/>
        <v>4.9215095492777796E-3</v>
      </c>
    </row>
    <row r="49" spans="1:26" x14ac:dyDescent="0.25">
      <c r="A49" s="3" t="s">
        <v>7</v>
      </c>
      <c r="B49" s="10" t="s">
        <v>83</v>
      </c>
      <c r="C49" s="10" t="s">
        <v>122</v>
      </c>
      <c r="D49" s="10" t="s">
        <v>122</v>
      </c>
      <c r="E49" s="21" t="s">
        <v>91</v>
      </c>
      <c r="F49" s="19">
        <v>1.66</v>
      </c>
      <c r="G49" s="20">
        <f t="shared" si="10"/>
        <v>22.862534475250399</v>
      </c>
      <c r="H49" s="10" t="s">
        <v>117</v>
      </c>
      <c r="I49" s="10" t="s">
        <v>117</v>
      </c>
      <c r="J49" s="10" t="s">
        <v>117</v>
      </c>
      <c r="K49" s="10" t="s">
        <v>117</v>
      </c>
      <c r="L49" s="26">
        <v>0.60069444444444442</v>
      </c>
      <c r="M49" s="26">
        <v>0.6791666666666667</v>
      </c>
      <c r="N49" s="26">
        <v>0.73611111111111116</v>
      </c>
      <c r="O49" s="26">
        <v>0.80208333333333337</v>
      </c>
      <c r="P49" s="26">
        <f t="shared" si="7"/>
        <v>7.8472222222222276E-2</v>
      </c>
      <c r="Q49" s="26">
        <f t="shared" si="8"/>
        <v>5.6944444444444464E-2</v>
      </c>
      <c r="R49" s="26">
        <f t="shared" si="9"/>
        <v>6.597222222222221E-2</v>
      </c>
      <c r="S49" s="42">
        <f t="shared" si="3"/>
        <v>113.00000000000009</v>
      </c>
      <c r="T49" s="42">
        <f t="shared" si="4"/>
        <v>82.000000000000028</v>
      </c>
      <c r="U49" s="42">
        <f t="shared" si="5"/>
        <v>94.999999999999986</v>
      </c>
      <c r="V49" s="30">
        <v>0.1341</v>
      </c>
      <c r="W49" s="30">
        <v>0.1331</v>
      </c>
      <c r="X49" s="30">
        <v>9.6259999999999998E-2</v>
      </c>
      <c r="Y49" s="30">
        <v>5.4309999999999997E-2</v>
      </c>
      <c r="Z49" s="30">
        <f t="shared" si="6"/>
        <v>3.3733111545321309E-3</v>
      </c>
    </row>
    <row r="50" spans="1:26" x14ac:dyDescent="0.25">
      <c r="A50" s="3" t="s">
        <v>17</v>
      </c>
      <c r="B50" s="10" t="s">
        <v>85</v>
      </c>
      <c r="C50" s="10" t="s">
        <v>122</v>
      </c>
      <c r="D50" s="10" t="s">
        <v>122</v>
      </c>
      <c r="E50" s="21" t="s">
        <v>99</v>
      </c>
      <c r="F50" s="19">
        <v>1.83</v>
      </c>
      <c r="G50" s="20">
        <f t="shared" si="10"/>
        <v>23.888440980620498</v>
      </c>
      <c r="H50" s="10" t="s">
        <v>121</v>
      </c>
      <c r="I50" s="10" t="s">
        <v>118</v>
      </c>
      <c r="J50" s="10" t="s">
        <v>118</v>
      </c>
      <c r="K50" s="10" t="s">
        <v>121</v>
      </c>
      <c r="L50" s="26">
        <v>0.60069444444444442</v>
      </c>
      <c r="M50" s="26">
        <v>0.67361111111111116</v>
      </c>
      <c r="N50" s="26">
        <v>0.71458333333333324</v>
      </c>
      <c r="O50" s="26">
        <v>0.77500000000000002</v>
      </c>
      <c r="P50" s="26">
        <f t="shared" si="7"/>
        <v>7.2916666666666741E-2</v>
      </c>
      <c r="Q50" s="26">
        <f t="shared" si="8"/>
        <v>4.0972222222222077E-2</v>
      </c>
      <c r="R50" s="26">
        <f t="shared" si="9"/>
        <v>6.0416666666666785E-2</v>
      </c>
      <c r="S50" s="42">
        <f t="shared" si="3"/>
        <v>105.00000000000011</v>
      </c>
      <c r="T50" s="42">
        <f t="shared" si="4"/>
        <v>58.999999999999787</v>
      </c>
      <c r="U50" s="42">
        <f t="shared" si="5"/>
        <v>87.000000000000171</v>
      </c>
      <c r="V50" s="30">
        <v>0.21609999999999999</v>
      </c>
      <c r="W50" s="30">
        <v>0.17730000000000001</v>
      </c>
      <c r="X50" s="30">
        <v>0.23039999999999999</v>
      </c>
      <c r="Y50" s="30">
        <v>0.21179999999999999</v>
      </c>
      <c r="Z50" s="30">
        <f t="shared" si="6"/>
        <v>7.8697973894408784E-3</v>
      </c>
    </row>
    <row r="51" spans="1:26" x14ac:dyDescent="0.25">
      <c r="A51" s="3" t="s">
        <v>42</v>
      </c>
      <c r="B51" s="10" t="s">
        <v>85</v>
      </c>
      <c r="C51" s="10" t="s">
        <v>122</v>
      </c>
      <c r="D51" s="10" t="s">
        <v>122</v>
      </c>
      <c r="E51" s="21" t="s">
        <v>84</v>
      </c>
      <c r="F51" s="19">
        <v>1.8</v>
      </c>
      <c r="G51" s="20">
        <f t="shared" si="10"/>
        <v>19.1358024691358</v>
      </c>
      <c r="H51" s="10" t="s">
        <v>122</v>
      </c>
      <c r="I51" s="10" t="s">
        <v>122</v>
      </c>
      <c r="J51" s="10" t="s">
        <v>122</v>
      </c>
      <c r="K51" s="10" t="s">
        <v>122</v>
      </c>
      <c r="L51" s="26">
        <v>0.61319444444444449</v>
      </c>
      <c r="M51" s="26">
        <v>0.66736111111111107</v>
      </c>
      <c r="N51" s="26">
        <v>0.71250000000000002</v>
      </c>
      <c r="O51" s="26">
        <v>0.77361111111111114</v>
      </c>
      <c r="P51" s="26">
        <f t="shared" si="7"/>
        <v>5.4166666666666585E-2</v>
      </c>
      <c r="Q51" s="26">
        <f t="shared" si="8"/>
        <v>4.5138888888888951E-2</v>
      </c>
      <c r="R51" s="26">
        <f t="shared" si="9"/>
        <v>6.1111111111111116E-2</v>
      </c>
      <c r="S51" s="42">
        <f t="shared" si="3"/>
        <v>77.999999999999886</v>
      </c>
      <c r="T51" s="42">
        <f t="shared" si="4"/>
        <v>65.000000000000085</v>
      </c>
      <c r="U51" s="42">
        <f t="shared" si="5"/>
        <v>88</v>
      </c>
      <c r="V51" s="30">
        <v>0.50290000000000001</v>
      </c>
      <c r="W51" s="30">
        <v>0.24110000000000001</v>
      </c>
      <c r="X51" s="30">
        <v>0.10680000000000001</v>
      </c>
      <c r="Y51" s="30">
        <v>8.1689999999999999E-2</v>
      </c>
      <c r="Z51" s="30">
        <f t="shared" si="6"/>
        <v>8.5163505244755279E-3</v>
      </c>
    </row>
    <row r="52" spans="1:26" x14ac:dyDescent="0.25">
      <c r="A52" s="3" t="s">
        <v>41</v>
      </c>
      <c r="B52" s="10" t="s">
        <v>85</v>
      </c>
      <c r="C52" s="10" t="s">
        <v>122</v>
      </c>
      <c r="D52" s="10" t="s">
        <v>122</v>
      </c>
      <c r="E52" s="21" t="s">
        <v>110</v>
      </c>
      <c r="F52" s="19">
        <v>1.78</v>
      </c>
      <c r="G52" s="20">
        <f t="shared" si="10"/>
        <v>30.930438076000502</v>
      </c>
      <c r="H52" s="10" t="s">
        <v>121</v>
      </c>
      <c r="I52" s="10" t="s">
        <v>120</v>
      </c>
      <c r="J52" s="10" t="s">
        <v>118</v>
      </c>
      <c r="K52" s="10" t="s">
        <v>118</v>
      </c>
      <c r="L52" s="26">
        <v>0.59930555555555554</v>
      </c>
      <c r="M52" s="26">
        <v>0.64444444444444449</v>
      </c>
      <c r="N52" s="26">
        <v>0.71666666666666667</v>
      </c>
      <c r="O52" s="26">
        <v>0.77847222222222223</v>
      </c>
      <c r="P52" s="26">
        <f t="shared" si="7"/>
        <v>4.5138888888888951E-2</v>
      </c>
      <c r="Q52" s="26">
        <f t="shared" si="8"/>
        <v>7.2222222222222188E-2</v>
      </c>
      <c r="R52" s="26">
        <f t="shared" si="9"/>
        <v>6.1805555555555558E-2</v>
      </c>
      <c r="S52" s="42">
        <f t="shared" si="3"/>
        <v>65.000000000000085</v>
      </c>
      <c r="T52" s="42">
        <f t="shared" si="4"/>
        <v>103.99999999999994</v>
      </c>
      <c r="U52" s="42">
        <f t="shared" si="5"/>
        <v>89</v>
      </c>
      <c r="V52" s="30">
        <v>0.2697</v>
      </c>
      <c r="W52" s="30">
        <v>0.2485</v>
      </c>
      <c r="X52" s="30">
        <v>0.10639999999999999</v>
      </c>
      <c r="Y52" s="30">
        <v>9.8180000000000003E-2</v>
      </c>
      <c r="Z52" s="30">
        <f t="shared" si="6"/>
        <v>6.841729688850471E-3</v>
      </c>
    </row>
    <row r="53" spans="1:26" x14ac:dyDescent="0.25">
      <c r="A53" s="3" t="s">
        <v>36</v>
      </c>
      <c r="B53" s="10" t="s">
        <v>83</v>
      </c>
      <c r="C53" s="10" t="s">
        <v>122</v>
      </c>
      <c r="D53" s="10" t="s">
        <v>122</v>
      </c>
      <c r="E53" s="21" t="s">
        <v>93</v>
      </c>
      <c r="F53" s="19">
        <v>1.62</v>
      </c>
      <c r="G53" s="20">
        <f t="shared" si="10"/>
        <v>20.576131687242793</v>
      </c>
      <c r="H53" s="10" t="s">
        <v>118</v>
      </c>
      <c r="I53" s="10" t="s">
        <v>120</v>
      </c>
      <c r="J53" s="10" t="s">
        <v>118</v>
      </c>
      <c r="K53" s="10" t="s">
        <v>119</v>
      </c>
      <c r="L53" s="26">
        <v>0.60555555555555551</v>
      </c>
      <c r="M53" s="26">
        <v>0.66736111111111107</v>
      </c>
      <c r="N53" s="26">
        <v>0.7090277777777777</v>
      </c>
      <c r="O53" s="26">
        <v>0.77083333333333337</v>
      </c>
      <c r="P53" s="26">
        <f t="shared" si="7"/>
        <v>6.1805555555555558E-2</v>
      </c>
      <c r="Q53" s="26">
        <f t="shared" si="8"/>
        <v>4.166666666666663E-2</v>
      </c>
      <c r="R53" s="26">
        <f t="shared" si="9"/>
        <v>6.1805555555555669E-2</v>
      </c>
      <c r="S53" s="42">
        <f t="shared" si="3"/>
        <v>89</v>
      </c>
      <c r="T53" s="42">
        <f t="shared" si="4"/>
        <v>59.999999999999943</v>
      </c>
      <c r="U53" s="42">
        <f t="shared" si="5"/>
        <v>89.000000000000171</v>
      </c>
      <c r="V53" s="30">
        <v>0.2306</v>
      </c>
      <c r="W53" s="30">
        <v>0.12470000000000001</v>
      </c>
      <c r="X53" s="30">
        <v>0.1163</v>
      </c>
      <c r="Y53" s="30">
        <v>8.1739999999999993E-2</v>
      </c>
      <c r="Z53" s="30">
        <f t="shared" si="6"/>
        <v>5.1169850187265916E-3</v>
      </c>
    </row>
    <row r="54" spans="1:26" x14ac:dyDescent="0.25">
      <c r="A54" s="3" t="s">
        <v>56</v>
      </c>
      <c r="B54" s="10" t="s">
        <v>83</v>
      </c>
      <c r="C54" s="10" t="s">
        <v>122</v>
      </c>
      <c r="D54" s="10" t="s">
        <v>121</v>
      </c>
      <c r="E54" s="21">
        <v>53</v>
      </c>
      <c r="F54" s="19">
        <v>1.68</v>
      </c>
      <c r="G54" s="21">
        <f t="shared" si="10"/>
        <v>18.778344671201818</v>
      </c>
      <c r="H54" s="10" t="s">
        <v>131</v>
      </c>
      <c r="I54" s="10" t="s">
        <v>120</v>
      </c>
      <c r="J54" s="10" t="s">
        <v>119</v>
      </c>
      <c r="K54" s="10" t="s">
        <v>119</v>
      </c>
      <c r="L54" s="26">
        <v>0.60277777777777775</v>
      </c>
      <c r="M54" s="26">
        <v>0.66249999999999998</v>
      </c>
      <c r="N54" s="26">
        <v>0.70000000000000007</v>
      </c>
      <c r="O54" s="26">
        <v>0.76736111111111116</v>
      </c>
      <c r="P54" s="26">
        <f t="shared" si="7"/>
        <v>5.9722222222222232E-2</v>
      </c>
      <c r="Q54" s="26">
        <f t="shared" si="8"/>
        <v>3.7500000000000089E-2</v>
      </c>
      <c r="R54" s="26">
        <f t="shared" si="9"/>
        <v>6.7361111111111094E-2</v>
      </c>
      <c r="S54" s="42">
        <f t="shared" si="3"/>
        <v>86.000000000000014</v>
      </c>
      <c r="T54" s="42">
        <f t="shared" si="4"/>
        <v>54.000000000000128</v>
      </c>
      <c r="U54" s="42">
        <f t="shared" si="5"/>
        <v>96.999999999999972</v>
      </c>
      <c r="V54" s="30">
        <v>0.25340000000000001</v>
      </c>
      <c r="W54" s="30">
        <v>0.28489999999999999</v>
      </c>
      <c r="X54" s="30">
        <v>0.11840000000000001</v>
      </c>
      <c r="Y54" s="30">
        <v>0.17180000000000001</v>
      </c>
      <c r="Z54" s="30">
        <f t="shared" si="6"/>
        <v>8.3597867107097421E-3</v>
      </c>
    </row>
    <row r="55" spans="1:26" x14ac:dyDescent="0.25">
      <c r="A55" s="3" t="s">
        <v>73</v>
      </c>
      <c r="B55" s="10" t="s">
        <v>85</v>
      </c>
      <c r="C55" s="10" t="s">
        <v>122</v>
      </c>
      <c r="D55" s="10" t="s">
        <v>122</v>
      </c>
      <c r="E55" s="21">
        <v>62</v>
      </c>
      <c r="F55" s="19">
        <v>1.74</v>
      </c>
      <c r="G55" s="21">
        <f t="shared" si="10"/>
        <v>20.478266613819528</v>
      </c>
      <c r="H55" s="10" t="s">
        <v>118</v>
      </c>
      <c r="I55" s="10" t="s">
        <v>121</v>
      </c>
      <c r="J55" s="10" t="s">
        <v>122</v>
      </c>
      <c r="K55" s="10" t="s">
        <v>122</v>
      </c>
      <c r="L55" s="26">
        <v>0.60416666666666663</v>
      </c>
      <c r="M55" s="26">
        <v>0.65763888888888888</v>
      </c>
      <c r="N55" s="26">
        <v>0.70347222222222217</v>
      </c>
      <c r="O55" s="26">
        <v>0.77847222222222223</v>
      </c>
      <c r="P55" s="26">
        <f t="shared" si="7"/>
        <v>5.3472222222222254E-2</v>
      </c>
      <c r="Q55" s="26">
        <f t="shared" si="8"/>
        <v>4.5833333333333282E-2</v>
      </c>
      <c r="R55" s="26">
        <f t="shared" si="9"/>
        <v>7.5000000000000067E-2</v>
      </c>
      <c r="S55" s="42">
        <f t="shared" si="3"/>
        <v>77.000000000000043</v>
      </c>
      <c r="T55" s="42">
        <f t="shared" si="4"/>
        <v>65.999999999999929</v>
      </c>
      <c r="U55" s="42">
        <f t="shared" si="5"/>
        <v>108.0000000000001</v>
      </c>
      <c r="V55" s="30">
        <v>0.33129999999999998</v>
      </c>
      <c r="W55" s="30">
        <v>0.18240000000000001</v>
      </c>
      <c r="X55" s="30">
        <v>0.24690000000000001</v>
      </c>
      <c r="Y55" s="30">
        <v>0.128</v>
      </c>
      <c r="Z55" s="30">
        <f t="shared" si="6"/>
        <v>8.3236351611351619E-3</v>
      </c>
    </row>
    <row r="56" spans="1:26" x14ac:dyDescent="0.25">
      <c r="A56" s="3" t="s">
        <v>4</v>
      </c>
      <c r="B56" s="10" t="s">
        <v>85</v>
      </c>
      <c r="C56" s="10" t="s">
        <v>122</v>
      </c>
      <c r="D56" s="10" t="s">
        <v>122</v>
      </c>
      <c r="E56" s="21" t="s">
        <v>88</v>
      </c>
      <c r="F56" s="19">
        <v>1.74</v>
      </c>
      <c r="G56" s="20">
        <f t="shared" si="10"/>
        <v>23.120623596247853</v>
      </c>
      <c r="H56" s="10" t="s">
        <v>117</v>
      </c>
      <c r="I56" s="10" t="s">
        <v>117</v>
      </c>
      <c r="J56" s="10" t="s">
        <v>117</v>
      </c>
      <c r="K56" s="10" t="s">
        <v>117</v>
      </c>
      <c r="L56" s="26">
        <v>0.60763888888888895</v>
      </c>
      <c r="M56" s="26">
        <v>0.6743055555555556</v>
      </c>
      <c r="N56" s="26">
        <v>0.71875</v>
      </c>
      <c r="O56" s="26">
        <v>0.78402777777777777</v>
      </c>
      <c r="P56" s="26">
        <f t="shared" si="7"/>
        <v>6.6666666666666652E-2</v>
      </c>
      <c r="Q56" s="26">
        <f t="shared" si="8"/>
        <v>4.4444444444444398E-2</v>
      </c>
      <c r="R56" s="26">
        <f t="shared" si="9"/>
        <v>6.5277777777777768E-2</v>
      </c>
      <c r="S56" s="42">
        <f t="shared" si="3"/>
        <v>95.999999999999972</v>
      </c>
      <c r="T56" s="42">
        <f t="shared" si="4"/>
        <v>63.999999999999929</v>
      </c>
      <c r="U56" s="42">
        <f t="shared" si="5"/>
        <v>93.999999999999986</v>
      </c>
      <c r="V56" s="30">
        <v>0.92120000000000002</v>
      </c>
      <c r="W56" s="30">
        <v>0.15110000000000001</v>
      </c>
      <c r="X56" s="30">
        <v>0.1056</v>
      </c>
      <c r="Y56" s="30">
        <v>7.3969999999999994E-2</v>
      </c>
      <c r="Z56" s="30">
        <f t="shared" si="6"/>
        <v>8.5455241578014218E-3</v>
      </c>
    </row>
    <row r="57" spans="1:26" x14ac:dyDescent="0.25">
      <c r="A57" s="3" t="s">
        <v>44</v>
      </c>
      <c r="B57" s="10" t="s">
        <v>83</v>
      </c>
      <c r="C57" s="10" t="s">
        <v>122</v>
      </c>
      <c r="D57" s="10" t="s">
        <v>122</v>
      </c>
      <c r="E57" s="21" t="s">
        <v>103</v>
      </c>
      <c r="F57" s="19">
        <v>1.63</v>
      </c>
      <c r="G57" s="20">
        <f t="shared" si="10"/>
        <v>21.077195227520797</v>
      </c>
      <c r="H57" s="10" t="s">
        <v>124</v>
      </c>
      <c r="I57" s="10" t="s">
        <v>123</v>
      </c>
      <c r="J57" s="10" t="s">
        <v>124</v>
      </c>
      <c r="K57" s="10" t="s">
        <v>126</v>
      </c>
      <c r="L57" s="26">
        <v>0.6020833333333333</v>
      </c>
      <c r="M57" s="26">
        <v>0.66111111111111109</v>
      </c>
      <c r="N57" s="26">
        <v>0.70277777777777783</v>
      </c>
      <c r="O57" s="26">
        <v>0.76736111111111116</v>
      </c>
      <c r="P57" s="26">
        <f t="shared" si="7"/>
        <v>5.902777777777779E-2</v>
      </c>
      <c r="Q57" s="26">
        <f t="shared" si="8"/>
        <v>4.1666666666666741E-2</v>
      </c>
      <c r="R57" s="26">
        <f t="shared" si="9"/>
        <v>6.4583333333333326E-2</v>
      </c>
      <c r="S57" s="42">
        <f t="shared" si="3"/>
        <v>85.000000000000014</v>
      </c>
      <c r="T57" s="42">
        <f t="shared" si="4"/>
        <v>60.000000000000107</v>
      </c>
      <c r="U57" s="42">
        <f t="shared" si="5"/>
        <v>92.999999999999986</v>
      </c>
      <c r="V57" s="30">
        <v>0.3306</v>
      </c>
      <c r="W57" s="30">
        <v>0.21460000000000001</v>
      </c>
      <c r="X57" s="30">
        <v>0.16259999999999999</v>
      </c>
      <c r="Y57" s="30">
        <v>0.14929999999999999</v>
      </c>
      <c r="Z57" s="30">
        <f t="shared" si="6"/>
        <v>8.0272738772928457E-3</v>
      </c>
    </row>
    <row r="58" spans="1:26" x14ac:dyDescent="0.25">
      <c r="A58" s="3" t="s">
        <v>43</v>
      </c>
      <c r="B58" s="10" t="s">
        <v>85</v>
      </c>
      <c r="C58" s="10" t="s">
        <v>122</v>
      </c>
      <c r="D58" s="10" t="s">
        <v>122</v>
      </c>
      <c r="E58" s="21" t="s">
        <v>111</v>
      </c>
      <c r="F58" s="19">
        <v>1.87</v>
      </c>
      <c r="G58" s="20">
        <f t="shared" si="10"/>
        <v>26.309016557522373</v>
      </c>
      <c r="H58" s="10" t="s">
        <v>121</v>
      </c>
      <c r="I58" s="10" t="s">
        <v>121</v>
      </c>
      <c r="J58" s="10" t="s">
        <v>118</v>
      </c>
      <c r="K58" s="10" t="s">
        <v>122</v>
      </c>
      <c r="L58" s="26">
        <v>0.60555555555555551</v>
      </c>
      <c r="M58" s="26">
        <v>0.66249999999999998</v>
      </c>
      <c r="N58" s="26">
        <v>0.69930555555555562</v>
      </c>
      <c r="O58" s="26">
        <v>0.7631944444444444</v>
      </c>
      <c r="P58" s="26">
        <f t="shared" si="7"/>
        <v>5.6944444444444464E-2</v>
      </c>
      <c r="Q58" s="26">
        <f t="shared" si="8"/>
        <v>3.6805555555555647E-2</v>
      </c>
      <c r="R58" s="26">
        <f t="shared" si="9"/>
        <v>6.3888888888888773E-2</v>
      </c>
      <c r="S58" s="42">
        <f t="shared" si="3"/>
        <v>82.000000000000028</v>
      </c>
      <c r="T58" s="42">
        <f t="shared" si="4"/>
        <v>53.000000000000128</v>
      </c>
      <c r="U58" s="42">
        <f t="shared" si="5"/>
        <v>91.999999999999829</v>
      </c>
      <c r="V58" s="30">
        <v>0.39</v>
      </c>
      <c r="W58" s="30">
        <v>0.20100000000000001</v>
      </c>
      <c r="X58" s="30">
        <v>8.7840000000000001E-2</v>
      </c>
      <c r="Y58" s="30">
        <v>7.1029999999999996E-2</v>
      </c>
      <c r="Z58" s="30">
        <f t="shared" si="6"/>
        <v>7.1919881100061958E-3</v>
      </c>
    </row>
    <row r="59" spans="1:26" x14ac:dyDescent="0.25">
      <c r="A59" s="3" t="s">
        <v>61</v>
      </c>
      <c r="B59" s="10" t="s">
        <v>83</v>
      </c>
      <c r="C59" s="10" t="s">
        <v>122</v>
      </c>
      <c r="D59" s="10" t="s">
        <v>122</v>
      </c>
      <c r="E59" s="21">
        <v>51</v>
      </c>
      <c r="F59" s="19">
        <v>1.62</v>
      </c>
      <c r="G59" s="21">
        <f t="shared" si="10"/>
        <v>19.433013260173752</v>
      </c>
      <c r="H59" s="10" t="s">
        <v>121</v>
      </c>
      <c r="I59" s="10" t="s">
        <v>124</v>
      </c>
      <c r="J59" s="10" t="s">
        <v>120</v>
      </c>
      <c r="K59" s="10" t="s">
        <v>120</v>
      </c>
      <c r="L59" s="26">
        <v>0.59375</v>
      </c>
      <c r="M59" s="26">
        <v>0.65833333333333333</v>
      </c>
      <c r="N59" s="26">
        <v>0.70624999999999993</v>
      </c>
      <c r="O59" s="26">
        <v>0.77083333333333337</v>
      </c>
      <c r="P59" s="26">
        <f t="shared" si="7"/>
        <v>6.4583333333333326E-2</v>
      </c>
      <c r="Q59" s="26">
        <f t="shared" si="8"/>
        <v>4.7916666666666607E-2</v>
      </c>
      <c r="R59" s="26">
        <f t="shared" si="9"/>
        <v>6.4583333333333437E-2</v>
      </c>
      <c r="S59" s="42">
        <f t="shared" si="3"/>
        <v>92.999999999999986</v>
      </c>
      <c r="T59" s="42">
        <f t="shared" si="4"/>
        <v>68.999999999999915</v>
      </c>
      <c r="U59" s="42">
        <f t="shared" si="5"/>
        <v>93.000000000000142</v>
      </c>
      <c r="V59" s="30">
        <v>0.35370000000000001</v>
      </c>
      <c r="W59" s="30">
        <v>0.31090000000000001</v>
      </c>
      <c r="X59" s="30">
        <v>0.19989999999999999</v>
      </c>
      <c r="Y59" s="30">
        <v>0.1709</v>
      </c>
      <c r="Z59" s="30">
        <f t="shared" si="6"/>
        <v>9.2681159420289882E-3</v>
      </c>
    </row>
    <row r="60" spans="1:26" x14ac:dyDescent="0.25">
      <c r="A60" s="3" t="s">
        <v>10</v>
      </c>
      <c r="B60" s="10" t="s">
        <v>83</v>
      </c>
      <c r="C60" s="10" t="s">
        <v>122</v>
      </c>
      <c r="D60" s="10" t="s">
        <v>122</v>
      </c>
      <c r="E60" s="21" t="s">
        <v>93</v>
      </c>
      <c r="F60" s="19">
        <v>1.53</v>
      </c>
      <c r="G60" s="20">
        <f t="shared" si="10"/>
        <v>23.068050749711649</v>
      </c>
      <c r="H60" s="10" t="s">
        <v>117</v>
      </c>
      <c r="I60" s="10" t="s">
        <v>117</v>
      </c>
      <c r="J60" s="10" t="s">
        <v>117</v>
      </c>
      <c r="K60" s="10" t="s">
        <v>117</v>
      </c>
      <c r="L60" s="26">
        <v>0.60416666666666663</v>
      </c>
      <c r="M60" s="26">
        <v>0.66666666666666663</v>
      </c>
      <c r="N60" s="26">
        <v>0.70138888888888884</v>
      </c>
      <c r="O60" s="26">
        <v>0.76180555555555562</v>
      </c>
      <c r="P60" s="26">
        <f t="shared" si="7"/>
        <v>6.25E-2</v>
      </c>
      <c r="Q60" s="26">
        <f t="shared" si="8"/>
        <v>3.472222222222221E-2</v>
      </c>
      <c r="R60" s="26">
        <f t="shared" si="9"/>
        <v>6.0416666666666785E-2</v>
      </c>
      <c r="S60" s="42">
        <f t="shared" si="3"/>
        <v>90</v>
      </c>
      <c r="T60" s="42">
        <f t="shared" si="4"/>
        <v>49.999999999999986</v>
      </c>
      <c r="U60" s="42">
        <f t="shared" si="5"/>
        <v>87.000000000000171</v>
      </c>
      <c r="V60" s="30">
        <v>0.29659999999999997</v>
      </c>
      <c r="W60" s="30">
        <v>0.155</v>
      </c>
      <c r="X60" s="30">
        <v>0.13059999999999999</v>
      </c>
      <c r="Y60" s="30">
        <v>0.1125</v>
      </c>
      <c r="Z60" s="30">
        <f t="shared" si="6"/>
        <v>6.7620153256704955E-3</v>
      </c>
    </row>
    <row r="61" spans="1:26" x14ac:dyDescent="0.25">
      <c r="A61" s="3" t="s">
        <v>60</v>
      </c>
      <c r="B61" s="10" t="s">
        <v>83</v>
      </c>
      <c r="C61" s="10" t="s">
        <v>122</v>
      </c>
      <c r="D61" s="10" t="s">
        <v>122</v>
      </c>
      <c r="E61" s="21">
        <v>51</v>
      </c>
      <c r="F61" s="19">
        <v>1.72</v>
      </c>
      <c r="G61" s="21">
        <f t="shared" si="10"/>
        <v>17.239048134126556</v>
      </c>
      <c r="H61" s="10" t="s">
        <v>121</v>
      </c>
      <c r="I61" s="10" t="s">
        <v>121</v>
      </c>
      <c r="J61" s="10" t="s">
        <v>121</v>
      </c>
      <c r="K61" s="10" t="s">
        <v>121</v>
      </c>
      <c r="L61" s="26">
        <v>0.59652777777777777</v>
      </c>
      <c r="M61" s="26">
        <v>0.65833333333333333</v>
      </c>
      <c r="N61" s="26">
        <v>0.70208333333333339</v>
      </c>
      <c r="O61" s="26">
        <v>0.76041666666666663</v>
      </c>
      <c r="P61" s="26">
        <f t="shared" si="7"/>
        <v>6.1805555555555558E-2</v>
      </c>
      <c r="Q61" s="26">
        <f t="shared" si="8"/>
        <v>4.3750000000000067E-2</v>
      </c>
      <c r="R61" s="26">
        <f t="shared" si="9"/>
        <v>5.8333333333333237E-2</v>
      </c>
      <c r="S61" s="42">
        <f t="shared" si="3"/>
        <v>89</v>
      </c>
      <c r="T61" s="42">
        <f t="shared" si="4"/>
        <v>63.000000000000099</v>
      </c>
      <c r="U61" s="42">
        <f t="shared" si="5"/>
        <v>83.999999999999858</v>
      </c>
      <c r="V61" s="30">
        <v>0.3105</v>
      </c>
      <c r="W61" s="30">
        <v>0.2102</v>
      </c>
      <c r="X61" s="30">
        <v>6.7269999999999996E-2</v>
      </c>
      <c r="Y61" s="30">
        <v>6.2850000000000003E-2</v>
      </c>
      <c r="Z61" s="30">
        <f t="shared" si="6"/>
        <v>5.9019475655430684E-3</v>
      </c>
    </row>
    <row r="62" spans="1:26" x14ac:dyDescent="0.25">
      <c r="A62" s="3" t="s">
        <v>14</v>
      </c>
      <c r="B62" s="10" t="s">
        <v>83</v>
      </c>
      <c r="C62" s="10" t="s">
        <v>122</v>
      </c>
      <c r="D62" s="10" t="s">
        <v>122</v>
      </c>
      <c r="E62" s="21" t="s">
        <v>97</v>
      </c>
      <c r="F62" s="19">
        <v>1.6</v>
      </c>
      <c r="G62" s="20">
        <f t="shared" si="10"/>
        <v>25.390624999999996</v>
      </c>
      <c r="H62" s="10" t="s">
        <v>117</v>
      </c>
      <c r="I62" s="10" t="s">
        <v>117</v>
      </c>
      <c r="J62" s="10" t="s">
        <v>117</v>
      </c>
      <c r="K62" s="10" t="s">
        <v>117</v>
      </c>
      <c r="L62" s="26">
        <v>0.61041666666666672</v>
      </c>
      <c r="M62" s="26">
        <v>0.66111111111111109</v>
      </c>
      <c r="N62" s="26">
        <v>0.70486111111111116</v>
      </c>
      <c r="O62" s="26" t="s">
        <v>117</v>
      </c>
      <c r="P62" s="26">
        <f t="shared" si="7"/>
        <v>5.0694444444444375E-2</v>
      </c>
      <c r="Q62" s="26">
        <f t="shared" si="8"/>
        <v>4.3750000000000067E-2</v>
      </c>
      <c r="R62" s="26" t="e">
        <f t="shared" si="9"/>
        <v>#VALUE!</v>
      </c>
      <c r="S62" s="42">
        <f t="shared" si="3"/>
        <v>72.999999999999901</v>
      </c>
      <c r="T62" s="42">
        <f t="shared" si="4"/>
        <v>63.000000000000099</v>
      </c>
      <c r="U62" s="42" t="e">
        <f t="shared" si="5"/>
        <v>#VALUE!</v>
      </c>
      <c r="V62" s="30">
        <v>0.39169999999999999</v>
      </c>
      <c r="W62" s="30">
        <v>0.21540000000000001</v>
      </c>
      <c r="X62" s="30">
        <v>0.18110000000000001</v>
      </c>
      <c r="Y62" s="30">
        <v>0.11550000000000001</v>
      </c>
      <c r="Z62" s="30" t="s">
        <v>117</v>
      </c>
    </row>
    <row r="63" spans="1:26" x14ac:dyDescent="0.25">
      <c r="A63" s="3" t="s">
        <v>31</v>
      </c>
      <c r="B63" s="10" t="s">
        <v>83</v>
      </c>
      <c r="C63" s="10" t="s">
        <v>122</v>
      </c>
      <c r="D63" s="10" t="s">
        <v>122</v>
      </c>
      <c r="E63" s="21" t="s">
        <v>102</v>
      </c>
      <c r="F63" s="19">
        <v>1.68</v>
      </c>
      <c r="G63" s="20">
        <f t="shared" si="10"/>
        <v>17.715419501133791</v>
      </c>
      <c r="H63" s="10" t="s">
        <v>121</v>
      </c>
      <c r="I63" s="10" t="s">
        <v>122</v>
      </c>
      <c r="J63" s="10" t="s">
        <v>122</v>
      </c>
      <c r="K63" s="10" t="s">
        <v>122</v>
      </c>
      <c r="L63" s="26">
        <v>0.62569444444444444</v>
      </c>
      <c r="M63" s="26">
        <v>0.67708333333333337</v>
      </c>
      <c r="N63" s="26">
        <v>0.73263888888888884</v>
      </c>
      <c r="O63" s="26">
        <v>0.79652777777777783</v>
      </c>
      <c r="P63" s="26">
        <f t="shared" si="7"/>
        <v>5.1388888888888928E-2</v>
      </c>
      <c r="Q63" s="26">
        <f t="shared" si="8"/>
        <v>5.5555555555555469E-2</v>
      </c>
      <c r="R63" s="26">
        <f t="shared" si="9"/>
        <v>6.3888888888888995E-2</v>
      </c>
      <c r="S63" s="42">
        <f t="shared" si="3"/>
        <v>74.000000000000057</v>
      </c>
      <c r="T63" s="42">
        <f t="shared" si="4"/>
        <v>79.999999999999872</v>
      </c>
      <c r="U63" s="42">
        <f t="shared" si="5"/>
        <v>92.000000000000156</v>
      </c>
      <c r="V63" s="30">
        <v>0.1207</v>
      </c>
      <c r="W63" s="30">
        <v>7.7340000000000006E-2</v>
      </c>
      <c r="X63" s="30">
        <v>8.5750000000000007E-2</v>
      </c>
      <c r="Y63" s="30">
        <v>8.2739999999999994E-2</v>
      </c>
      <c r="Z63" s="30">
        <f t="shared" si="6"/>
        <v>3.2731271298472378E-3</v>
      </c>
    </row>
    <row r="64" spans="1:26" x14ac:dyDescent="0.25">
      <c r="A64" s="3" t="s">
        <v>52</v>
      </c>
      <c r="B64" s="10" t="s">
        <v>83</v>
      </c>
      <c r="C64" s="10" t="s">
        <v>121</v>
      </c>
      <c r="D64" s="10" t="s">
        <v>122</v>
      </c>
      <c r="E64" s="21">
        <v>56</v>
      </c>
      <c r="F64" s="19">
        <v>1.56</v>
      </c>
      <c r="G64" s="21">
        <f t="shared" si="10"/>
        <v>23.011176857330703</v>
      </c>
      <c r="H64" s="10" t="s">
        <v>120</v>
      </c>
      <c r="I64" s="10" t="s">
        <v>118</v>
      </c>
      <c r="J64" s="10" t="s">
        <v>120</v>
      </c>
      <c r="K64" s="10" t="s">
        <v>118</v>
      </c>
      <c r="L64" s="26">
        <v>0.60277777777777775</v>
      </c>
      <c r="M64" s="26">
        <v>0.66388888888888886</v>
      </c>
      <c r="N64" s="26">
        <v>0.70486111111111116</v>
      </c>
      <c r="O64" s="26">
        <v>0.76736111111111116</v>
      </c>
      <c r="P64" s="26">
        <f t="shared" si="7"/>
        <v>6.1111111111111116E-2</v>
      </c>
      <c r="Q64" s="26">
        <f t="shared" si="8"/>
        <v>4.0972222222222299E-2</v>
      </c>
      <c r="R64" s="26">
        <f t="shared" si="9"/>
        <v>6.25E-2</v>
      </c>
      <c r="S64" s="42">
        <f t="shared" si="3"/>
        <v>88</v>
      </c>
      <c r="T64" s="42">
        <f t="shared" si="4"/>
        <v>59.000000000000114</v>
      </c>
      <c r="U64" s="42">
        <f t="shared" si="5"/>
        <v>90</v>
      </c>
      <c r="V64" s="30">
        <v>0.2505</v>
      </c>
      <c r="W64" s="30">
        <v>0.2238</v>
      </c>
      <c r="X64" s="30">
        <v>0.18279999999999999</v>
      </c>
      <c r="Y64" s="30">
        <v>0.13880000000000001</v>
      </c>
      <c r="Z64" s="30">
        <f t="shared" si="6"/>
        <v>7.9273157421674307E-3</v>
      </c>
    </row>
    <row r="65" spans="1:58" x14ac:dyDescent="0.25">
      <c r="A65" s="3" t="s">
        <v>70</v>
      </c>
      <c r="B65" s="10" t="s">
        <v>85</v>
      </c>
      <c r="C65" s="10" t="s">
        <v>122</v>
      </c>
      <c r="D65" s="10" t="s">
        <v>122</v>
      </c>
      <c r="E65" s="21">
        <v>76</v>
      </c>
      <c r="F65" s="19">
        <v>1.8</v>
      </c>
      <c r="G65" s="21">
        <f t="shared" si="10"/>
        <v>23.456790123456788</v>
      </c>
      <c r="H65" s="10" t="s">
        <v>123</v>
      </c>
      <c r="I65" s="10" t="s">
        <v>123</v>
      </c>
      <c r="J65" s="10" t="s">
        <v>123</v>
      </c>
      <c r="K65" s="10" t="s">
        <v>121</v>
      </c>
      <c r="L65" s="26">
        <v>0.59791666666666665</v>
      </c>
      <c r="M65" s="26">
        <v>0.65763888888888888</v>
      </c>
      <c r="N65" s="26">
        <v>0.71319444444444446</v>
      </c>
      <c r="O65" s="26">
        <v>0.77361111111111114</v>
      </c>
      <c r="P65" s="26">
        <f t="shared" si="7"/>
        <v>5.9722222222222232E-2</v>
      </c>
      <c r="Q65" s="26">
        <f t="shared" si="8"/>
        <v>5.555555555555558E-2</v>
      </c>
      <c r="R65" s="26">
        <f t="shared" si="9"/>
        <v>6.0416666666666674E-2</v>
      </c>
      <c r="S65" s="42">
        <f t="shared" si="3"/>
        <v>86.000000000000014</v>
      </c>
      <c r="T65" s="42">
        <f t="shared" si="4"/>
        <v>80.000000000000028</v>
      </c>
      <c r="U65" s="42">
        <f t="shared" si="5"/>
        <v>87.000000000000014</v>
      </c>
      <c r="V65" s="30">
        <v>0.31330000000000002</v>
      </c>
      <c r="W65" s="30">
        <v>0.17460000000000001</v>
      </c>
      <c r="X65" s="30">
        <v>7.1129999999999999E-2</v>
      </c>
      <c r="Y65" s="30">
        <v>7.2520000000000001E-2</v>
      </c>
      <c r="Z65" s="30">
        <f t="shared" si="6"/>
        <v>5.1980151196204215E-3</v>
      </c>
    </row>
    <row r="66" spans="1:58" x14ac:dyDescent="0.25">
      <c r="A66" s="3" t="s">
        <v>76</v>
      </c>
      <c r="B66" s="10" t="s">
        <v>85</v>
      </c>
      <c r="C66" s="10" t="s">
        <v>122</v>
      </c>
      <c r="D66" s="10" t="s">
        <v>122</v>
      </c>
      <c r="E66" s="21">
        <v>65</v>
      </c>
      <c r="F66" s="19">
        <v>1.75</v>
      </c>
      <c r="G66" s="21">
        <f t="shared" ref="G66:G76" si="11">E66/((F66)^2)</f>
        <v>21.224489795918366</v>
      </c>
      <c r="H66" s="10" t="s">
        <v>122</v>
      </c>
      <c r="I66" s="10" t="s">
        <v>122</v>
      </c>
      <c r="J66" s="10" t="s">
        <v>122</v>
      </c>
      <c r="K66" s="10" t="s">
        <v>122</v>
      </c>
      <c r="L66" s="26">
        <v>0.59027777777777779</v>
      </c>
      <c r="M66" s="26">
        <v>0.66805555555555562</v>
      </c>
      <c r="N66" s="26">
        <v>0.70138888888888884</v>
      </c>
      <c r="O66" s="26">
        <v>0.76041666666666663</v>
      </c>
      <c r="P66" s="26">
        <f t="shared" si="7"/>
        <v>7.7777777777777835E-2</v>
      </c>
      <c r="Q66" s="26">
        <f t="shared" si="8"/>
        <v>3.3333333333333215E-2</v>
      </c>
      <c r="R66" s="26">
        <f t="shared" si="9"/>
        <v>5.902777777777779E-2</v>
      </c>
      <c r="S66" s="42">
        <f t="shared" si="3"/>
        <v>112.00000000000009</v>
      </c>
      <c r="T66" s="42">
        <f t="shared" si="4"/>
        <v>47.999999999999829</v>
      </c>
      <c r="U66" s="42">
        <f t="shared" si="5"/>
        <v>85.000000000000014</v>
      </c>
      <c r="V66" s="30">
        <v>0.1278</v>
      </c>
      <c r="W66" s="30">
        <v>6.2149999999999997E-2</v>
      </c>
      <c r="X66" s="30">
        <v>7.0239999999999997E-2</v>
      </c>
      <c r="Y66" s="30">
        <v>5.6489999999999999E-2</v>
      </c>
      <c r="Z66" s="30">
        <f t="shared" si="6"/>
        <v>2.9725241596638701E-3</v>
      </c>
    </row>
    <row r="67" spans="1:58" x14ac:dyDescent="0.25">
      <c r="A67" s="3" t="s">
        <v>11</v>
      </c>
      <c r="B67" s="10" t="s">
        <v>85</v>
      </c>
      <c r="C67" s="10" t="s">
        <v>122</v>
      </c>
      <c r="D67" s="10" t="s">
        <v>122</v>
      </c>
      <c r="E67" s="21" t="s">
        <v>94</v>
      </c>
      <c r="F67" s="19">
        <v>1.73</v>
      </c>
      <c r="G67" s="20">
        <f t="shared" si="11"/>
        <v>23.722810651876106</v>
      </c>
      <c r="H67" s="10" t="s">
        <v>117</v>
      </c>
      <c r="I67" s="10" t="s">
        <v>117</v>
      </c>
      <c r="J67" s="10" t="s">
        <v>117</v>
      </c>
      <c r="K67" s="10" t="s">
        <v>117</v>
      </c>
      <c r="L67" s="26">
        <v>0.59444444444444444</v>
      </c>
      <c r="M67" s="26">
        <v>0.6958333333333333</v>
      </c>
      <c r="N67" s="26">
        <v>0.76041666666666663</v>
      </c>
      <c r="O67" s="26">
        <v>0.82291666666666663</v>
      </c>
      <c r="P67" s="26">
        <f t="shared" si="7"/>
        <v>0.10138888888888886</v>
      </c>
      <c r="Q67" s="26">
        <f t="shared" si="8"/>
        <v>6.4583333333333326E-2</v>
      </c>
      <c r="R67" s="26">
        <f t="shared" si="9"/>
        <v>6.25E-2</v>
      </c>
      <c r="S67" s="42">
        <f t="shared" ref="S67:S76" si="12">P67*1440</f>
        <v>145.99999999999997</v>
      </c>
      <c r="T67" s="42">
        <f t="shared" ref="T67:T76" si="13">Q67*1440</f>
        <v>92.999999999999986</v>
      </c>
      <c r="U67" s="42">
        <f t="shared" ref="U67:U76" si="14">R67*1440</f>
        <v>90</v>
      </c>
      <c r="V67" s="30">
        <v>6.2950000000000006E-2</v>
      </c>
      <c r="W67" s="30">
        <v>7.1919999999999998E-2</v>
      </c>
      <c r="X67" s="30">
        <v>0.1241</v>
      </c>
      <c r="Y67" s="30">
        <v>4.7410000000000001E-2</v>
      </c>
      <c r="Z67" s="30">
        <f t="shared" ref="Z67:Z75" si="15">((V67+W67)/(2*S67))+((W67+X67)/(2*T67))+((X67+Y67)/(2*U67))</f>
        <v>2.4685878627191044E-3</v>
      </c>
    </row>
    <row r="68" spans="1:58" x14ac:dyDescent="0.25">
      <c r="A68" s="3" t="s">
        <v>49</v>
      </c>
      <c r="B68" s="10" t="s">
        <v>83</v>
      </c>
      <c r="C68" s="10" t="s">
        <v>122</v>
      </c>
      <c r="D68" s="10" t="s">
        <v>122</v>
      </c>
      <c r="E68" s="21">
        <v>51</v>
      </c>
      <c r="F68" s="19">
        <v>1.64</v>
      </c>
      <c r="G68" s="20">
        <f t="shared" si="11"/>
        <v>18.961927424152293</v>
      </c>
      <c r="H68" s="10" t="s">
        <v>122</v>
      </c>
      <c r="I68" s="10" t="s">
        <v>120</v>
      </c>
      <c r="J68" s="10" t="s">
        <v>118</v>
      </c>
      <c r="K68" s="10" t="s">
        <v>122</v>
      </c>
      <c r="L68" s="26">
        <v>0.60416666666666663</v>
      </c>
      <c r="M68" s="26">
        <v>0.67708333333333337</v>
      </c>
      <c r="N68" s="26">
        <v>0.71180555555555547</v>
      </c>
      <c r="O68" s="26">
        <v>0.78055555555555556</v>
      </c>
      <c r="P68" s="26">
        <f t="shared" si="7"/>
        <v>7.2916666666666741E-2</v>
      </c>
      <c r="Q68" s="26">
        <f t="shared" si="8"/>
        <v>3.4722222222222099E-2</v>
      </c>
      <c r="R68" s="26">
        <f t="shared" si="9"/>
        <v>6.8750000000000089E-2</v>
      </c>
      <c r="S68" s="42">
        <f t="shared" si="12"/>
        <v>105.00000000000011</v>
      </c>
      <c r="T68" s="42">
        <f t="shared" si="13"/>
        <v>49.999999999999822</v>
      </c>
      <c r="U68" s="42">
        <f t="shared" si="14"/>
        <v>99.000000000000128</v>
      </c>
      <c r="V68" s="30">
        <v>5.8290000000000002E-2</v>
      </c>
      <c r="W68" s="30">
        <v>8.269E-2</v>
      </c>
      <c r="X68" s="30">
        <v>0.14779999999999999</v>
      </c>
      <c r="Y68" s="30">
        <v>5.5899999999999998E-2</v>
      </c>
      <c r="Z68" s="30">
        <f t="shared" si="15"/>
        <v>4.0050212121212174E-3</v>
      </c>
    </row>
    <row r="69" spans="1:58" x14ac:dyDescent="0.25">
      <c r="A69" s="3" t="s">
        <v>9</v>
      </c>
      <c r="B69" s="10" t="s">
        <v>85</v>
      </c>
      <c r="C69" s="10" t="s">
        <v>122</v>
      </c>
      <c r="D69" s="10" t="s">
        <v>122</v>
      </c>
      <c r="E69" s="21" t="s">
        <v>92</v>
      </c>
      <c r="F69" s="19">
        <v>1.72</v>
      </c>
      <c r="G69" s="20">
        <f t="shared" si="11"/>
        <v>22.647376960519203</v>
      </c>
      <c r="H69" s="10" t="s">
        <v>117</v>
      </c>
      <c r="I69" s="10" t="s">
        <v>117</v>
      </c>
      <c r="J69" s="10" t="s">
        <v>117</v>
      </c>
      <c r="K69" s="10" t="s">
        <v>117</v>
      </c>
      <c r="L69" s="26">
        <v>0.59375</v>
      </c>
      <c r="M69" s="26">
        <v>0.66666666666666663</v>
      </c>
      <c r="N69" s="26">
        <v>0.72916666666666663</v>
      </c>
      <c r="O69" s="26">
        <v>0.79027777777777775</v>
      </c>
      <c r="P69" s="26">
        <f t="shared" si="7"/>
        <v>7.291666666666663E-2</v>
      </c>
      <c r="Q69" s="26">
        <f t="shared" si="8"/>
        <v>6.25E-2</v>
      </c>
      <c r="R69" s="26">
        <f t="shared" si="9"/>
        <v>6.1111111111111116E-2</v>
      </c>
      <c r="S69" s="42">
        <f t="shared" si="12"/>
        <v>104.99999999999994</v>
      </c>
      <c r="T69" s="42">
        <f t="shared" si="13"/>
        <v>90</v>
      </c>
      <c r="U69" s="42">
        <f t="shared" si="14"/>
        <v>88</v>
      </c>
      <c r="V69" s="30">
        <v>0.1318</v>
      </c>
      <c r="W69" s="30">
        <v>0.2195</v>
      </c>
      <c r="X69" s="30">
        <v>8.9459999999999998E-2</v>
      </c>
      <c r="Y69" s="30">
        <v>0.1948</v>
      </c>
      <c r="Z69" s="30">
        <f t="shared" si="15"/>
        <v>5.0044152236652251E-3</v>
      </c>
    </row>
    <row r="70" spans="1:58" x14ac:dyDescent="0.25">
      <c r="A70" s="3" t="s">
        <v>65</v>
      </c>
      <c r="B70" s="10" t="s">
        <v>85</v>
      </c>
      <c r="C70" s="10" t="s">
        <v>122</v>
      </c>
      <c r="D70" s="10" t="s">
        <v>122</v>
      </c>
      <c r="E70" s="21">
        <v>91</v>
      </c>
      <c r="F70" s="19">
        <v>1.89</v>
      </c>
      <c r="G70" s="21">
        <f t="shared" si="11"/>
        <v>25.475210660395845</v>
      </c>
      <c r="H70" s="10" t="s">
        <v>118</v>
      </c>
      <c r="I70" s="10" t="s">
        <v>121</v>
      </c>
      <c r="J70" s="10" t="s">
        <v>118</v>
      </c>
      <c r="K70" s="10" t="s">
        <v>121</v>
      </c>
      <c r="L70" s="26">
        <v>0.60972222222222217</v>
      </c>
      <c r="M70" s="26">
        <v>0.66319444444444442</v>
      </c>
      <c r="N70" s="26">
        <v>0.70694444444444438</v>
      </c>
      <c r="O70" s="26">
        <v>0.78055555555555556</v>
      </c>
      <c r="P70" s="26">
        <f t="shared" si="7"/>
        <v>5.3472222222222254E-2</v>
      </c>
      <c r="Q70" s="26">
        <f t="shared" si="8"/>
        <v>4.3749999999999956E-2</v>
      </c>
      <c r="R70" s="26">
        <f t="shared" si="9"/>
        <v>7.3611111111111183E-2</v>
      </c>
      <c r="S70" s="42">
        <f t="shared" si="12"/>
        <v>77.000000000000043</v>
      </c>
      <c r="T70" s="42">
        <f t="shared" si="13"/>
        <v>62.999999999999936</v>
      </c>
      <c r="U70" s="42">
        <f t="shared" si="14"/>
        <v>106.0000000000001</v>
      </c>
      <c r="V70" s="30">
        <v>0.65469999999999995</v>
      </c>
      <c r="W70" s="30">
        <v>0.1981</v>
      </c>
      <c r="X70" s="30">
        <v>0.106</v>
      </c>
      <c r="Y70" s="30">
        <v>5.9049999999999998E-2</v>
      </c>
      <c r="Z70" s="30">
        <f t="shared" si="15"/>
        <v>8.7296921370034562E-3</v>
      </c>
    </row>
    <row r="71" spans="1:58" x14ac:dyDescent="0.25">
      <c r="A71" s="3" t="s">
        <v>32</v>
      </c>
      <c r="B71" s="10" t="s">
        <v>83</v>
      </c>
      <c r="C71" s="10" t="s">
        <v>121</v>
      </c>
      <c r="D71" s="10" t="s">
        <v>122</v>
      </c>
      <c r="E71" s="21" t="s">
        <v>106</v>
      </c>
      <c r="G71" s="20" t="e">
        <f t="shared" si="11"/>
        <v>#DIV/0!</v>
      </c>
      <c r="H71" s="10" t="s">
        <v>122</v>
      </c>
      <c r="I71" s="10" t="s">
        <v>122</v>
      </c>
      <c r="J71" s="10" t="s">
        <v>121</v>
      </c>
      <c r="K71" s="10" t="s">
        <v>122</v>
      </c>
      <c r="L71" s="26">
        <v>0.60416666666666663</v>
      </c>
      <c r="M71" s="26">
        <v>0.67222222222222217</v>
      </c>
      <c r="N71" s="26">
        <v>0.70833333333333337</v>
      </c>
      <c r="O71" s="26">
        <v>0.76736111111111116</v>
      </c>
      <c r="P71" s="26">
        <f t="shared" si="7"/>
        <v>6.8055555555555536E-2</v>
      </c>
      <c r="Q71" s="26">
        <f t="shared" si="8"/>
        <v>3.6111111111111205E-2</v>
      </c>
      <c r="R71" s="26">
        <f t="shared" si="9"/>
        <v>5.902777777777779E-2</v>
      </c>
      <c r="S71" s="42">
        <f t="shared" si="12"/>
        <v>97.999999999999972</v>
      </c>
      <c r="T71" s="42">
        <f t="shared" si="13"/>
        <v>52.000000000000135</v>
      </c>
      <c r="U71" s="42">
        <f t="shared" si="14"/>
        <v>85.000000000000014</v>
      </c>
      <c r="V71" s="30">
        <v>0.1326</v>
      </c>
      <c r="W71" s="30">
        <v>0.12</v>
      </c>
      <c r="X71" s="30">
        <v>0.1336</v>
      </c>
      <c r="Y71" s="30">
        <v>0.1066</v>
      </c>
      <c r="Z71" s="30">
        <f t="shared" si="15"/>
        <v>5.1401782251362018E-3</v>
      </c>
    </row>
    <row r="72" spans="1:58" x14ac:dyDescent="0.25">
      <c r="A72" s="3" t="s">
        <v>74</v>
      </c>
      <c r="B72" s="10" t="s">
        <v>85</v>
      </c>
      <c r="C72" s="10" t="s">
        <v>122</v>
      </c>
      <c r="D72" s="10" t="s">
        <v>122</v>
      </c>
      <c r="E72" s="21">
        <v>80</v>
      </c>
      <c r="F72" s="19">
        <v>1.79</v>
      </c>
      <c r="G72" s="21">
        <f t="shared" si="11"/>
        <v>24.968009737523797</v>
      </c>
      <c r="H72" s="10" t="s">
        <v>120</v>
      </c>
      <c r="I72" s="10" t="s">
        <v>118</v>
      </c>
      <c r="J72" s="10" t="s">
        <v>121</v>
      </c>
      <c r="K72" s="10" t="s">
        <v>121</v>
      </c>
      <c r="L72" s="26">
        <v>0.59652777777777777</v>
      </c>
      <c r="M72" s="26">
        <v>0.66111111111111109</v>
      </c>
      <c r="N72" s="26">
        <v>0.69513888888888886</v>
      </c>
      <c r="O72" s="26">
        <v>0.75486111111111109</v>
      </c>
      <c r="P72" s="26">
        <f t="shared" si="7"/>
        <v>6.4583333333333326E-2</v>
      </c>
      <c r="Q72" s="26">
        <f t="shared" si="8"/>
        <v>3.4027777777777768E-2</v>
      </c>
      <c r="R72" s="26">
        <f t="shared" si="9"/>
        <v>5.9722222222222232E-2</v>
      </c>
      <c r="S72" s="42">
        <f t="shared" si="12"/>
        <v>92.999999999999986</v>
      </c>
      <c r="T72" s="42">
        <f t="shared" si="13"/>
        <v>48.999999999999986</v>
      </c>
      <c r="U72" s="42">
        <f t="shared" si="14"/>
        <v>86.000000000000014</v>
      </c>
      <c r="V72" s="30">
        <v>0.20519999999999999</v>
      </c>
      <c r="W72" s="30">
        <v>0.27179999999999999</v>
      </c>
      <c r="X72" s="30">
        <v>0.19270000000000001</v>
      </c>
      <c r="Y72" s="30">
        <v>5.1249999999999997E-2</v>
      </c>
      <c r="Z72" s="30">
        <f t="shared" si="15"/>
        <v>8.7226260008879796E-3</v>
      </c>
    </row>
    <row r="73" spans="1:58" x14ac:dyDescent="0.25">
      <c r="A73" s="3" t="s">
        <v>6</v>
      </c>
      <c r="B73" s="10" t="s">
        <v>83</v>
      </c>
      <c r="C73" s="10" t="s">
        <v>122</v>
      </c>
      <c r="D73" s="10" t="s">
        <v>122</v>
      </c>
      <c r="E73" s="21" t="s">
        <v>90</v>
      </c>
      <c r="F73" s="19">
        <v>1.64</v>
      </c>
      <c r="G73" s="20">
        <f t="shared" si="11"/>
        <v>19.705532421177875</v>
      </c>
      <c r="H73" s="10" t="s">
        <v>117</v>
      </c>
      <c r="I73" s="10" t="s">
        <v>117</v>
      </c>
      <c r="J73" s="10" t="s">
        <v>117</v>
      </c>
      <c r="K73" s="10" t="s">
        <v>117</v>
      </c>
      <c r="L73" s="26">
        <v>0.61527777777777781</v>
      </c>
      <c r="M73" s="26">
        <v>0.70138888888888884</v>
      </c>
      <c r="N73" s="26">
        <v>0.74513888888888891</v>
      </c>
      <c r="O73" s="26">
        <v>0.8125</v>
      </c>
      <c r="P73" s="26">
        <f t="shared" si="7"/>
        <v>8.6111111111111027E-2</v>
      </c>
      <c r="Q73" s="26">
        <f t="shared" si="8"/>
        <v>4.3750000000000067E-2</v>
      </c>
      <c r="R73" s="26">
        <f t="shared" si="9"/>
        <v>6.7361111111111094E-2</v>
      </c>
      <c r="S73" s="42">
        <f t="shared" si="12"/>
        <v>123.99999999999989</v>
      </c>
      <c r="T73" s="42">
        <f t="shared" si="13"/>
        <v>63.000000000000099</v>
      </c>
      <c r="U73" s="42">
        <f t="shared" si="14"/>
        <v>96.999999999999972</v>
      </c>
      <c r="V73" s="30">
        <v>0.1691</v>
      </c>
      <c r="W73" s="30">
        <v>0.18740000000000001</v>
      </c>
      <c r="X73" s="30">
        <v>0.185</v>
      </c>
      <c r="Y73" s="30">
        <v>0.1394</v>
      </c>
      <c r="Z73" s="30">
        <f t="shared" si="15"/>
        <v>6.0652205040091622E-3</v>
      </c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</row>
    <row r="74" spans="1:58" x14ac:dyDescent="0.25">
      <c r="A74" s="3" t="s">
        <v>66</v>
      </c>
      <c r="B74" s="10" t="s">
        <v>85</v>
      </c>
      <c r="C74" s="10" t="s">
        <v>122</v>
      </c>
      <c r="D74" s="10" t="s">
        <v>122</v>
      </c>
      <c r="E74" s="21">
        <v>63</v>
      </c>
      <c r="F74" s="19">
        <v>1.73</v>
      </c>
      <c r="G74" s="21">
        <f t="shared" si="11"/>
        <v>21.04981790236894</v>
      </c>
      <c r="H74" s="10" t="s">
        <v>121</v>
      </c>
      <c r="I74" s="10" t="s">
        <v>122</v>
      </c>
      <c r="J74" s="10" t="s">
        <v>122</v>
      </c>
      <c r="K74" s="10" t="s">
        <v>122</v>
      </c>
      <c r="L74" s="26">
        <v>0.60138888888888886</v>
      </c>
      <c r="M74" s="26">
        <v>0.67361111111111116</v>
      </c>
      <c r="N74" s="26">
        <v>0.7090277777777777</v>
      </c>
      <c r="O74" s="26">
        <v>0.77430555555555547</v>
      </c>
      <c r="P74" s="26">
        <f t="shared" si="7"/>
        <v>7.2222222222222299E-2</v>
      </c>
      <c r="Q74" s="26">
        <f t="shared" si="8"/>
        <v>3.5416666666666541E-2</v>
      </c>
      <c r="R74" s="26">
        <f t="shared" si="9"/>
        <v>6.5277777777777768E-2</v>
      </c>
      <c r="S74" s="42">
        <f t="shared" si="12"/>
        <v>104.00000000000011</v>
      </c>
      <c r="T74" s="42">
        <f t="shared" si="13"/>
        <v>50.999999999999815</v>
      </c>
      <c r="U74" s="42">
        <f t="shared" si="14"/>
        <v>93.999999999999986</v>
      </c>
      <c r="V74" s="30">
        <v>0.27739999999999998</v>
      </c>
      <c r="W74" s="30">
        <v>0.13930000000000001</v>
      </c>
      <c r="X74" s="30">
        <v>0.1258</v>
      </c>
      <c r="Y74" s="30">
        <v>0.1052</v>
      </c>
      <c r="Z74" s="30">
        <f t="shared" si="15"/>
        <v>5.8311083967138482E-3</v>
      </c>
    </row>
    <row r="75" spans="1:58" x14ac:dyDescent="0.25">
      <c r="A75" s="3" t="s">
        <v>63</v>
      </c>
      <c r="B75" s="10" t="s">
        <v>83</v>
      </c>
      <c r="C75" s="10" t="s">
        <v>121</v>
      </c>
      <c r="D75" s="10" t="s">
        <v>122</v>
      </c>
      <c r="E75" s="21">
        <v>72</v>
      </c>
      <c r="F75" s="19">
        <v>1.69</v>
      </c>
      <c r="G75" s="21">
        <f t="shared" si="11"/>
        <v>25.209201358495854</v>
      </c>
      <c r="H75" s="10" t="s">
        <v>124</v>
      </c>
      <c r="I75" s="10" t="s">
        <v>120</v>
      </c>
      <c r="J75" s="10" t="s">
        <v>120</v>
      </c>
      <c r="K75" s="10" t="s">
        <v>123</v>
      </c>
      <c r="L75" s="26">
        <v>0.61111111111111105</v>
      </c>
      <c r="M75" s="26">
        <v>0.68611111111111101</v>
      </c>
      <c r="N75" s="26">
        <v>0.74791666666666667</v>
      </c>
      <c r="O75" s="26">
        <v>0.80555555555555547</v>
      </c>
      <c r="P75" s="26">
        <f t="shared" ref="P75:P76" si="16">M75-L75</f>
        <v>7.4999999999999956E-2</v>
      </c>
      <c r="Q75" s="26">
        <f t="shared" ref="Q75:Q76" si="17">N75-M75</f>
        <v>6.1805555555555669E-2</v>
      </c>
      <c r="R75" s="26">
        <f t="shared" ref="R75:R76" si="18">O75-N75</f>
        <v>5.7638888888888795E-2</v>
      </c>
      <c r="S75" s="42">
        <f t="shared" si="12"/>
        <v>107.99999999999994</v>
      </c>
      <c r="T75" s="42">
        <f t="shared" si="13"/>
        <v>89.000000000000171</v>
      </c>
      <c r="U75" s="42">
        <f t="shared" si="14"/>
        <v>82.999999999999858</v>
      </c>
      <c r="V75" s="30">
        <v>0.28960000000000002</v>
      </c>
      <c r="W75" s="30">
        <v>0.18870000000000001</v>
      </c>
      <c r="X75" s="30">
        <v>0.15429999999999999</v>
      </c>
      <c r="Y75" s="30">
        <v>0.1404</v>
      </c>
      <c r="Z75" s="30">
        <f t="shared" si="15"/>
        <v>5.9166193488059612E-3</v>
      </c>
    </row>
    <row r="76" spans="1:58" x14ac:dyDescent="0.25">
      <c r="A76" s="3" t="s">
        <v>34</v>
      </c>
      <c r="B76" s="10" t="s">
        <v>83</v>
      </c>
      <c r="C76" s="10" t="s">
        <v>121</v>
      </c>
      <c r="D76" s="10" t="s">
        <v>122</v>
      </c>
      <c r="E76" s="21" t="s">
        <v>107</v>
      </c>
      <c r="F76" s="19">
        <v>1.65</v>
      </c>
      <c r="G76" s="20">
        <f t="shared" si="11"/>
        <v>29.752066115702483</v>
      </c>
      <c r="H76" s="10" t="s">
        <v>124</v>
      </c>
      <c r="I76" s="10" t="s">
        <v>120</v>
      </c>
      <c r="J76" s="10" t="s">
        <v>121</v>
      </c>
      <c r="K76" s="10" t="s">
        <v>122</v>
      </c>
      <c r="L76" s="26">
        <v>0.59305555555555556</v>
      </c>
      <c r="M76" s="26">
        <v>0.64930555555555558</v>
      </c>
      <c r="N76" s="26">
        <v>0.68958333333333333</v>
      </c>
      <c r="O76" s="26">
        <v>0.75555555555555554</v>
      </c>
      <c r="P76" s="26">
        <f t="shared" si="16"/>
        <v>5.6250000000000022E-2</v>
      </c>
      <c r="Q76" s="26">
        <f t="shared" si="17"/>
        <v>4.0277777777777746E-2</v>
      </c>
      <c r="R76" s="26">
        <f t="shared" si="18"/>
        <v>6.597222222222221E-2</v>
      </c>
      <c r="S76" s="42">
        <f t="shared" si="12"/>
        <v>81.000000000000028</v>
      </c>
      <c r="T76" s="42">
        <f t="shared" si="13"/>
        <v>57.999999999999957</v>
      </c>
      <c r="U76" s="42">
        <f t="shared" si="14"/>
        <v>94.999999999999986</v>
      </c>
      <c r="V76" s="30">
        <v>0.1162</v>
      </c>
      <c r="W76" s="30">
        <v>0.92149999999999999</v>
      </c>
      <c r="X76" s="30">
        <v>0.26619999999999999</v>
      </c>
      <c r="Y76" s="30">
        <v>0.155</v>
      </c>
      <c r="Z76" s="30">
        <f>((V76+W76)/(2*S76))+((W76+X76)/(2*T76))+((X76+Y76)/(2*U76))</f>
        <v>1.8861190764266997E-2</v>
      </c>
    </row>
    <row r="77" spans="1:58" x14ac:dyDescent="0.25">
      <c r="A77" s="3"/>
      <c r="B77" s="10"/>
      <c r="C77" s="10"/>
      <c r="D77" s="10"/>
      <c r="H77" s="10"/>
      <c r="I77" s="10"/>
      <c r="J77" s="10"/>
      <c r="K77" s="10"/>
      <c r="V77" s="31"/>
      <c r="W77" s="31"/>
      <c r="X77" s="31"/>
      <c r="Y77" s="31"/>
    </row>
    <row r="78" spans="1:58" x14ac:dyDescent="0.25">
      <c r="A78" s="3"/>
      <c r="B78" s="10"/>
      <c r="C78" s="10"/>
      <c r="D78" s="10"/>
      <c r="H78" s="10"/>
      <c r="I78" s="10"/>
      <c r="J78" s="10"/>
      <c r="K78" s="10"/>
    </row>
    <row r="79" spans="1:58" x14ac:dyDescent="0.25">
      <c r="A79" s="3"/>
      <c r="B79" s="10"/>
      <c r="C79" s="10"/>
      <c r="D79" s="10"/>
      <c r="H79" s="10"/>
      <c r="I79" s="10"/>
      <c r="J79" s="10"/>
      <c r="K79" s="10"/>
    </row>
    <row r="80" spans="1:58" x14ac:dyDescent="0.25">
      <c r="A80" s="3"/>
      <c r="B80" s="10"/>
      <c r="C80" s="10"/>
      <c r="D80" s="10"/>
      <c r="H80" s="10"/>
      <c r="I80" s="10"/>
      <c r="J80" s="10"/>
      <c r="K80" s="10"/>
    </row>
    <row r="81" spans="1:11" x14ac:dyDescent="0.25">
      <c r="A81" s="3"/>
      <c r="B81" s="10"/>
      <c r="C81" s="10"/>
      <c r="D81" s="10"/>
      <c r="H81" s="10"/>
      <c r="I81" s="10"/>
      <c r="J81" s="10"/>
      <c r="K81" s="10"/>
    </row>
    <row r="82" spans="1:11" x14ac:dyDescent="0.25">
      <c r="A82" s="3"/>
      <c r="B82" s="10"/>
      <c r="C82" s="10"/>
      <c r="D82" s="10"/>
      <c r="H82" s="10"/>
      <c r="I82" s="10"/>
      <c r="J82" s="10"/>
      <c r="K82" s="10"/>
    </row>
    <row r="83" spans="1:11" x14ac:dyDescent="0.25">
      <c r="A83" s="3"/>
      <c r="B83" s="10"/>
      <c r="C83" s="10"/>
      <c r="D83" s="10"/>
      <c r="H83" s="10"/>
      <c r="I83" s="10"/>
      <c r="J83" s="10"/>
      <c r="K83" s="10"/>
    </row>
    <row r="84" spans="1:11" x14ac:dyDescent="0.25">
      <c r="A84" s="3"/>
      <c r="B84" s="10"/>
      <c r="C84" s="10"/>
      <c r="D84" s="10"/>
      <c r="H84" s="10"/>
      <c r="I84" s="10"/>
      <c r="J84" s="10"/>
      <c r="K84" s="10"/>
    </row>
    <row r="85" spans="1:11" x14ac:dyDescent="0.25">
      <c r="A85" s="3"/>
      <c r="B85" s="10"/>
      <c r="C85" s="10"/>
      <c r="D85" s="10"/>
      <c r="H85" s="10"/>
      <c r="I85" s="10"/>
      <c r="J85" s="10"/>
      <c r="K85" s="10"/>
    </row>
    <row r="86" spans="1:11" x14ac:dyDescent="0.25">
      <c r="A86" s="3"/>
      <c r="B86" s="10"/>
      <c r="C86" s="10"/>
      <c r="D86" s="10"/>
      <c r="H86" s="10"/>
      <c r="I86" s="10"/>
      <c r="J86" s="10"/>
      <c r="K86" s="10"/>
    </row>
    <row r="87" spans="1:11" x14ac:dyDescent="0.25">
      <c r="A87" s="3"/>
      <c r="B87" s="10"/>
      <c r="C87" s="10"/>
      <c r="D87" s="10"/>
      <c r="H87" s="10"/>
      <c r="I87" s="10"/>
      <c r="J87" s="10"/>
      <c r="K87" s="10"/>
    </row>
    <row r="88" spans="1:11" x14ac:dyDescent="0.25">
      <c r="A88" s="3"/>
      <c r="B88" s="10"/>
      <c r="C88" s="10"/>
      <c r="D88" s="10"/>
      <c r="H88" s="10"/>
      <c r="I88" s="10"/>
      <c r="J88" s="10"/>
      <c r="K88" s="10"/>
    </row>
    <row r="89" spans="1:11" x14ac:dyDescent="0.25">
      <c r="A89" s="3"/>
      <c r="B89" s="10"/>
      <c r="C89" s="10"/>
      <c r="D89" s="10"/>
      <c r="H89" s="10"/>
      <c r="I89" s="10"/>
      <c r="J89" s="10"/>
      <c r="K89" s="10"/>
    </row>
    <row r="90" spans="1:11" x14ac:dyDescent="0.25">
      <c r="A90" s="3"/>
      <c r="B90" s="10"/>
      <c r="C90" s="10"/>
      <c r="D90" s="10"/>
      <c r="H90" s="10"/>
      <c r="I90" s="10"/>
      <c r="J90" s="10"/>
      <c r="K90" s="10"/>
    </row>
    <row r="91" spans="1:11" x14ac:dyDescent="0.25">
      <c r="A91" s="3"/>
      <c r="B91" s="10"/>
      <c r="C91" s="10"/>
      <c r="D91" s="10"/>
      <c r="H91" s="10"/>
      <c r="I91" s="10"/>
      <c r="J91" s="10"/>
      <c r="K91" s="10"/>
    </row>
    <row r="92" spans="1:11" x14ac:dyDescent="0.25">
      <c r="A92" s="3"/>
      <c r="B92" s="10"/>
      <c r="C92" s="10"/>
      <c r="D92" s="10"/>
      <c r="H92" s="10"/>
      <c r="I92" s="10"/>
      <c r="J92" s="10"/>
      <c r="K92" s="10"/>
    </row>
    <row r="93" spans="1:11" x14ac:dyDescent="0.25">
      <c r="A93" s="3"/>
      <c r="B93" s="10"/>
      <c r="C93" s="10"/>
      <c r="D93" s="10"/>
      <c r="H93" s="10"/>
      <c r="I93" s="10"/>
      <c r="J93" s="10"/>
      <c r="K93" s="10"/>
    </row>
    <row r="94" spans="1:11" x14ac:dyDescent="0.25">
      <c r="A94" s="3"/>
      <c r="B94" s="10"/>
      <c r="C94" s="10"/>
      <c r="D94" s="10"/>
      <c r="H94" s="10"/>
      <c r="I94" s="10"/>
      <c r="J94" s="10"/>
      <c r="K94" s="10"/>
    </row>
    <row r="95" spans="1:11" x14ac:dyDescent="0.25">
      <c r="A95" s="3"/>
      <c r="B95" s="10"/>
      <c r="C95" s="10"/>
      <c r="D95" s="10"/>
      <c r="H95" s="10"/>
      <c r="I95" s="10"/>
      <c r="J95" s="10"/>
      <c r="K95" s="10"/>
    </row>
    <row r="96" spans="1:11" x14ac:dyDescent="0.25">
      <c r="A96" s="3"/>
      <c r="B96" s="10"/>
      <c r="C96" s="10"/>
      <c r="D96" s="10"/>
      <c r="H96" s="10"/>
      <c r="I96" s="10"/>
      <c r="J96" s="10"/>
      <c r="K96" s="10"/>
    </row>
    <row r="97" spans="1:11" x14ac:dyDescent="0.25">
      <c r="A97" s="3"/>
      <c r="B97" s="10"/>
      <c r="C97" s="10"/>
      <c r="D97" s="10"/>
      <c r="H97" s="10"/>
      <c r="I97" s="10"/>
      <c r="J97" s="10"/>
      <c r="K97" s="10"/>
    </row>
    <row r="98" spans="1:11" x14ac:dyDescent="0.25">
      <c r="A98" s="3"/>
      <c r="B98" s="10"/>
      <c r="C98" s="10"/>
      <c r="D98" s="10"/>
      <c r="H98" s="10"/>
      <c r="I98" s="10"/>
      <c r="J98" s="10"/>
      <c r="K98" s="10"/>
    </row>
    <row r="99" spans="1:11" x14ac:dyDescent="0.25">
      <c r="A99" s="3"/>
      <c r="B99" s="10"/>
      <c r="C99" s="10"/>
      <c r="D99" s="10"/>
      <c r="H99" s="10"/>
      <c r="I99" s="10"/>
      <c r="J99" s="10"/>
      <c r="K99" s="10"/>
    </row>
    <row r="100" spans="1:11" x14ac:dyDescent="0.25">
      <c r="A100" s="3"/>
      <c r="B100" s="10"/>
      <c r="C100" s="10"/>
      <c r="D100" s="10"/>
      <c r="H100" s="10"/>
      <c r="I100" s="10"/>
      <c r="J100" s="10"/>
      <c r="K100" s="10"/>
    </row>
    <row r="101" spans="1:11" x14ac:dyDescent="0.25">
      <c r="A101" s="3"/>
      <c r="B101" s="10"/>
      <c r="C101" s="10"/>
      <c r="D101" s="10"/>
      <c r="H101" s="10"/>
      <c r="I101" s="10"/>
      <c r="J101" s="10"/>
      <c r="K101" s="10"/>
    </row>
    <row r="102" spans="1:11" x14ac:dyDescent="0.25">
      <c r="A102" s="3"/>
      <c r="B102" s="10"/>
      <c r="C102" s="10"/>
      <c r="D102" s="10"/>
      <c r="H102" s="10"/>
      <c r="I102" s="10"/>
      <c r="J102" s="10"/>
      <c r="K102" s="10"/>
    </row>
    <row r="103" spans="1:11" x14ac:dyDescent="0.25">
      <c r="A103" s="3"/>
      <c r="B103" s="10"/>
      <c r="C103" s="10"/>
      <c r="D103" s="10"/>
      <c r="H103" s="10"/>
      <c r="I103" s="10"/>
      <c r="J103" s="10"/>
      <c r="K103" s="10"/>
    </row>
    <row r="104" spans="1:11" x14ac:dyDescent="0.25">
      <c r="A104" s="3"/>
      <c r="B104" s="10"/>
      <c r="C104" s="10"/>
      <c r="D104" s="10"/>
      <c r="H104" s="10"/>
      <c r="I104" s="10"/>
      <c r="J104" s="10"/>
      <c r="K104" s="10"/>
    </row>
    <row r="105" spans="1:11" x14ac:dyDescent="0.25">
      <c r="A105" s="3"/>
      <c r="B105" s="10"/>
      <c r="C105" s="10"/>
      <c r="D105" s="10"/>
      <c r="H105" s="10"/>
      <c r="I105" s="10"/>
      <c r="J105" s="10"/>
      <c r="K105" s="10"/>
    </row>
    <row r="106" spans="1:11" x14ac:dyDescent="0.25">
      <c r="A106" s="3"/>
      <c r="B106" s="10"/>
      <c r="C106" s="10"/>
      <c r="D106" s="10"/>
      <c r="H106" s="10"/>
      <c r="I106" s="10"/>
      <c r="J106" s="10"/>
      <c r="K106" s="10"/>
    </row>
    <row r="107" spans="1:11" x14ac:dyDescent="0.25">
      <c r="A107" s="3"/>
      <c r="B107" s="10"/>
      <c r="C107" s="10"/>
      <c r="D107" s="10"/>
      <c r="H107" s="10"/>
      <c r="I107" s="10"/>
      <c r="J107" s="10"/>
      <c r="K107" s="10"/>
    </row>
    <row r="108" spans="1:11" x14ac:dyDescent="0.25">
      <c r="A108" s="3"/>
      <c r="B108" s="10"/>
      <c r="C108" s="10"/>
      <c r="D108" s="10"/>
      <c r="H108" s="10"/>
      <c r="I108" s="10"/>
      <c r="J108" s="10"/>
      <c r="K108" s="10"/>
    </row>
    <row r="109" spans="1:11" x14ac:dyDescent="0.25">
      <c r="A109" s="3"/>
      <c r="B109" s="10"/>
      <c r="C109" s="10"/>
      <c r="D109" s="10"/>
      <c r="H109" s="10"/>
      <c r="I109" s="10"/>
      <c r="J109" s="10"/>
      <c r="K109" s="10"/>
    </row>
    <row r="110" spans="1:11" x14ac:dyDescent="0.25">
      <c r="A110" s="3"/>
      <c r="B110" s="10"/>
      <c r="C110" s="10"/>
      <c r="D110" s="10"/>
      <c r="H110" s="10"/>
      <c r="I110" s="10"/>
      <c r="J110" s="10"/>
      <c r="K110" s="10"/>
    </row>
    <row r="111" spans="1:11" x14ac:dyDescent="0.25">
      <c r="A111" s="3"/>
      <c r="B111" s="10"/>
      <c r="C111" s="10"/>
      <c r="D111" s="10"/>
      <c r="H111" s="10"/>
      <c r="I111" s="10"/>
      <c r="J111" s="10"/>
      <c r="K111" s="10"/>
    </row>
    <row r="112" spans="1:11" x14ac:dyDescent="0.25">
      <c r="A112" s="3"/>
      <c r="B112" s="10"/>
      <c r="C112" s="10"/>
      <c r="D112" s="10"/>
      <c r="H112" s="10"/>
      <c r="I112" s="10"/>
      <c r="J112" s="10"/>
      <c r="K112" s="10"/>
    </row>
    <row r="113" spans="1:11" x14ac:dyDescent="0.25">
      <c r="A113" s="3"/>
      <c r="B113" s="10"/>
      <c r="C113" s="10"/>
      <c r="D113" s="10"/>
      <c r="H113" s="10"/>
      <c r="I113" s="10"/>
      <c r="J113" s="10"/>
      <c r="K113" s="10"/>
    </row>
    <row r="114" spans="1:11" x14ac:dyDescent="0.25">
      <c r="A114" s="3"/>
      <c r="B114" s="10"/>
      <c r="C114" s="10"/>
      <c r="D114" s="10"/>
      <c r="H114" s="10"/>
      <c r="I114" s="10"/>
      <c r="J114" s="10"/>
      <c r="K114" s="10"/>
    </row>
    <row r="115" spans="1:11" x14ac:dyDescent="0.25">
      <c r="A115" s="3"/>
      <c r="B115" s="10"/>
      <c r="C115" s="10"/>
      <c r="D115" s="10"/>
      <c r="H115" s="10"/>
      <c r="I115" s="10"/>
      <c r="J115" s="10"/>
      <c r="K115" s="10"/>
    </row>
    <row r="116" spans="1:11" x14ac:dyDescent="0.25">
      <c r="A116" s="3"/>
      <c r="B116" s="10"/>
      <c r="C116" s="10"/>
      <c r="D116" s="10"/>
      <c r="H116" s="10"/>
      <c r="I116" s="10"/>
      <c r="J116" s="10"/>
      <c r="K116" s="10"/>
    </row>
    <row r="117" spans="1:11" x14ac:dyDescent="0.25">
      <c r="A117" s="3"/>
      <c r="B117" s="10"/>
      <c r="C117" s="10"/>
      <c r="D117" s="10"/>
      <c r="H117" s="10"/>
      <c r="I117" s="10"/>
      <c r="J117" s="10"/>
      <c r="K117" s="10"/>
    </row>
    <row r="118" spans="1:11" x14ac:dyDescent="0.25">
      <c r="A118" s="3"/>
      <c r="B118" s="10"/>
      <c r="C118" s="10"/>
      <c r="D118" s="10"/>
      <c r="H118" s="10"/>
      <c r="I118" s="10"/>
      <c r="J118" s="10"/>
      <c r="K118" s="10"/>
    </row>
    <row r="119" spans="1:11" x14ac:dyDescent="0.25">
      <c r="A119" s="3"/>
      <c r="B119" s="10"/>
      <c r="C119" s="10"/>
      <c r="D119" s="10"/>
      <c r="H119" s="10"/>
      <c r="I119" s="10"/>
      <c r="J119" s="10"/>
      <c r="K119" s="10"/>
    </row>
    <row r="120" spans="1:11" x14ac:dyDescent="0.25">
      <c r="A120" s="3"/>
      <c r="B120" s="10"/>
      <c r="C120" s="10"/>
      <c r="D120" s="10"/>
      <c r="H120" s="10"/>
      <c r="I120" s="10"/>
      <c r="J120" s="10"/>
      <c r="K120" s="10"/>
    </row>
    <row r="121" spans="1:11" x14ac:dyDescent="0.25">
      <c r="A121" s="3"/>
      <c r="B121" s="10"/>
      <c r="C121" s="10"/>
      <c r="D121" s="10"/>
      <c r="H121" s="10"/>
      <c r="I121" s="10"/>
      <c r="J121" s="10"/>
      <c r="K121" s="10"/>
    </row>
    <row r="122" spans="1:11" x14ac:dyDescent="0.25">
      <c r="A122" s="3"/>
      <c r="B122" s="10"/>
      <c r="C122" s="10"/>
      <c r="D122" s="10"/>
      <c r="H122" s="10"/>
      <c r="I122" s="10"/>
      <c r="J122" s="10"/>
      <c r="K122" s="10"/>
    </row>
    <row r="123" spans="1:11" x14ac:dyDescent="0.25">
      <c r="A123" s="3"/>
      <c r="B123" s="10"/>
      <c r="C123" s="10"/>
      <c r="D123" s="10"/>
      <c r="H123" s="10"/>
      <c r="I123" s="10"/>
      <c r="J123" s="10"/>
      <c r="K123" s="10"/>
    </row>
    <row r="124" spans="1:11" x14ac:dyDescent="0.25">
      <c r="A124" s="3"/>
      <c r="B124" s="10"/>
      <c r="C124" s="10"/>
      <c r="D124" s="10"/>
      <c r="H124" s="10"/>
      <c r="I124" s="10"/>
      <c r="J124" s="10"/>
      <c r="K124" s="10"/>
    </row>
    <row r="125" spans="1:11" x14ac:dyDescent="0.25">
      <c r="A125" s="3"/>
      <c r="B125" s="10"/>
      <c r="C125" s="10"/>
      <c r="D125" s="10"/>
      <c r="H125" s="10"/>
      <c r="I125" s="10"/>
      <c r="J125" s="10"/>
      <c r="K125" s="10"/>
    </row>
  </sheetData>
  <sortState xmlns:xlrd2="http://schemas.microsoft.com/office/spreadsheetml/2017/richdata2" ref="A2:Y128">
    <sortCondition ref="A2:A128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BAB11-5535-4236-84D6-68A87B85FE16}">
  <dimension ref="A1:S4"/>
  <sheetViews>
    <sheetView workbookViewId="0">
      <selection activeCell="A2" sqref="A2:O2"/>
    </sheetView>
  </sheetViews>
  <sheetFormatPr baseColWidth="10" defaultRowHeight="15" x14ac:dyDescent="0.25"/>
  <sheetData>
    <row r="1" spans="1:19" ht="120.75" thickBot="1" x14ac:dyDescent="0.3">
      <c r="A1" s="1" t="s">
        <v>0</v>
      </c>
      <c r="B1" s="7" t="s">
        <v>79</v>
      </c>
      <c r="C1" s="17" t="s">
        <v>142</v>
      </c>
      <c r="D1" s="17" t="s">
        <v>143</v>
      </c>
      <c r="E1" s="8" t="s">
        <v>80</v>
      </c>
      <c r="F1" s="22" t="s">
        <v>81</v>
      </c>
      <c r="G1" s="23" t="s">
        <v>82</v>
      </c>
      <c r="H1" s="13" t="s">
        <v>113</v>
      </c>
      <c r="I1" s="13" t="s">
        <v>114</v>
      </c>
      <c r="J1" s="13" t="s">
        <v>115</v>
      </c>
      <c r="K1" s="13" t="s">
        <v>116</v>
      </c>
      <c r="L1" s="14" t="s">
        <v>132</v>
      </c>
      <c r="M1" s="15" t="s">
        <v>135</v>
      </c>
      <c r="N1" s="15" t="s">
        <v>137</v>
      </c>
      <c r="O1" s="16" t="s">
        <v>138</v>
      </c>
      <c r="P1" s="27" t="s">
        <v>153</v>
      </c>
      <c r="Q1" s="28" t="s">
        <v>154</v>
      </c>
      <c r="R1" s="28" t="s">
        <v>155</v>
      </c>
      <c r="S1" s="29" t="s">
        <v>156</v>
      </c>
    </row>
    <row r="2" spans="1:19" ht="30" x14ac:dyDescent="0.25">
      <c r="A2" s="2" t="s">
        <v>2</v>
      </c>
      <c r="B2" s="9" t="s">
        <v>85</v>
      </c>
      <c r="C2" s="9" t="s">
        <v>122</v>
      </c>
      <c r="D2" s="9" t="s">
        <v>122</v>
      </c>
      <c r="E2" s="20" t="s">
        <v>86</v>
      </c>
      <c r="F2" s="18">
        <v>1.69</v>
      </c>
      <c r="G2" s="20">
        <f>E2/((F2)^2)</f>
        <v>29.060607121599386</v>
      </c>
      <c r="H2" s="9" t="s">
        <v>117</v>
      </c>
      <c r="I2" s="9" t="s">
        <v>117</v>
      </c>
      <c r="J2" s="9" t="s">
        <v>117</v>
      </c>
      <c r="K2" s="9" t="s">
        <v>117</v>
      </c>
      <c r="L2" s="24" t="s">
        <v>134</v>
      </c>
      <c r="M2" s="24" t="s">
        <v>136</v>
      </c>
      <c r="N2" s="24" t="s">
        <v>140</v>
      </c>
      <c r="O2" s="24" t="s">
        <v>141</v>
      </c>
    </row>
    <row r="3" spans="1:19" ht="75" x14ac:dyDescent="0.25">
      <c r="A3" s="2" t="s">
        <v>1</v>
      </c>
      <c r="B3" s="9" t="s">
        <v>83</v>
      </c>
      <c r="C3" s="9" t="s">
        <v>122</v>
      </c>
      <c r="D3" s="9"/>
      <c r="E3" s="20" t="s">
        <v>84</v>
      </c>
      <c r="F3" s="18">
        <v>1.7</v>
      </c>
      <c r="G3" s="20">
        <f>E3/((F3)^2)</f>
        <v>21.453287197231838</v>
      </c>
      <c r="H3" s="9" t="s">
        <v>117</v>
      </c>
      <c r="I3" s="9" t="s">
        <v>117</v>
      </c>
      <c r="J3" s="9" t="s">
        <v>117</v>
      </c>
      <c r="K3" s="9" t="s">
        <v>117</v>
      </c>
      <c r="L3" s="24" t="s">
        <v>133</v>
      </c>
      <c r="M3" s="24" t="s">
        <v>144</v>
      </c>
      <c r="N3" s="24" t="s">
        <v>145</v>
      </c>
      <c r="O3" s="24" t="s">
        <v>139</v>
      </c>
    </row>
    <row r="4" spans="1:19" x14ac:dyDescent="0.25">
      <c r="A4" s="2" t="s">
        <v>3</v>
      </c>
      <c r="B4" s="9" t="s">
        <v>85</v>
      </c>
      <c r="C4" s="9" t="s">
        <v>122</v>
      </c>
      <c r="D4" s="9" t="s">
        <v>122</v>
      </c>
      <c r="E4" s="20" t="s">
        <v>87</v>
      </c>
      <c r="F4" s="18">
        <v>1.81</v>
      </c>
      <c r="G4" s="20">
        <f t="shared" ref="G4" si="0">E4/((F4)^2)</f>
        <v>25.640242971826257</v>
      </c>
      <c r="H4" s="9" t="s">
        <v>117</v>
      </c>
      <c r="I4" s="9" t="s">
        <v>117</v>
      </c>
      <c r="J4" s="9" t="s">
        <v>117</v>
      </c>
      <c r="K4" s="9" t="s">
        <v>117</v>
      </c>
      <c r="L4" s="25">
        <v>0.60833333333333328</v>
      </c>
      <c r="M4" s="25">
        <v>0.68055555555555547</v>
      </c>
      <c r="N4" s="25">
        <v>0.71875</v>
      </c>
      <c r="O4" s="24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pilots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2022-11-11T16:27:00Z</dcterms:modified>
</cp:coreProperties>
</file>