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880" windowHeight="15540" tabRatio="500"/>
  </bookViews>
  <sheets>
    <sheet name="algae_sumup" sheetId="3" r:id="rId1"/>
  </sheets>
  <definedNames>
    <definedName name="_xlnm._FilterDatabase" localSheetId="0" hidden="1">algae_sumup!$A$2:$AB$200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P3" i="3"/>
  <c r="Q3" i="3"/>
  <c r="S3" i="3"/>
  <c r="R3" i="3"/>
  <c r="U3" i="3"/>
  <c r="O4" i="3"/>
  <c r="P4" i="3"/>
  <c r="Q4" i="3"/>
  <c r="S4" i="3"/>
  <c r="R4" i="3"/>
  <c r="U4" i="3"/>
  <c r="O5" i="3"/>
  <c r="P5" i="3"/>
  <c r="Q5" i="3"/>
  <c r="S5" i="3"/>
  <c r="R5" i="3"/>
  <c r="U5" i="3"/>
  <c r="O6" i="3"/>
  <c r="P6" i="3"/>
  <c r="Q6" i="3"/>
  <c r="S6" i="3"/>
  <c r="R6" i="3"/>
  <c r="U6" i="3"/>
  <c r="O7" i="3"/>
  <c r="P7" i="3"/>
  <c r="Q7" i="3"/>
  <c r="S7" i="3"/>
  <c r="R7" i="3"/>
  <c r="U7" i="3"/>
  <c r="O8" i="3"/>
  <c r="P8" i="3"/>
  <c r="Q8" i="3"/>
  <c r="S8" i="3"/>
  <c r="R8" i="3"/>
  <c r="U8" i="3"/>
  <c r="O9" i="3"/>
  <c r="P9" i="3"/>
  <c r="Q9" i="3"/>
  <c r="S9" i="3"/>
  <c r="R9" i="3"/>
  <c r="U9" i="3"/>
  <c r="O10" i="3"/>
  <c r="P10" i="3"/>
  <c r="Q10" i="3"/>
  <c r="S10" i="3"/>
  <c r="R10" i="3"/>
  <c r="U10" i="3"/>
  <c r="O11" i="3"/>
  <c r="P11" i="3"/>
  <c r="Q11" i="3"/>
  <c r="S11" i="3"/>
  <c r="R11" i="3"/>
  <c r="U11" i="3"/>
  <c r="O12" i="3"/>
  <c r="P12" i="3"/>
  <c r="Q12" i="3"/>
  <c r="S12" i="3"/>
  <c r="R12" i="3"/>
  <c r="U12" i="3"/>
  <c r="O13" i="3"/>
  <c r="P13" i="3"/>
  <c r="Q13" i="3"/>
  <c r="S13" i="3"/>
  <c r="R13" i="3"/>
  <c r="U13" i="3"/>
  <c r="O14" i="3"/>
  <c r="P14" i="3"/>
  <c r="Q14" i="3"/>
  <c r="S14" i="3"/>
  <c r="R14" i="3"/>
  <c r="U14" i="3"/>
  <c r="O15" i="3"/>
  <c r="P15" i="3"/>
  <c r="Q15" i="3"/>
  <c r="S15" i="3"/>
  <c r="R15" i="3"/>
  <c r="U15" i="3"/>
  <c r="O16" i="3"/>
  <c r="P16" i="3"/>
  <c r="Q16" i="3"/>
  <c r="S16" i="3"/>
  <c r="R16" i="3"/>
  <c r="U16" i="3"/>
  <c r="O17" i="3"/>
  <c r="P17" i="3"/>
  <c r="Q17" i="3"/>
  <c r="S17" i="3"/>
  <c r="R17" i="3"/>
  <c r="U17" i="3"/>
  <c r="O18" i="3"/>
  <c r="P18" i="3"/>
  <c r="Q18" i="3"/>
  <c r="S18" i="3"/>
  <c r="R18" i="3"/>
  <c r="U18" i="3"/>
  <c r="O19" i="3"/>
  <c r="P19" i="3"/>
  <c r="Q19" i="3"/>
  <c r="S19" i="3"/>
  <c r="R19" i="3"/>
  <c r="U19" i="3"/>
  <c r="O20" i="3"/>
  <c r="P20" i="3"/>
  <c r="Q20" i="3"/>
  <c r="S20" i="3"/>
  <c r="R20" i="3"/>
  <c r="U20" i="3"/>
  <c r="O21" i="3"/>
  <c r="P21" i="3"/>
  <c r="Q21" i="3"/>
  <c r="S21" i="3"/>
  <c r="R21" i="3"/>
  <c r="U21" i="3"/>
  <c r="O22" i="3"/>
  <c r="P22" i="3"/>
  <c r="Q22" i="3"/>
  <c r="S22" i="3"/>
  <c r="R22" i="3"/>
  <c r="U22" i="3"/>
  <c r="O23" i="3"/>
  <c r="P23" i="3"/>
  <c r="Q23" i="3"/>
  <c r="S23" i="3"/>
  <c r="R23" i="3"/>
  <c r="U23" i="3"/>
  <c r="O24" i="3"/>
  <c r="P24" i="3"/>
  <c r="Q24" i="3"/>
  <c r="S24" i="3"/>
  <c r="R24" i="3"/>
  <c r="U24" i="3"/>
  <c r="O25" i="3"/>
  <c r="P25" i="3"/>
  <c r="Q25" i="3"/>
  <c r="S25" i="3"/>
  <c r="R25" i="3"/>
  <c r="U25" i="3"/>
  <c r="O26" i="3"/>
  <c r="P26" i="3"/>
  <c r="Q26" i="3"/>
  <c r="S26" i="3"/>
  <c r="R26" i="3"/>
  <c r="U26" i="3"/>
  <c r="O27" i="3"/>
  <c r="P27" i="3"/>
  <c r="Q27" i="3"/>
  <c r="S27" i="3"/>
  <c r="R27" i="3"/>
  <c r="U27" i="3"/>
  <c r="O28" i="3"/>
  <c r="P28" i="3"/>
  <c r="Q28" i="3"/>
  <c r="S28" i="3"/>
  <c r="R28" i="3"/>
  <c r="U28" i="3"/>
  <c r="O29" i="3"/>
  <c r="P29" i="3"/>
  <c r="Q29" i="3"/>
  <c r="S29" i="3"/>
  <c r="R29" i="3"/>
  <c r="U29" i="3"/>
  <c r="O30" i="3"/>
  <c r="P30" i="3"/>
  <c r="Q30" i="3"/>
  <c r="S30" i="3"/>
  <c r="R30" i="3"/>
  <c r="U30" i="3"/>
  <c r="O31" i="3"/>
  <c r="P31" i="3"/>
  <c r="Q31" i="3"/>
  <c r="S31" i="3"/>
  <c r="R31" i="3"/>
  <c r="U31" i="3"/>
  <c r="O32" i="3"/>
  <c r="P32" i="3"/>
  <c r="Q32" i="3"/>
  <c r="S32" i="3"/>
  <c r="R32" i="3"/>
  <c r="U32" i="3"/>
  <c r="O33" i="3"/>
  <c r="P33" i="3"/>
  <c r="Q33" i="3"/>
  <c r="S33" i="3"/>
  <c r="R33" i="3"/>
  <c r="U33" i="3"/>
  <c r="O34" i="3"/>
  <c r="P34" i="3"/>
  <c r="Q34" i="3"/>
  <c r="S34" i="3"/>
  <c r="R34" i="3"/>
  <c r="U34" i="3"/>
  <c r="O35" i="3"/>
  <c r="P35" i="3"/>
  <c r="Q35" i="3"/>
  <c r="S35" i="3"/>
  <c r="R35" i="3"/>
  <c r="U35" i="3"/>
  <c r="O36" i="3"/>
  <c r="P36" i="3"/>
  <c r="Q36" i="3"/>
  <c r="S36" i="3"/>
  <c r="R36" i="3"/>
  <c r="U36" i="3"/>
  <c r="O37" i="3"/>
  <c r="P37" i="3"/>
  <c r="Q37" i="3"/>
  <c r="S37" i="3"/>
  <c r="R37" i="3"/>
  <c r="U37" i="3"/>
  <c r="O38" i="3"/>
  <c r="P38" i="3"/>
  <c r="Q38" i="3"/>
  <c r="S38" i="3"/>
  <c r="R38" i="3"/>
  <c r="U38" i="3"/>
  <c r="O39" i="3"/>
  <c r="P39" i="3"/>
  <c r="Q39" i="3"/>
  <c r="S39" i="3"/>
  <c r="R39" i="3"/>
  <c r="U39" i="3"/>
  <c r="O40" i="3"/>
  <c r="P40" i="3"/>
  <c r="Q40" i="3"/>
  <c r="S40" i="3"/>
  <c r="R40" i="3"/>
  <c r="U40" i="3"/>
  <c r="O41" i="3"/>
  <c r="P41" i="3"/>
  <c r="Q41" i="3"/>
  <c r="S41" i="3"/>
  <c r="R41" i="3"/>
  <c r="U41" i="3"/>
  <c r="O42" i="3"/>
  <c r="P42" i="3"/>
  <c r="Q42" i="3"/>
  <c r="S42" i="3"/>
  <c r="R42" i="3"/>
  <c r="U42" i="3"/>
  <c r="O43" i="3"/>
  <c r="P43" i="3"/>
  <c r="Q43" i="3"/>
  <c r="S43" i="3"/>
  <c r="R43" i="3"/>
  <c r="U43" i="3"/>
  <c r="O44" i="3"/>
  <c r="P44" i="3"/>
  <c r="Q44" i="3"/>
  <c r="S44" i="3"/>
  <c r="R44" i="3"/>
  <c r="U44" i="3"/>
  <c r="O45" i="3"/>
  <c r="P45" i="3"/>
  <c r="Q45" i="3"/>
  <c r="S45" i="3"/>
  <c r="R45" i="3"/>
  <c r="U45" i="3"/>
  <c r="O46" i="3"/>
  <c r="P46" i="3"/>
  <c r="Q46" i="3"/>
  <c r="S46" i="3"/>
  <c r="R46" i="3"/>
  <c r="U46" i="3"/>
  <c r="O47" i="3"/>
  <c r="P47" i="3"/>
  <c r="Q47" i="3"/>
  <c r="S47" i="3"/>
  <c r="R47" i="3"/>
  <c r="U47" i="3"/>
  <c r="O48" i="3"/>
  <c r="P48" i="3"/>
  <c r="Q48" i="3"/>
  <c r="S48" i="3"/>
  <c r="R48" i="3"/>
  <c r="U48" i="3"/>
  <c r="O49" i="3"/>
  <c r="P49" i="3"/>
  <c r="Q49" i="3"/>
  <c r="S49" i="3"/>
  <c r="R49" i="3"/>
  <c r="U49" i="3"/>
  <c r="O50" i="3"/>
  <c r="P50" i="3"/>
  <c r="Q50" i="3"/>
  <c r="S50" i="3"/>
  <c r="R50" i="3"/>
  <c r="U50" i="3"/>
  <c r="O51" i="3"/>
  <c r="P51" i="3"/>
  <c r="Q51" i="3"/>
  <c r="S51" i="3"/>
  <c r="R51" i="3"/>
  <c r="U51" i="3"/>
  <c r="O52" i="3"/>
  <c r="P52" i="3"/>
  <c r="Q52" i="3"/>
  <c r="S52" i="3"/>
  <c r="R52" i="3"/>
  <c r="U52" i="3"/>
  <c r="O53" i="3"/>
  <c r="P53" i="3"/>
  <c r="Q53" i="3"/>
  <c r="S53" i="3"/>
  <c r="R53" i="3"/>
  <c r="U53" i="3"/>
  <c r="O54" i="3"/>
  <c r="P54" i="3"/>
  <c r="Q54" i="3"/>
  <c r="S54" i="3"/>
  <c r="R54" i="3"/>
  <c r="U54" i="3"/>
  <c r="O55" i="3"/>
  <c r="P55" i="3"/>
  <c r="Q55" i="3"/>
  <c r="S55" i="3"/>
  <c r="R55" i="3"/>
  <c r="U55" i="3"/>
  <c r="O56" i="3"/>
  <c r="P56" i="3"/>
  <c r="Q56" i="3"/>
  <c r="S56" i="3"/>
  <c r="R56" i="3"/>
  <c r="U56" i="3"/>
  <c r="O57" i="3"/>
  <c r="P57" i="3"/>
  <c r="Q57" i="3"/>
  <c r="S57" i="3"/>
  <c r="R57" i="3"/>
  <c r="U57" i="3"/>
  <c r="O58" i="3"/>
  <c r="P58" i="3"/>
  <c r="Q58" i="3"/>
  <c r="S58" i="3"/>
  <c r="R58" i="3"/>
  <c r="U58" i="3"/>
  <c r="O59" i="3"/>
  <c r="P59" i="3"/>
  <c r="Q59" i="3"/>
  <c r="S59" i="3"/>
  <c r="R59" i="3"/>
  <c r="U59" i="3"/>
  <c r="O60" i="3"/>
  <c r="P60" i="3"/>
  <c r="Q60" i="3"/>
  <c r="S60" i="3"/>
  <c r="R60" i="3"/>
  <c r="U60" i="3"/>
  <c r="O61" i="3"/>
  <c r="P61" i="3"/>
  <c r="Q61" i="3"/>
  <c r="S61" i="3"/>
  <c r="R61" i="3"/>
  <c r="U61" i="3"/>
  <c r="O62" i="3"/>
  <c r="P62" i="3"/>
  <c r="Q62" i="3"/>
  <c r="S62" i="3"/>
  <c r="R62" i="3"/>
  <c r="U62" i="3"/>
  <c r="O63" i="3"/>
  <c r="P63" i="3"/>
  <c r="Q63" i="3"/>
  <c r="S63" i="3"/>
  <c r="R63" i="3"/>
  <c r="U63" i="3"/>
  <c r="O64" i="3"/>
  <c r="P64" i="3"/>
  <c r="Q64" i="3"/>
  <c r="S64" i="3"/>
  <c r="R64" i="3"/>
  <c r="U64" i="3"/>
  <c r="O65" i="3"/>
  <c r="P65" i="3"/>
  <c r="Q65" i="3"/>
  <c r="S65" i="3"/>
  <c r="R65" i="3"/>
  <c r="U65" i="3"/>
  <c r="O66" i="3"/>
  <c r="P66" i="3"/>
  <c r="Q66" i="3"/>
  <c r="S66" i="3"/>
  <c r="R66" i="3"/>
  <c r="U66" i="3"/>
  <c r="O67" i="3"/>
  <c r="P67" i="3"/>
  <c r="Q67" i="3"/>
  <c r="S67" i="3"/>
  <c r="R67" i="3"/>
  <c r="U67" i="3"/>
  <c r="O68" i="3"/>
  <c r="P68" i="3"/>
  <c r="Q68" i="3"/>
  <c r="S68" i="3"/>
  <c r="R68" i="3"/>
  <c r="U68" i="3"/>
  <c r="O69" i="3"/>
  <c r="P69" i="3"/>
  <c r="Q69" i="3"/>
  <c r="S69" i="3"/>
  <c r="R69" i="3"/>
  <c r="U69" i="3"/>
  <c r="O70" i="3"/>
  <c r="P70" i="3"/>
  <c r="Q70" i="3"/>
  <c r="S70" i="3"/>
  <c r="R70" i="3"/>
  <c r="U70" i="3"/>
  <c r="O71" i="3"/>
  <c r="P71" i="3"/>
  <c r="Q71" i="3"/>
  <c r="S71" i="3"/>
  <c r="R71" i="3"/>
  <c r="U71" i="3"/>
  <c r="O72" i="3"/>
  <c r="P72" i="3"/>
  <c r="Q72" i="3"/>
  <c r="S72" i="3"/>
  <c r="R72" i="3"/>
  <c r="U72" i="3"/>
  <c r="O73" i="3"/>
  <c r="P73" i="3"/>
  <c r="Q73" i="3"/>
  <c r="S73" i="3"/>
  <c r="R73" i="3"/>
  <c r="U73" i="3"/>
  <c r="O74" i="3"/>
  <c r="P74" i="3"/>
  <c r="Q74" i="3"/>
  <c r="S74" i="3"/>
  <c r="R74" i="3"/>
  <c r="U74" i="3"/>
  <c r="O75" i="3"/>
  <c r="P75" i="3"/>
  <c r="Q75" i="3"/>
  <c r="S75" i="3"/>
  <c r="R75" i="3"/>
  <c r="U75" i="3"/>
  <c r="O76" i="3"/>
  <c r="P76" i="3"/>
  <c r="Q76" i="3"/>
  <c r="S76" i="3"/>
  <c r="R76" i="3"/>
  <c r="U76" i="3"/>
  <c r="O77" i="3"/>
  <c r="P77" i="3"/>
  <c r="Q77" i="3"/>
  <c r="S77" i="3"/>
  <c r="R77" i="3"/>
  <c r="U77" i="3"/>
  <c r="O78" i="3"/>
  <c r="P78" i="3"/>
  <c r="Q78" i="3"/>
  <c r="S78" i="3"/>
  <c r="R78" i="3"/>
  <c r="U78" i="3"/>
  <c r="O79" i="3"/>
  <c r="P79" i="3"/>
  <c r="Q79" i="3"/>
  <c r="S79" i="3"/>
  <c r="R79" i="3"/>
  <c r="U79" i="3"/>
  <c r="O80" i="3"/>
  <c r="P80" i="3"/>
  <c r="Q80" i="3"/>
  <c r="S80" i="3"/>
  <c r="R80" i="3"/>
  <c r="U80" i="3"/>
  <c r="O81" i="3"/>
  <c r="P81" i="3"/>
  <c r="Q81" i="3"/>
  <c r="S81" i="3"/>
  <c r="R81" i="3"/>
  <c r="U81" i="3"/>
  <c r="O82" i="3"/>
  <c r="P82" i="3"/>
  <c r="Q82" i="3"/>
  <c r="S82" i="3"/>
  <c r="R82" i="3"/>
  <c r="U82" i="3"/>
  <c r="O83" i="3"/>
  <c r="P83" i="3"/>
  <c r="Q83" i="3"/>
  <c r="S83" i="3"/>
  <c r="R83" i="3"/>
  <c r="U83" i="3"/>
  <c r="O84" i="3"/>
  <c r="P84" i="3"/>
  <c r="Q84" i="3"/>
  <c r="S84" i="3"/>
  <c r="R84" i="3"/>
  <c r="U84" i="3"/>
  <c r="O85" i="3"/>
  <c r="P85" i="3"/>
  <c r="Q85" i="3"/>
  <c r="S85" i="3"/>
  <c r="R85" i="3"/>
  <c r="U85" i="3"/>
  <c r="O86" i="3"/>
  <c r="P86" i="3"/>
  <c r="Q86" i="3"/>
  <c r="S86" i="3"/>
  <c r="R86" i="3"/>
  <c r="U86" i="3"/>
  <c r="O87" i="3"/>
  <c r="P87" i="3"/>
  <c r="Q87" i="3"/>
  <c r="S87" i="3"/>
  <c r="R87" i="3"/>
  <c r="U87" i="3"/>
  <c r="O88" i="3"/>
  <c r="P88" i="3"/>
  <c r="Q88" i="3"/>
  <c r="S88" i="3"/>
  <c r="R88" i="3"/>
  <c r="U88" i="3"/>
  <c r="O89" i="3"/>
  <c r="P89" i="3"/>
  <c r="Q89" i="3"/>
  <c r="S89" i="3"/>
  <c r="R89" i="3"/>
  <c r="U89" i="3"/>
  <c r="O90" i="3"/>
  <c r="P90" i="3"/>
  <c r="Q90" i="3"/>
  <c r="S90" i="3"/>
  <c r="R90" i="3"/>
  <c r="U90" i="3"/>
  <c r="O91" i="3"/>
  <c r="P91" i="3"/>
  <c r="Q91" i="3"/>
  <c r="S91" i="3"/>
  <c r="R91" i="3"/>
  <c r="U91" i="3"/>
  <c r="O92" i="3"/>
  <c r="P92" i="3"/>
  <c r="Q92" i="3"/>
  <c r="S92" i="3"/>
  <c r="R92" i="3"/>
  <c r="U92" i="3"/>
  <c r="O93" i="3"/>
  <c r="P93" i="3"/>
  <c r="Q93" i="3"/>
  <c r="S93" i="3"/>
  <c r="R93" i="3"/>
  <c r="U93" i="3"/>
  <c r="O94" i="3"/>
  <c r="P94" i="3"/>
  <c r="Q94" i="3"/>
  <c r="S94" i="3"/>
  <c r="R94" i="3"/>
  <c r="U94" i="3"/>
  <c r="O95" i="3"/>
  <c r="P95" i="3"/>
  <c r="Q95" i="3"/>
  <c r="S95" i="3"/>
  <c r="R95" i="3"/>
  <c r="U95" i="3"/>
  <c r="O96" i="3"/>
  <c r="P96" i="3"/>
  <c r="Q96" i="3"/>
  <c r="S96" i="3"/>
  <c r="R96" i="3"/>
  <c r="U96" i="3"/>
  <c r="O97" i="3"/>
  <c r="P97" i="3"/>
  <c r="Q97" i="3"/>
  <c r="S97" i="3"/>
  <c r="R97" i="3"/>
  <c r="U97" i="3"/>
  <c r="O98" i="3"/>
  <c r="P98" i="3"/>
  <c r="Q98" i="3"/>
  <c r="S98" i="3"/>
  <c r="R98" i="3"/>
  <c r="U98" i="3"/>
  <c r="O99" i="3"/>
  <c r="P99" i="3"/>
  <c r="Q99" i="3"/>
  <c r="S99" i="3"/>
  <c r="R99" i="3"/>
  <c r="U99" i="3"/>
  <c r="O100" i="3"/>
  <c r="P100" i="3"/>
  <c r="Q100" i="3"/>
  <c r="S100" i="3"/>
  <c r="R100" i="3"/>
  <c r="U100" i="3"/>
  <c r="O101" i="3"/>
  <c r="P101" i="3"/>
  <c r="Q101" i="3"/>
  <c r="S101" i="3"/>
  <c r="R101" i="3"/>
  <c r="U101" i="3"/>
  <c r="O102" i="3"/>
  <c r="P102" i="3"/>
  <c r="Q102" i="3"/>
  <c r="S102" i="3"/>
  <c r="R102" i="3"/>
  <c r="U102" i="3"/>
  <c r="O103" i="3"/>
  <c r="P103" i="3"/>
  <c r="Q103" i="3"/>
  <c r="S103" i="3"/>
  <c r="R103" i="3"/>
  <c r="U103" i="3"/>
  <c r="O104" i="3"/>
  <c r="P104" i="3"/>
  <c r="Q104" i="3"/>
  <c r="S104" i="3"/>
  <c r="R104" i="3"/>
  <c r="U104" i="3"/>
  <c r="O105" i="3"/>
  <c r="P105" i="3"/>
  <c r="Q105" i="3"/>
  <c r="S105" i="3"/>
  <c r="R105" i="3"/>
  <c r="U105" i="3"/>
  <c r="O106" i="3"/>
  <c r="P106" i="3"/>
  <c r="Q106" i="3"/>
  <c r="S106" i="3"/>
  <c r="R106" i="3"/>
  <c r="U106" i="3"/>
  <c r="O107" i="3"/>
  <c r="P107" i="3"/>
  <c r="Q107" i="3"/>
  <c r="S107" i="3"/>
  <c r="R107" i="3"/>
  <c r="U107" i="3"/>
  <c r="O108" i="3"/>
  <c r="P108" i="3"/>
  <c r="Q108" i="3"/>
  <c r="S108" i="3"/>
  <c r="R108" i="3"/>
  <c r="U108" i="3"/>
  <c r="O109" i="3"/>
  <c r="P109" i="3"/>
  <c r="Q109" i="3"/>
  <c r="S109" i="3"/>
  <c r="R109" i="3"/>
  <c r="U109" i="3"/>
  <c r="O110" i="3"/>
  <c r="P110" i="3"/>
  <c r="Q110" i="3"/>
  <c r="S110" i="3"/>
  <c r="R110" i="3"/>
  <c r="U110" i="3"/>
  <c r="O111" i="3"/>
  <c r="P111" i="3"/>
  <c r="Q111" i="3"/>
  <c r="S111" i="3"/>
  <c r="R111" i="3"/>
  <c r="U111" i="3"/>
  <c r="O112" i="3"/>
  <c r="P112" i="3"/>
  <c r="Q112" i="3"/>
  <c r="S112" i="3"/>
  <c r="R112" i="3"/>
  <c r="U112" i="3"/>
  <c r="O113" i="3"/>
  <c r="P113" i="3"/>
  <c r="Q113" i="3"/>
  <c r="S113" i="3"/>
  <c r="R113" i="3"/>
  <c r="U113" i="3"/>
  <c r="O114" i="3"/>
  <c r="P114" i="3"/>
  <c r="Q114" i="3"/>
  <c r="S114" i="3"/>
  <c r="R114" i="3"/>
  <c r="U114" i="3"/>
  <c r="O115" i="3"/>
  <c r="P115" i="3"/>
  <c r="Q115" i="3"/>
  <c r="S115" i="3"/>
  <c r="R115" i="3"/>
  <c r="U115" i="3"/>
  <c r="O116" i="3"/>
  <c r="P116" i="3"/>
  <c r="Q116" i="3"/>
  <c r="S116" i="3"/>
  <c r="R116" i="3"/>
  <c r="U116" i="3"/>
  <c r="O117" i="3"/>
  <c r="P117" i="3"/>
  <c r="Q117" i="3"/>
  <c r="S117" i="3"/>
  <c r="R117" i="3"/>
  <c r="U117" i="3"/>
  <c r="O118" i="3"/>
  <c r="P118" i="3"/>
  <c r="Q118" i="3"/>
  <c r="S118" i="3"/>
  <c r="R118" i="3"/>
  <c r="U118" i="3"/>
  <c r="O119" i="3"/>
  <c r="P119" i="3"/>
  <c r="Q119" i="3"/>
  <c r="S119" i="3"/>
  <c r="R119" i="3"/>
  <c r="U119" i="3"/>
  <c r="O120" i="3"/>
  <c r="P120" i="3"/>
  <c r="Q120" i="3"/>
  <c r="S120" i="3"/>
  <c r="R120" i="3"/>
  <c r="U120" i="3"/>
  <c r="O121" i="3"/>
  <c r="P121" i="3"/>
  <c r="Q121" i="3"/>
  <c r="S121" i="3"/>
  <c r="R121" i="3"/>
  <c r="U121" i="3"/>
  <c r="O122" i="3"/>
  <c r="P122" i="3"/>
  <c r="Q122" i="3"/>
  <c r="S122" i="3"/>
  <c r="R122" i="3"/>
  <c r="U122" i="3"/>
  <c r="O123" i="3"/>
  <c r="P123" i="3"/>
  <c r="Q123" i="3"/>
  <c r="S123" i="3"/>
  <c r="R123" i="3"/>
  <c r="U123" i="3"/>
  <c r="O124" i="3"/>
  <c r="P124" i="3"/>
  <c r="Q124" i="3"/>
  <c r="S124" i="3"/>
  <c r="R124" i="3"/>
  <c r="U124" i="3"/>
  <c r="O125" i="3"/>
  <c r="P125" i="3"/>
  <c r="Q125" i="3"/>
  <c r="S125" i="3"/>
  <c r="R125" i="3"/>
  <c r="U125" i="3"/>
  <c r="O126" i="3"/>
  <c r="P126" i="3"/>
  <c r="Q126" i="3"/>
  <c r="S126" i="3"/>
  <c r="R126" i="3"/>
  <c r="U126" i="3"/>
  <c r="O127" i="3"/>
  <c r="P127" i="3"/>
  <c r="Q127" i="3"/>
  <c r="S127" i="3"/>
  <c r="R127" i="3"/>
  <c r="U127" i="3"/>
  <c r="O128" i="3"/>
  <c r="P128" i="3"/>
  <c r="Q128" i="3"/>
  <c r="S128" i="3"/>
  <c r="R128" i="3"/>
  <c r="U128" i="3"/>
  <c r="O129" i="3"/>
  <c r="P129" i="3"/>
  <c r="Q129" i="3"/>
  <c r="S129" i="3"/>
  <c r="R129" i="3"/>
  <c r="U129" i="3"/>
  <c r="O130" i="3"/>
  <c r="P130" i="3"/>
  <c r="Q130" i="3"/>
  <c r="S130" i="3"/>
  <c r="R130" i="3"/>
  <c r="U130" i="3"/>
  <c r="O131" i="3"/>
  <c r="P131" i="3"/>
  <c r="Q131" i="3"/>
  <c r="S131" i="3"/>
  <c r="R131" i="3"/>
  <c r="U131" i="3"/>
  <c r="O132" i="3"/>
  <c r="P132" i="3"/>
  <c r="Q132" i="3"/>
  <c r="S132" i="3"/>
  <c r="R132" i="3"/>
  <c r="U132" i="3"/>
  <c r="O133" i="3"/>
  <c r="P133" i="3"/>
  <c r="Q133" i="3"/>
  <c r="S133" i="3"/>
  <c r="R133" i="3"/>
  <c r="U133" i="3"/>
  <c r="O134" i="3"/>
  <c r="P134" i="3"/>
  <c r="Q134" i="3"/>
  <c r="S134" i="3"/>
  <c r="R134" i="3"/>
  <c r="U134" i="3"/>
  <c r="O135" i="3"/>
  <c r="P135" i="3"/>
  <c r="Q135" i="3"/>
  <c r="S135" i="3"/>
  <c r="R135" i="3"/>
  <c r="U135" i="3"/>
  <c r="O136" i="3"/>
  <c r="P136" i="3"/>
  <c r="Q136" i="3"/>
  <c r="S136" i="3"/>
  <c r="R136" i="3"/>
  <c r="U136" i="3"/>
  <c r="O137" i="3"/>
  <c r="P137" i="3"/>
  <c r="Q137" i="3"/>
  <c r="S137" i="3"/>
  <c r="R137" i="3"/>
  <c r="U137" i="3"/>
  <c r="O138" i="3"/>
  <c r="P138" i="3"/>
  <c r="Q138" i="3"/>
  <c r="S138" i="3"/>
  <c r="R138" i="3"/>
  <c r="U138" i="3"/>
  <c r="O139" i="3"/>
  <c r="P139" i="3"/>
  <c r="Q139" i="3"/>
  <c r="S139" i="3"/>
  <c r="R139" i="3"/>
  <c r="U139" i="3"/>
  <c r="O140" i="3"/>
  <c r="P140" i="3"/>
  <c r="Q140" i="3"/>
  <c r="S140" i="3"/>
  <c r="R140" i="3"/>
  <c r="U140" i="3"/>
  <c r="O141" i="3"/>
  <c r="P141" i="3"/>
  <c r="Q141" i="3"/>
  <c r="S141" i="3"/>
  <c r="R141" i="3"/>
  <c r="U141" i="3"/>
  <c r="O142" i="3"/>
  <c r="P142" i="3"/>
  <c r="Q142" i="3"/>
  <c r="S142" i="3"/>
  <c r="R142" i="3"/>
  <c r="U142" i="3"/>
  <c r="O143" i="3"/>
  <c r="P143" i="3"/>
  <c r="Q143" i="3"/>
  <c r="S143" i="3"/>
  <c r="R143" i="3"/>
  <c r="U143" i="3"/>
  <c r="O144" i="3"/>
  <c r="P144" i="3"/>
  <c r="Q144" i="3"/>
  <c r="S144" i="3"/>
  <c r="R144" i="3"/>
  <c r="U144" i="3"/>
  <c r="O145" i="3"/>
  <c r="P145" i="3"/>
  <c r="Q145" i="3"/>
  <c r="S145" i="3"/>
  <c r="R145" i="3"/>
  <c r="U145" i="3"/>
  <c r="O146" i="3"/>
  <c r="P146" i="3"/>
  <c r="Q146" i="3"/>
  <c r="S146" i="3"/>
  <c r="R146" i="3"/>
  <c r="U146" i="3"/>
  <c r="O147" i="3"/>
  <c r="P147" i="3"/>
  <c r="Q147" i="3"/>
  <c r="S147" i="3"/>
  <c r="R147" i="3"/>
  <c r="U147" i="3"/>
  <c r="O148" i="3"/>
  <c r="P148" i="3"/>
  <c r="Q148" i="3"/>
  <c r="S148" i="3"/>
  <c r="R148" i="3"/>
  <c r="U148" i="3"/>
  <c r="O149" i="3"/>
  <c r="P149" i="3"/>
  <c r="Q149" i="3"/>
  <c r="S149" i="3"/>
  <c r="R149" i="3"/>
  <c r="U149" i="3"/>
  <c r="O150" i="3"/>
  <c r="P150" i="3"/>
  <c r="Q150" i="3"/>
  <c r="S150" i="3"/>
  <c r="R150" i="3"/>
  <c r="U150" i="3"/>
  <c r="O151" i="3"/>
  <c r="P151" i="3"/>
  <c r="Q151" i="3"/>
  <c r="S151" i="3"/>
  <c r="R151" i="3"/>
  <c r="U151" i="3"/>
  <c r="O152" i="3"/>
  <c r="P152" i="3"/>
  <c r="Q152" i="3"/>
  <c r="S152" i="3"/>
  <c r="R152" i="3"/>
  <c r="U152" i="3"/>
  <c r="O153" i="3"/>
  <c r="P153" i="3"/>
  <c r="Q153" i="3"/>
  <c r="S153" i="3"/>
  <c r="R153" i="3"/>
  <c r="U153" i="3"/>
  <c r="O154" i="3"/>
  <c r="P154" i="3"/>
  <c r="Q154" i="3"/>
  <c r="S154" i="3"/>
  <c r="R154" i="3"/>
  <c r="U154" i="3"/>
  <c r="O155" i="3"/>
  <c r="P155" i="3"/>
  <c r="Q155" i="3"/>
  <c r="S155" i="3"/>
  <c r="R155" i="3"/>
  <c r="U155" i="3"/>
  <c r="O156" i="3"/>
  <c r="P156" i="3"/>
  <c r="Q156" i="3"/>
  <c r="S156" i="3"/>
  <c r="R156" i="3"/>
  <c r="U156" i="3"/>
  <c r="O157" i="3"/>
  <c r="P157" i="3"/>
  <c r="Q157" i="3"/>
  <c r="S157" i="3"/>
  <c r="R157" i="3"/>
  <c r="U157" i="3"/>
  <c r="O158" i="3"/>
  <c r="P158" i="3"/>
  <c r="Q158" i="3"/>
  <c r="S158" i="3"/>
  <c r="R158" i="3"/>
  <c r="U158" i="3"/>
  <c r="O159" i="3"/>
  <c r="P159" i="3"/>
  <c r="Q159" i="3"/>
  <c r="S159" i="3"/>
  <c r="R159" i="3"/>
  <c r="U159" i="3"/>
  <c r="O160" i="3"/>
  <c r="P160" i="3"/>
  <c r="Q160" i="3"/>
  <c r="S160" i="3"/>
  <c r="R160" i="3"/>
  <c r="U160" i="3"/>
  <c r="O161" i="3"/>
  <c r="P161" i="3"/>
  <c r="Q161" i="3"/>
  <c r="S161" i="3"/>
  <c r="R161" i="3"/>
  <c r="U161" i="3"/>
  <c r="O162" i="3"/>
  <c r="P162" i="3"/>
  <c r="Q162" i="3"/>
  <c r="S162" i="3"/>
  <c r="R162" i="3"/>
  <c r="U162" i="3"/>
  <c r="O163" i="3"/>
  <c r="P163" i="3"/>
  <c r="Q163" i="3"/>
  <c r="S163" i="3"/>
  <c r="R163" i="3"/>
  <c r="U163" i="3"/>
  <c r="O164" i="3"/>
  <c r="P164" i="3"/>
  <c r="Q164" i="3"/>
  <c r="S164" i="3"/>
  <c r="R164" i="3"/>
  <c r="U164" i="3"/>
  <c r="O165" i="3"/>
  <c r="P165" i="3"/>
  <c r="Q165" i="3"/>
  <c r="S165" i="3"/>
  <c r="R165" i="3"/>
  <c r="U165" i="3"/>
  <c r="O166" i="3"/>
  <c r="P166" i="3"/>
  <c r="Q166" i="3"/>
  <c r="S166" i="3"/>
  <c r="R166" i="3"/>
  <c r="U166" i="3"/>
  <c r="O167" i="3"/>
  <c r="P167" i="3"/>
  <c r="Q167" i="3"/>
  <c r="S167" i="3"/>
  <c r="R167" i="3"/>
  <c r="U167" i="3"/>
  <c r="O168" i="3"/>
  <c r="P168" i="3"/>
  <c r="Q168" i="3"/>
  <c r="S168" i="3"/>
  <c r="R168" i="3"/>
  <c r="U168" i="3"/>
  <c r="O169" i="3"/>
  <c r="P169" i="3"/>
  <c r="Q169" i="3"/>
  <c r="S169" i="3"/>
  <c r="R169" i="3"/>
  <c r="U169" i="3"/>
  <c r="O170" i="3"/>
  <c r="P170" i="3"/>
  <c r="Q170" i="3"/>
  <c r="S170" i="3"/>
  <c r="R170" i="3"/>
  <c r="U170" i="3"/>
  <c r="O171" i="3"/>
  <c r="P171" i="3"/>
  <c r="Q171" i="3"/>
  <c r="S171" i="3"/>
  <c r="R171" i="3"/>
  <c r="U171" i="3"/>
  <c r="O172" i="3"/>
  <c r="P172" i="3"/>
  <c r="Q172" i="3"/>
  <c r="S172" i="3"/>
  <c r="R172" i="3"/>
  <c r="U172" i="3"/>
  <c r="O173" i="3"/>
  <c r="P173" i="3"/>
  <c r="Q173" i="3"/>
  <c r="S173" i="3"/>
  <c r="R173" i="3"/>
  <c r="U173" i="3"/>
  <c r="O174" i="3"/>
  <c r="P174" i="3"/>
  <c r="Q174" i="3"/>
  <c r="S174" i="3"/>
  <c r="R174" i="3"/>
  <c r="U174" i="3"/>
  <c r="O175" i="3"/>
  <c r="P175" i="3"/>
  <c r="Q175" i="3"/>
  <c r="S175" i="3"/>
  <c r="R175" i="3"/>
  <c r="U175" i="3"/>
  <c r="O176" i="3"/>
  <c r="P176" i="3"/>
  <c r="Q176" i="3"/>
  <c r="S176" i="3"/>
  <c r="R176" i="3"/>
  <c r="U176" i="3"/>
  <c r="O177" i="3"/>
  <c r="P177" i="3"/>
  <c r="Q177" i="3"/>
  <c r="S177" i="3"/>
  <c r="R177" i="3"/>
  <c r="U177" i="3"/>
  <c r="O178" i="3"/>
  <c r="P178" i="3"/>
  <c r="Q178" i="3"/>
  <c r="S178" i="3"/>
  <c r="R178" i="3"/>
  <c r="U178" i="3"/>
  <c r="O179" i="3"/>
  <c r="P179" i="3"/>
  <c r="Q179" i="3"/>
  <c r="S179" i="3"/>
  <c r="R179" i="3"/>
  <c r="U179" i="3"/>
  <c r="O180" i="3"/>
  <c r="P180" i="3"/>
  <c r="Q180" i="3"/>
  <c r="S180" i="3"/>
  <c r="R180" i="3"/>
  <c r="U180" i="3"/>
  <c r="O181" i="3"/>
  <c r="P181" i="3"/>
  <c r="Q181" i="3"/>
  <c r="S181" i="3"/>
  <c r="R181" i="3"/>
  <c r="U181" i="3"/>
  <c r="O182" i="3"/>
  <c r="P182" i="3"/>
  <c r="Q182" i="3"/>
  <c r="S182" i="3"/>
  <c r="R182" i="3"/>
  <c r="U182" i="3"/>
  <c r="O183" i="3"/>
  <c r="P183" i="3"/>
  <c r="Q183" i="3"/>
  <c r="S183" i="3"/>
  <c r="R183" i="3"/>
  <c r="U183" i="3"/>
  <c r="O184" i="3"/>
  <c r="P184" i="3"/>
  <c r="Q184" i="3"/>
  <c r="S184" i="3"/>
  <c r="R184" i="3"/>
  <c r="U184" i="3"/>
  <c r="O185" i="3"/>
  <c r="P185" i="3"/>
  <c r="Q185" i="3"/>
  <c r="S185" i="3"/>
  <c r="R185" i="3"/>
  <c r="U185" i="3"/>
  <c r="O186" i="3"/>
  <c r="P186" i="3"/>
  <c r="Q186" i="3"/>
  <c r="S186" i="3"/>
  <c r="R186" i="3"/>
  <c r="U186" i="3"/>
  <c r="O187" i="3"/>
  <c r="P187" i="3"/>
  <c r="Q187" i="3"/>
  <c r="S187" i="3"/>
  <c r="R187" i="3"/>
  <c r="U187" i="3"/>
  <c r="O188" i="3"/>
  <c r="P188" i="3"/>
  <c r="Q188" i="3"/>
  <c r="S188" i="3"/>
  <c r="R188" i="3"/>
  <c r="U188" i="3"/>
  <c r="O189" i="3"/>
  <c r="P189" i="3"/>
  <c r="Q189" i="3"/>
  <c r="S189" i="3"/>
  <c r="R189" i="3"/>
  <c r="U189" i="3"/>
  <c r="O190" i="3"/>
  <c r="P190" i="3"/>
  <c r="Q190" i="3"/>
  <c r="S190" i="3"/>
  <c r="R190" i="3"/>
  <c r="U190" i="3"/>
  <c r="O191" i="3"/>
  <c r="P191" i="3"/>
  <c r="Q191" i="3"/>
  <c r="S191" i="3"/>
  <c r="R191" i="3"/>
  <c r="U191" i="3"/>
  <c r="O192" i="3"/>
  <c r="P192" i="3"/>
  <c r="Q192" i="3"/>
  <c r="S192" i="3"/>
  <c r="R192" i="3"/>
  <c r="U192" i="3"/>
  <c r="O193" i="3"/>
  <c r="P193" i="3"/>
  <c r="Q193" i="3"/>
  <c r="S193" i="3"/>
  <c r="R193" i="3"/>
  <c r="U193" i="3"/>
  <c r="O194" i="3"/>
  <c r="P194" i="3"/>
  <c r="Q194" i="3"/>
  <c r="S194" i="3"/>
  <c r="R194" i="3"/>
  <c r="U194" i="3"/>
  <c r="O195" i="3"/>
  <c r="P195" i="3"/>
  <c r="Q195" i="3"/>
  <c r="S195" i="3"/>
  <c r="R195" i="3"/>
  <c r="U195" i="3"/>
  <c r="O196" i="3"/>
  <c r="P196" i="3"/>
  <c r="Q196" i="3"/>
  <c r="S196" i="3"/>
  <c r="R196" i="3"/>
  <c r="U196" i="3"/>
  <c r="O197" i="3"/>
  <c r="P197" i="3"/>
  <c r="Q197" i="3"/>
  <c r="S197" i="3"/>
  <c r="R197" i="3"/>
  <c r="U197" i="3"/>
  <c r="O198" i="3"/>
  <c r="P198" i="3"/>
  <c r="Q198" i="3"/>
  <c r="S198" i="3"/>
  <c r="R198" i="3"/>
  <c r="U198" i="3"/>
  <c r="O199" i="3"/>
  <c r="P199" i="3"/>
  <c r="Q199" i="3"/>
  <c r="S199" i="3"/>
  <c r="R199" i="3"/>
  <c r="U199" i="3"/>
  <c r="O200" i="3"/>
  <c r="P200" i="3"/>
  <c r="Q200" i="3"/>
  <c r="S200" i="3"/>
  <c r="R200" i="3"/>
  <c r="U20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</calcChain>
</file>

<file path=xl/sharedStrings.xml><?xml version="1.0" encoding="utf-8"?>
<sst xmlns="http://schemas.openxmlformats.org/spreadsheetml/2006/main" count="1421" uniqueCount="242">
  <si>
    <t>SAMPLES INFORMATION</t>
  </si>
  <si>
    <t>INCUBATION INFORMATION</t>
  </si>
  <si>
    <t>MICROCOSM INFORMATION</t>
  </si>
  <si>
    <t>CALCULATION SOIL CHARACTERISTICS</t>
  </si>
  <si>
    <t>PROPERTIES</t>
  </si>
  <si>
    <t>AERODYNE</t>
  </si>
  <si>
    <t>TGA</t>
  </si>
  <si>
    <t>User</t>
  </si>
  <si>
    <t>Date</t>
  </si>
  <si>
    <t>Name_exp</t>
  </si>
  <si>
    <t>Unique_ID</t>
  </si>
  <si>
    <t>Sample</t>
  </si>
  <si>
    <t>Chber</t>
  </si>
  <si>
    <t>Temp</t>
  </si>
  <si>
    <t>DarkLight</t>
  </si>
  <si>
    <t>TeflonGlass</t>
  </si>
  <si>
    <t>Wetsoil(g)</t>
  </si>
  <si>
    <t>High(cm)</t>
  </si>
  <si>
    <t>GravimetricWater(gw/g)</t>
  </si>
  <si>
    <t>Drysoil(g)</t>
  </si>
  <si>
    <t>SoilVolume(cm3)</t>
  </si>
  <si>
    <t>Bulk density</t>
  </si>
  <si>
    <t>TP</t>
  </si>
  <si>
    <t>VolumetricWater</t>
  </si>
  <si>
    <t>AFP</t>
  </si>
  <si>
    <t>WFPS</t>
  </si>
  <si>
    <t>pH</t>
  </si>
  <si>
    <t>Redox</t>
  </si>
  <si>
    <t>FCOS</t>
  </si>
  <si>
    <t>FCO2</t>
  </si>
  <si>
    <t>F13CO2</t>
  </si>
  <si>
    <t>FCO18O</t>
  </si>
  <si>
    <t>Algae</t>
  </si>
  <si>
    <t>Joana</t>
  </si>
  <si>
    <t>DBZ_1_D1_a</t>
  </si>
  <si>
    <t>DBZ_2_D1_a</t>
  </si>
  <si>
    <t>DBZ_3_D1_a</t>
  </si>
  <si>
    <t>DBZ_4_D1_a</t>
  </si>
  <si>
    <t>DBZ_5_D1_a</t>
  </si>
  <si>
    <t>DBZ_6_D1_a</t>
  </si>
  <si>
    <t>DBZ_1_D1_b</t>
  </si>
  <si>
    <t>DBZ_2_D1_b</t>
  </si>
  <si>
    <t>DBZ_3_D1_b</t>
  </si>
  <si>
    <t>DBZ_4_D1_b</t>
  </si>
  <si>
    <t>DBZ_5_D1_b</t>
  </si>
  <si>
    <t>DBZ_6_D1_b</t>
  </si>
  <si>
    <t>DBZ_1_D1_c</t>
  </si>
  <si>
    <t>DBZ_2_D1_c</t>
  </si>
  <si>
    <t>DBZ_3_D1_c</t>
  </si>
  <si>
    <t>DBZ_4_D1_c</t>
  </si>
  <si>
    <t>DBZ_5_D1_c</t>
  </si>
  <si>
    <t>DBZ_6_D1_c</t>
  </si>
  <si>
    <t>DBZ_1_D1_d</t>
  </si>
  <si>
    <t>DBZ_2_D1_d</t>
  </si>
  <si>
    <t>DBZ_3_D1_d</t>
  </si>
  <si>
    <t>DBZ_4_D1_d</t>
  </si>
  <si>
    <t>DBZ_5_D1_d</t>
  </si>
  <si>
    <t>DBZ_6_D1_d</t>
  </si>
  <si>
    <t>DBZ_1_N_a</t>
  </si>
  <si>
    <t>DBZ_2_N_a</t>
  </si>
  <si>
    <t>DBZ_3_N_a</t>
  </si>
  <si>
    <t>DBZ_4_N_a</t>
  </si>
  <si>
    <t>DBZ_5_N_a</t>
  </si>
  <si>
    <t>DBZ_6_N_a</t>
  </si>
  <si>
    <t>DBZ_1_N_b</t>
  </si>
  <si>
    <t>DBZ_2_N_b</t>
  </si>
  <si>
    <t>DBZ_3_N_b</t>
  </si>
  <si>
    <t>DBZ_4_N_b</t>
  </si>
  <si>
    <t>DBZ_5_N_b</t>
  </si>
  <si>
    <t>DBZ_6_N_b</t>
  </si>
  <si>
    <t>DBZ_1_N_c</t>
  </si>
  <si>
    <t>DBZ_2_N_c</t>
  </si>
  <si>
    <t>DBZ_3_N_c</t>
  </si>
  <si>
    <t>DBZ_4_N_c</t>
  </si>
  <si>
    <t>DBZ_5_N_c</t>
  </si>
  <si>
    <t>DBZ_6_N_c</t>
  </si>
  <si>
    <t>DBZ_1_N_d</t>
  </si>
  <si>
    <t>DBZ_2_N_d</t>
  </si>
  <si>
    <t>DBZ_3_N_d</t>
  </si>
  <si>
    <t>DBZ_4_N_d</t>
  </si>
  <si>
    <t>DBZ_5_N_d</t>
  </si>
  <si>
    <t>DBZ_6_N_d</t>
  </si>
  <si>
    <t>DBZ_1_D2_a</t>
  </si>
  <si>
    <t>DBZ_2_D2_a</t>
  </si>
  <si>
    <t>DBZ_3_D2_a</t>
  </si>
  <si>
    <t>DBZ_4_D2_a</t>
  </si>
  <si>
    <t>DBZ_5_D2_a</t>
  </si>
  <si>
    <t>DBZ_6_D2_a</t>
  </si>
  <si>
    <t>DBZ_1_D2_b</t>
  </si>
  <si>
    <t>DBZ_2_D2_b</t>
  </si>
  <si>
    <t>DBZ_3_D2_b</t>
  </si>
  <si>
    <t>DBZ_4_D2_b</t>
  </si>
  <si>
    <t>DBZ_5_D2_b</t>
  </si>
  <si>
    <t>DBZ_6_D2_b</t>
  </si>
  <si>
    <t>DBZ_1_D2_c</t>
  </si>
  <si>
    <t>DBZ_2_D2_c</t>
  </si>
  <si>
    <t>DBZ_3_D2_c</t>
  </si>
  <si>
    <t>DBZ_4_D2_c</t>
  </si>
  <si>
    <t>DBZ_5_D2_c</t>
  </si>
  <si>
    <t>DBZ_6_D2_c</t>
  </si>
  <si>
    <t>DBZ_1_D2_d</t>
  </si>
  <si>
    <t>DBZ_2_D2_d</t>
  </si>
  <si>
    <t>DBZ_3_D2_d</t>
  </si>
  <si>
    <t>DBZ_4_D2_d</t>
  </si>
  <si>
    <t>DBZ_5_D2_d</t>
  </si>
  <si>
    <t>DBZ_6_D2_d</t>
  </si>
  <si>
    <t>DBZ</t>
  </si>
  <si>
    <t>Light</t>
  </si>
  <si>
    <t>Dark</t>
  </si>
  <si>
    <t>Glass</t>
  </si>
  <si>
    <t>TL_2_1_D1_a</t>
  </si>
  <si>
    <t>TL_2_2_D1_a</t>
  </si>
  <si>
    <t>TL_2_3_D1_a</t>
  </si>
  <si>
    <t>TL_2_4_D1_a</t>
  </si>
  <si>
    <t>TL_2_5_D1_a</t>
  </si>
  <si>
    <t>TL_2_6_D1_a</t>
  </si>
  <si>
    <t>TL_2_1_D1_b</t>
  </si>
  <si>
    <t>TL_2_2_D1_b</t>
  </si>
  <si>
    <t>TL_2_3_D1_b</t>
  </si>
  <si>
    <t>TL_2_4_D1_b</t>
  </si>
  <si>
    <t>TL_2_5_D1_b</t>
  </si>
  <si>
    <t>TL_2_6_D1_b</t>
  </si>
  <si>
    <t>TL_2_1_D1_c</t>
  </si>
  <si>
    <t>TL_2_2_D1_c</t>
  </si>
  <si>
    <t>TL_2_3_D1_c</t>
  </si>
  <si>
    <t>TL_2_4_D1_c</t>
  </si>
  <si>
    <t>TL_2_5_D1_c</t>
  </si>
  <si>
    <t>TL_2_6_D1_c</t>
  </si>
  <si>
    <t>TL_2_1_D1_d</t>
  </si>
  <si>
    <t>TL_2_2_D1_d</t>
  </si>
  <si>
    <t>TL_2_3_D1_d</t>
  </si>
  <si>
    <t>TL_2_4_D1_d</t>
  </si>
  <si>
    <t>TL_2_5_D1_d</t>
  </si>
  <si>
    <t>TL_2_6_D1_d</t>
  </si>
  <si>
    <t>TL1_1_D1_a</t>
  </si>
  <si>
    <t>TL_1_2_D1_a</t>
  </si>
  <si>
    <t>TL_1_3_D1_a</t>
  </si>
  <si>
    <t>TL_1_4_D1_a</t>
  </si>
  <si>
    <t>TL_1_5_D1_a</t>
  </si>
  <si>
    <t>TL_1_6_D1_a</t>
  </si>
  <si>
    <t>TL_1_1_D1_b</t>
  </si>
  <si>
    <t>TL_1_2_D1_b</t>
  </si>
  <si>
    <t>TL_1_3_D1_b</t>
  </si>
  <si>
    <t>TL_1_4_D1_b</t>
  </si>
  <si>
    <t>TL_1_5_D1_b</t>
  </si>
  <si>
    <t>TL_1_6_D1_b</t>
  </si>
  <si>
    <t>TL_1_1_D1_c</t>
  </si>
  <si>
    <t>TL_1_2_D1_c</t>
  </si>
  <si>
    <t>TL_1_3_D1_c</t>
  </si>
  <si>
    <t>TL_1_4_D1_c</t>
  </si>
  <si>
    <t>TL_1_5_D1_c</t>
  </si>
  <si>
    <t>TL_1_6_D1_c</t>
  </si>
  <si>
    <t>TL_1_1_D1_d</t>
  </si>
  <si>
    <t>TL_1_2_D1_d</t>
  </si>
  <si>
    <t>TL_1_3_D1_d</t>
  </si>
  <si>
    <t>TL_1_4_D1_d</t>
  </si>
  <si>
    <t>TL_1_5_D1_d</t>
  </si>
  <si>
    <t>TL_1_6_D1_d</t>
  </si>
  <si>
    <t>TL_2_1_N_a</t>
  </si>
  <si>
    <t>TL_2_2_N_a</t>
  </si>
  <si>
    <t>TL_2_3_N_a</t>
  </si>
  <si>
    <t>TL_2_4_N_a</t>
  </si>
  <si>
    <t>TL_2_5_N_a</t>
  </si>
  <si>
    <t>TL_2_6_N_a</t>
  </si>
  <si>
    <t>TL_2_1_N_b</t>
  </si>
  <si>
    <t>TL_2_2_N_b</t>
  </si>
  <si>
    <t>TL_2_3_N_b</t>
  </si>
  <si>
    <t>TL_2_4_N_b</t>
  </si>
  <si>
    <t>TL_2_5_N_b</t>
  </si>
  <si>
    <t>TL_2_6_N_b</t>
  </si>
  <si>
    <t>TL_2_1_N_c</t>
  </si>
  <si>
    <t>TL_2_2_N_c</t>
  </si>
  <si>
    <t>TL_2_3_N_c</t>
  </si>
  <si>
    <t>TL_2_4_N_c</t>
  </si>
  <si>
    <t>TL_2_5_N_c</t>
  </si>
  <si>
    <t>TL_2_6_N_c</t>
  </si>
  <si>
    <t>TL_2_1_N_d</t>
  </si>
  <si>
    <t>TL_2_2_N_d</t>
  </si>
  <si>
    <t>TL_2_3_N_d</t>
  </si>
  <si>
    <t>TL_2_4_N_d</t>
  </si>
  <si>
    <t>TL_2_5_N_d</t>
  </si>
  <si>
    <t>TL_2_6_N_d</t>
  </si>
  <si>
    <t>TL_2_1_D2_a</t>
  </si>
  <si>
    <t>TL_2_2_D2_a</t>
  </si>
  <si>
    <t>TL_2_3_D2_a</t>
  </si>
  <si>
    <t>TL_2_4_D2_a</t>
  </si>
  <si>
    <t>TL_2_5_D2_a</t>
  </si>
  <si>
    <t>TL_2_6_D2_a</t>
  </si>
  <si>
    <t>TL_2_1_D2_b</t>
  </si>
  <si>
    <t>TL_2_2_D2_b</t>
  </si>
  <si>
    <t>TL_2_3_D2_b</t>
  </si>
  <si>
    <t>TL_2_4_D2_b</t>
  </si>
  <si>
    <t>TL_2_5_D2_b</t>
  </si>
  <si>
    <t>TL_2_6_D2_b</t>
  </si>
  <si>
    <t>TL_2_1_D2_c</t>
  </si>
  <si>
    <t>TL_2_2_D2_c</t>
  </si>
  <si>
    <t>TL_2_3_D2_c</t>
  </si>
  <si>
    <t>TL_2_4_D2_c</t>
  </si>
  <si>
    <t>TL_2_5_D2_c</t>
  </si>
  <si>
    <t>TL_2_6_D2_c</t>
  </si>
  <si>
    <t>TL_2_1_D2_d</t>
  </si>
  <si>
    <t>TL_2_2_D2_d</t>
  </si>
  <si>
    <t>TL_2_3_D2_d</t>
  </si>
  <si>
    <t>TL_2_4_D2_d</t>
  </si>
  <si>
    <t>TL_2_5_D2_d</t>
  </si>
  <si>
    <t>TL_2_6_D2_d</t>
  </si>
  <si>
    <t>TL_1_2_N_a</t>
  </si>
  <si>
    <t>TL_1_3_N_a</t>
  </si>
  <si>
    <t>TL_1_4_N_a</t>
  </si>
  <si>
    <t>TL_1_5_N_a</t>
  </si>
  <si>
    <t>TL_1_6_N_a</t>
  </si>
  <si>
    <t>TL_1_1_N_b</t>
  </si>
  <si>
    <t>TL_1_2_N_b</t>
  </si>
  <si>
    <t>TL_1_3_N_b</t>
  </si>
  <si>
    <t>TL_1_4_N_b</t>
  </si>
  <si>
    <t>TL_1_5_N_b</t>
  </si>
  <si>
    <t>TL_1_6_N_b</t>
  </si>
  <si>
    <t>TL_1_1_N_c</t>
  </si>
  <si>
    <t>TL_1_2_N_c</t>
  </si>
  <si>
    <t>TL_1_3_N_c</t>
  </si>
  <si>
    <t>TL_1_4_N_c</t>
  </si>
  <si>
    <t>TL_1_5_N_c</t>
  </si>
  <si>
    <t>TL_1_6_N_c</t>
  </si>
  <si>
    <t>TL_1_1_N_a</t>
  </si>
  <si>
    <t>TL_1_1_D2_a</t>
  </si>
  <si>
    <t>TL_1_2_D2_a</t>
  </si>
  <si>
    <t>TL_1_3_D2_a</t>
  </si>
  <si>
    <t>TL_1_4_D2_a</t>
  </si>
  <si>
    <t>TL_1_5_D2_a</t>
  </si>
  <si>
    <t>TL_1_6_D2_a</t>
  </si>
  <si>
    <t>TL_1_1_D2_b</t>
  </si>
  <si>
    <t>TL_1_2_D2_b</t>
  </si>
  <si>
    <t>TL_1_3_D2_b</t>
  </si>
  <si>
    <t>TL_1_4_D2_b</t>
  </si>
  <si>
    <t>TL_1_5_D2_b</t>
  </si>
  <si>
    <t>TL_1_6_D2_b</t>
  </si>
  <si>
    <t>y</t>
  </si>
  <si>
    <t>n</t>
  </si>
  <si>
    <t>Surface(cm2)</t>
  </si>
  <si>
    <t>Algae (y/n)</t>
  </si>
  <si>
    <t>TL1</t>
  </si>
  <si>
    <t>TL2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</si>
</sst>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14" fontId="2" fillId="9" borderId="0" xfId="0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16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 vertical="center"/>
    </xf>
    <xf numFmtId="2" fontId="2" fillId="9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14" fontId="2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164" fontId="2" fillId="10" borderId="0" xfId="0" applyNumberFormat="1" applyFont="1" applyFill="1" applyAlignment="1">
      <alignment horizontal="center"/>
    </xf>
    <xf numFmtId="2" fontId="2" fillId="10" borderId="0" xfId="0" applyNumberFormat="1" applyFont="1" applyFill="1" applyAlignment="1">
      <alignment horizontal="center" vertical="center"/>
    </xf>
    <xf numFmtId="164" fontId="2" fillId="10" borderId="0" xfId="0" applyNumberFormat="1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14" fontId="2" fillId="9" borderId="0" xfId="0" applyNumberFormat="1" applyFont="1" applyFill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2" fontId="0" fillId="0" borderId="0" xfId="0" applyNumberFormat="1"/>
    <xf numFmtId="2" fontId="0" fillId="9" borderId="0" xfId="0" applyNumberFormat="1" applyFill="1"/>
    <xf numFmtId="2" fontId="0" fillId="10" borderId="0" xfId="0" applyNumberFormat="1" applyFill="1"/>
    <xf numFmtId="0" fontId="0" fillId="10" borderId="0" xfId="0" applyFill="1"/>
    <xf numFmtId="2" fontId="6" fillId="9" borderId="0" xfId="0" applyNumberFormat="1" applyFont="1" applyFill="1"/>
    <xf numFmtId="0" fontId="6" fillId="9" borderId="0" xfId="0" applyFont="1" applyFill="1"/>
    <xf numFmtId="2" fontId="2" fillId="9" borderId="0" xfId="0" applyNumberFormat="1" applyFont="1" applyFill="1" applyAlignment="1"/>
    <xf numFmtId="2" fontId="0" fillId="9" borderId="0" xfId="0" applyNumberFormat="1" applyFill="1" applyAlignment="1"/>
    <xf numFmtId="2" fontId="2" fillId="10" borderId="0" xfId="0" applyNumberFormat="1" applyFont="1" applyFill="1" applyAlignment="1"/>
    <xf numFmtId="2" fontId="0" fillId="10" borderId="0" xfId="0" applyNumberFormat="1" applyFill="1" applyAlignment="1"/>
  </cellXfs>
  <cellStyles count="1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4101602850071"/>
          <c:y val="0.0258703703703704"/>
          <c:w val="0.895981319280015"/>
          <c:h val="0.938851851851852"/>
        </c:manualLayout>
      </c:layout>
      <c:scatterChart>
        <c:scatterStyle val="lineMarker"/>
        <c:varyColors val="0"/>
        <c:ser>
          <c:idx val="0"/>
          <c:order val="0"/>
          <c:tx>
            <c:v>TL2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algae_sumup!$Y$129:$Y$200</c:f>
              <c:numCache>
                <c:formatCode>0.00</c:formatCode>
                <c:ptCount val="72"/>
                <c:pt idx="0">
                  <c:v>0.68</c:v>
                </c:pt>
                <c:pt idx="1">
                  <c:v>0.69</c:v>
                </c:pt>
                <c:pt idx="2">
                  <c:v>0.88</c:v>
                </c:pt>
                <c:pt idx="3">
                  <c:v>-0.93</c:v>
                </c:pt>
                <c:pt idx="4">
                  <c:v>-0.92</c:v>
                </c:pt>
                <c:pt idx="5">
                  <c:v>-0.93</c:v>
                </c:pt>
                <c:pt idx="6">
                  <c:v>0.69</c:v>
                </c:pt>
                <c:pt idx="7">
                  <c:v>0.74</c:v>
                </c:pt>
                <c:pt idx="8">
                  <c:v>0.83</c:v>
                </c:pt>
                <c:pt idx="9">
                  <c:v>-0.84</c:v>
                </c:pt>
                <c:pt idx="10">
                  <c:v>-0.77</c:v>
                </c:pt>
                <c:pt idx="11">
                  <c:v>-0.77</c:v>
                </c:pt>
                <c:pt idx="12">
                  <c:v>0.7</c:v>
                </c:pt>
                <c:pt idx="13">
                  <c:v>0.77</c:v>
                </c:pt>
                <c:pt idx="14">
                  <c:v>0.83</c:v>
                </c:pt>
                <c:pt idx="15">
                  <c:v>-0.76</c:v>
                </c:pt>
                <c:pt idx="16">
                  <c:v>-0.67</c:v>
                </c:pt>
                <c:pt idx="17">
                  <c:v>-0.66</c:v>
                </c:pt>
                <c:pt idx="18">
                  <c:v>0.78</c:v>
                </c:pt>
                <c:pt idx="19">
                  <c:v>0.79</c:v>
                </c:pt>
                <c:pt idx="20">
                  <c:v>1.12</c:v>
                </c:pt>
                <c:pt idx="21">
                  <c:v>-0.68</c:v>
                </c:pt>
                <c:pt idx="22">
                  <c:v>-0.64</c:v>
                </c:pt>
                <c:pt idx="23">
                  <c:v>-0.59</c:v>
                </c:pt>
                <c:pt idx="24">
                  <c:v>0.76</c:v>
                </c:pt>
                <c:pt idx="25">
                  <c:v>0.68</c:v>
                </c:pt>
                <c:pt idx="26">
                  <c:v>1.22</c:v>
                </c:pt>
                <c:pt idx="27">
                  <c:v>1.74</c:v>
                </c:pt>
                <c:pt idx="28">
                  <c:v>0.85</c:v>
                </c:pt>
                <c:pt idx="29">
                  <c:v>0.82</c:v>
                </c:pt>
                <c:pt idx="30">
                  <c:v>0.8</c:v>
                </c:pt>
                <c:pt idx="31">
                  <c:v>0.78</c:v>
                </c:pt>
                <c:pt idx="32" formatCode="General">
                  <c:v>1.21</c:v>
                </c:pt>
                <c:pt idx="33">
                  <c:v>0.84</c:v>
                </c:pt>
                <c:pt idx="34">
                  <c:v>0.93</c:v>
                </c:pt>
                <c:pt idx="35">
                  <c:v>0.92</c:v>
                </c:pt>
                <c:pt idx="36">
                  <c:v>0.84</c:v>
                </c:pt>
                <c:pt idx="37">
                  <c:v>0.82</c:v>
                </c:pt>
                <c:pt idx="38">
                  <c:v>1.23</c:v>
                </c:pt>
                <c:pt idx="39">
                  <c:v>1.04</c:v>
                </c:pt>
                <c:pt idx="40">
                  <c:v>0.96</c:v>
                </c:pt>
                <c:pt idx="41">
                  <c:v>0.96</c:v>
                </c:pt>
                <c:pt idx="42">
                  <c:v>0.89</c:v>
                </c:pt>
                <c:pt idx="43">
                  <c:v>0.84</c:v>
                </c:pt>
                <c:pt idx="44">
                  <c:v>1.25</c:v>
                </c:pt>
                <c:pt idx="45">
                  <c:v>1.18</c:v>
                </c:pt>
                <c:pt idx="46">
                  <c:v>0.99</c:v>
                </c:pt>
                <c:pt idx="47">
                  <c:v>0.99</c:v>
                </c:pt>
                <c:pt idx="48">
                  <c:v>1.21</c:v>
                </c:pt>
                <c:pt idx="49">
                  <c:v>1.1</c:v>
                </c:pt>
                <c:pt idx="50">
                  <c:v>1.46</c:v>
                </c:pt>
                <c:pt idx="51">
                  <c:v>-0.31</c:v>
                </c:pt>
                <c:pt idx="52">
                  <c:v>-0.67</c:v>
                </c:pt>
                <c:pt idx="53">
                  <c:v>-0.61</c:v>
                </c:pt>
                <c:pt idx="54">
                  <c:v>1.25</c:v>
                </c:pt>
                <c:pt idx="55">
                  <c:v>1.1</c:v>
                </c:pt>
                <c:pt idx="56">
                  <c:v>1.52</c:v>
                </c:pt>
                <c:pt idx="57">
                  <c:v>-0.37</c:v>
                </c:pt>
                <c:pt idx="58">
                  <c:v>-0.7</c:v>
                </c:pt>
                <c:pt idx="59">
                  <c:v>-0.59</c:v>
                </c:pt>
                <c:pt idx="60">
                  <c:v>1.27</c:v>
                </c:pt>
                <c:pt idx="61">
                  <c:v>1.11</c:v>
                </c:pt>
                <c:pt idx="62">
                  <c:v>1.38</c:v>
                </c:pt>
                <c:pt idx="63">
                  <c:v>-0.38</c:v>
                </c:pt>
                <c:pt idx="64">
                  <c:v>-0.69</c:v>
                </c:pt>
                <c:pt idx="65">
                  <c:v>-0.56</c:v>
                </c:pt>
                <c:pt idx="66">
                  <c:v>1.32</c:v>
                </c:pt>
                <c:pt idx="67">
                  <c:v>1.15</c:v>
                </c:pt>
                <c:pt idx="68">
                  <c:v>2.29</c:v>
                </c:pt>
                <c:pt idx="69">
                  <c:v>0.57</c:v>
                </c:pt>
                <c:pt idx="70">
                  <c:v>-0.59</c:v>
                </c:pt>
                <c:pt idx="71">
                  <c:v>-0.45</c:v>
                </c:pt>
              </c:numCache>
            </c:numRef>
          </c:xVal>
          <c:yVal>
            <c:numRef>
              <c:f>algae_sumup!$Z$129:$Z$200</c:f>
              <c:numCache>
                <c:formatCode>0.00</c:formatCode>
                <c:ptCount val="72"/>
                <c:pt idx="0">
                  <c:v>0.71</c:v>
                </c:pt>
                <c:pt idx="1">
                  <c:v>0.726666666666666</c:v>
                </c:pt>
                <c:pt idx="2">
                  <c:v>0.853333333333333</c:v>
                </c:pt>
                <c:pt idx="3">
                  <c:v>-0.976666666666667</c:v>
                </c:pt>
                <c:pt idx="4">
                  <c:v>-1.043333333333333</c:v>
                </c:pt>
                <c:pt idx="5">
                  <c:v>-1.03</c:v>
                </c:pt>
                <c:pt idx="6">
                  <c:v>0.7</c:v>
                </c:pt>
                <c:pt idx="7">
                  <c:v>0.75</c:v>
                </c:pt>
                <c:pt idx="8">
                  <c:v>0.843333333333333</c:v>
                </c:pt>
                <c:pt idx="9">
                  <c:v>-0.853333333333333</c:v>
                </c:pt>
                <c:pt idx="10">
                  <c:v>-0.886666666666667</c:v>
                </c:pt>
                <c:pt idx="11">
                  <c:v>-0.87</c:v>
                </c:pt>
                <c:pt idx="12">
                  <c:v>0.713333333333333</c:v>
                </c:pt>
                <c:pt idx="13">
                  <c:v>0.77</c:v>
                </c:pt>
                <c:pt idx="14">
                  <c:v>0.9</c:v>
                </c:pt>
                <c:pt idx="15">
                  <c:v>-0.766666666666667</c:v>
                </c:pt>
                <c:pt idx="16">
                  <c:v>-0.776666666666667</c:v>
                </c:pt>
                <c:pt idx="17">
                  <c:v>-0.75</c:v>
                </c:pt>
                <c:pt idx="18">
                  <c:v>0.783333333333333</c:v>
                </c:pt>
                <c:pt idx="19">
                  <c:v>0.81</c:v>
                </c:pt>
                <c:pt idx="20">
                  <c:v>1.44</c:v>
                </c:pt>
                <c:pt idx="21">
                  <c:v>-0.723333333333333</c:v>
                </c:pt>
                <c:pt idx="22">
                  <c:v>-0.726666666666666</c:v>
                </c:pt>
                <c:pt idx="23">
                  <c:v>-0.653333333333333</c:v>
                </c:pt>
                <c:pt idx="24">
                  <c:v>0.756666666666667</c:v>
                </c:pt>
                <c:pt idx="25">
                  <c:v>0.68</c:v>
                </c:pt>
                <c:pt idx="26">
                  <c:v>1.203333333333333</c:v>
                </c:pt>
                <c:pt idx="27">
                  <c:v>0.63</c:v>
                </c:pt>
                <c:pt idx="28">
                  <c:v>0.823333333333333</c:v>
                </c:pt>
                <c:pt idx="29">
                  <c:v>0.81</c:v>
                </c:pt>
                <c:pt idx="30">
                  <c:v>0.806666666666667</c:v>
                </c:pt>
                <c:pt idx="31">
                  <c:v>0.763333333333333</c:v>
                </c:pt>
                <c:pt idx="32">
                  <c:v>1.253333333333333</c:v>
                </c:pt>
                <c:pt idx="33">
                  <c:v>1.043333333333333</c:v>
                </c:pt>
                <c:pt idx="34">
                  <c:v>0.903333333333333</c:v>
                </c:pt>
                <c:pt idx="35">
                  <c:v>0.92</c:v>
                </c:pt>
                <c:pt idx="36">
                  <c:v>0.85</c:v>
                </c:pt>
                <c:pt idx="37">
                  <c:v>0.826666666666667</c:v>
                </c:pt>
                <c:pt idx="38">
                  <c:v>1.293333333333333</c:v>
                </c:pt>
                <c:pt idx="39">
                  <c:v>1.183333333333333</c:v>
                </c:pt>
                <c:pt idx="40">
                  <c:v>0.956666666666667</c:v>
                </c:pt>
                <c:pt idx="41">
                  <c:v>0.976666666666667</c:v>
                </c:pt>
                <c:pt idx="42">
                  <c:v>0.896666666666667</c:v>
                </c:pt>
                <c:pt idx="43">
                  <c:v>0.846666666666667</c:v>
                </c:pt>
                <c:pt idx="44">
                  <c:v>1.303333333333333</c:v>
                </c:pt>
                <c:pt idx="45">
                  <c:v>1.306666666666667</c:v>
                </c:pt>
                <c:pt idx="46">
                  <c:v>1.0</c:v>
                </c:pt>
                <c:pt idx="47">
                  <c:v>1.016666666666667</c:v>
                </c:pt>
                <c:pt idx="48">
                  <c:v>1.21</c:v>
                </c:pt>
                <c:pt idx="49">
                  <c:v>1.113333333333333</c:v>
                </c:pt>
                <c:pt idx="50">
                  <c:v>1.543333333333334</c:v>
                </c:pt>
                <c:pt idx="51">
                  <c:v>-0.396666666666667</c:v>
                </c:pt>
                <c:pt idx="52">
                  <c:v>-0.74</c:v>
                </c:pt>
                <c:pt idx="53">
                  <c:v>-0.646666666666667</c:v>
                </c:pt>
                <c:pt idx="54">
                  <c:v>1.276666666666667</c:v>
                </c:pt>
                <c:pt idx="55">
                  <c:v>1.136666666666667</c:v>
                </c:pt>
                <c:pt idx="56">
                  <c:v>1.213333333333333</c:v>
                </c:pt>
                <c:pt idx="57">
                  <c:v>-0.433333333333333</c:v>
                </c:pt>
                <c:pt idx="58">
                  <c:v>-13.66</c:v>
                </c:pt>
                <c:pt idx="59">
                  <c:v>-0.673333333333333</c:v>
                </c:pt>
                <c:pt idx="60">
                  <c:v>1.293333333333333</c:v>
                </c:pt>
                <c:pt idx="61">
                  <c:v>1.15</c:v>
                </c:pt>
                <c:pt idx="62">
                  <c:v>0.953333333333333</c:v>
                </c:pt>
                <c:pt idx="63">
                  <c:v>-0.42</c:v>
                </c:pt>
                <c:pt idx="64">
                  <c:v>-0.783333333333333</c:v>
                </c:pt>
                <c:pt idx="65">
                  <c:v>-0.63</c:v>
                </c:pt>
                <c:pt idx="66">
                  <c:v>1.34</c:v>
                </c:pt>
                <c:pt idx="67">
                  <c:v>1.186666666666667</c:v>
                </c:pt>
                <c:pt idx="68">
                  <c:v>0.25</c:v>
                </c:pt>
                <c:pt idx="69">
                  <c:v>-0.28</c:v>
                </c:pt>
                <c:pt idx="70">
                  <c:v>-0.726666666666666</c:v>
                </c:pt>
                <c:pt idx="71">
                  <c:v>-0.51</c:v>
                </c:pt>
              </c:numCache>
            </c:numRef>
          </c:yVal>
          <c:smooth val="0"/>
        </c:ser>
        <c:ser>
          <c:idx val="1"/>
          <c:order val="1"/>
          <c:tx>
            <c:v>DBZ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algae_sumup!$Y$57:$Y$128</c:f>
              <c:numCache>
                <c:formatCode>0.00</c:formatCode>
                <c:ptCount val="72"/>
                <c:pt idx="0">
                  <c:v>0.13</c:v>
                </c:pt>
                <c:pt idx="1">
                  <c:v>0.15</c:v>
                </c:pt>
                <c:pt idx="2">
                  <c:v>0.14</c:v>
                </c:pt>
                <c:pt idx="3">
                  <c:v>-0.74</c:v>
                </c:pt>
                <c:pt idx="4">
                  <c:v>-0.71</c:v>
                </c:pt>
                <c:pt idx="5">
                  <c:v>-0.22</c:v>
                </c:pt>
                <c:pt idx="6">
                  <c:v>0.15</c:v>
                </c:pt>
                <c:pt idx="7">
                  <c:v>0.16</c:v>
                </c:pt>
                <c:pt idx="8">
                  <c:v>0.14</c:v>
                </c:pt>
                <c:pt idx="9">
                  <c:v>-0.77</c:v>
                </c:pt>
                <c:pt idx="10">
                  <c:v>-0.73</c:v>
                </c:pt>
                <c:pt idx="11">
                  <c:v>-0.2</c:v>
                </c:pt>
                <c:pt idx="12">
                  <c:v>0.15</c:v>
                </c:pt>
                <c:pt idx="13">
                  <c:v>0.16</c:v>
                </c:pt>
                <c:pt idx="14">
                  <c:v>0.15</c:v>
                </c:pt>
                <c:pt idx="15">
                  <c:v>-0.77</c:v>
                </c:pt>
                <c:pt idx="16">
                  <c:v>-0.71</c:v>
                </c:pt>
                <c:pt idx="17">
                  <c:v>-0.19</c:v>
                </c:pt>
                <c:pt idx="18" formatCode="General">
                  <c:v>0.12</c:v>
                </c:pt>
                <c:pt idx="19" formatCode="General">
                  <c:v>0.15</c:v>
                </c:pt>
                <c:pt idx="20" formatCode="General">
                  <c:v>0.14</c:v>
                </c:pt>
                <c:pt idx="21" formatCode="General">
                  <c:v>-0.76</c:v>
                </c:pt>
                <c:pt idx="22" formatCode="General">
                  <c:v>-0.72</c:v>
                </c:pt>
                <c:pt idx="23" formatCode="General">
                  <c:v>-0.2</c:v>
                </c:pt>
                <c:pt idx="24" formatCode="General">
                  <c:v>0.11</c:v>
                </c:pt>
                <c:pt idx="25" formatCode="General">
                  <c:v>0.13</c:v>
                </c:pt>
                <c:pt idx="26" formatCode="General">
                  <c:v>0.12</c:v>
                </c:pt>
                <c:pt idx="27" formatCode="General">
                  <c:v>0.49</c:v>
                </c:pt>
                <c:pt idx="28" formatCode="General">
                  <c:v>0.57</c:v>
                </c:pt>
                <c:pt idx="29" formatCode="General">
                  <c:v>0.28</c:v>
                </c:pt>
                <c:pt idx="30" formatCode="General">
                  <c:v>0.11</c:v>
                </c:pt>
                <c:pt idx="31" formatCode="General">
                  <c:v>0.12</c:v>
                </c:pt>
                <c:pt idx="32" formatCode="General">
                  <c:v>0.12</c:v>
                </c:pt>
                <c:pt idx="33" formatCode="General">
                  <c:v>0.49</c:v>
                </c:pt>
                <c:pt idx="34" formatCode="General">
                  <c:v>0.59</c:v>
                </c:pt>
                <c:pt idx="35" formatCode="General">
                  <c:v>0.34</c:v>
                </c:pt>
                <c:pt idx="36" formatCode="General">
                  <c:v>0.11</c:v>
                </c:pt>
                <c:pt idx="37" formatCode="General">
                  <c:v>0.12</c:v>
                </c:pt>
                <c:pt idx="38" formatCode="General">
                  <c:v>0.11</c:v>
                </c:pt>
                <c:pt idx="39" formatCode="General">
                  <c:v>0.49</c:v>
                </c:pt>
                <c:pt idx="40" formatCode="General">
                  <c:v>0.6</c:v>
                </c:pt>
                <c:pt idx="41" formatCode="General">
                  <c:v>0.36</c:v>
                </c:pt>
                <c:pt idx="42" formatCode="General">
                  <c:v>0.1</c:v>
                </c:pt>
                <c:pt idx="43" formatCode="General">
                  <c:v>0.12</c:v>
                </c:pt>
                <c:pt idx="44" formatCode="General">
                  <c:v>0.12</c:v>
                </c:pt>
                <c:pt idx="45" formatCode="General">
                  <c:v>0.48</c:v>
                </c:pt>
                <c:pt idx="46" formatCode="General">
                  <c:v>0.58</c:v>
                </c:pt>
                <c:pt idx="47" formatCode="General">
                  <c:v>0.35</c:v>
                </c:pt>
                <c:pt idx="48" formatCode="General">
                  <c:v>0.13</c:v>
                </c:pt>
                <c:pt idx="49" formatCode="General">
                  <c:v>0.15</c:v>
                </c:pt>
                <c:pt idx="50" formatCode="General">
                  <c:v>0.13</c:v>
                </c:pt>
                <c:pt idx="51" formatCode="General">
                  <c:v>-0.67</c:v>
                </c:pt>
                <c:pt idx="52" formatCode="General">
                  <c:v>-0.74</c:v>
                </c:pt>
                <c:pt idx="53" formatCode="General">
                  <c:v>-0.16</c:v>
                </c:pt>
                <c:pt idx="54" formatCode="General">
                  <c:v>0.11</c:v>
                </c:pt>
                <c:pt idx="55" formatCode="General">
                  <c:v>0.14</c:v>
                </c:pt>
                <c:pt idx="56" formatCode="General">
                  <c:v>0.11</c:v>
                </c:pt>
                <c:pt idx="57" formatCode="General">
                  <c:v>-0.73</c:v>
                </c:pt>
                <c:pt idx="58" formatCode="General">
                  <c:v>-0.8</c:v>
                </c:pt>
                <c:pt idx="59" formatCode="General">
                  <c:v>-0.25</c:v>
                </c:pt>
                <c:pt idx="60" formatCode="General">
                  <c:v>0.11</c:v>
                </c:pt>
                <c:pt idx="61" formatCode="General">
                  <c:v>0.13</c:v>
                </c:pt>
                <c:pt idx="62" formatCode="General">
                  <c:v>0.11</c:v>
                </c:pt>
                <c:pt idx="63" formatCode="General">
                  <c:v>-0.71</c:v>
                </c:pt>
                <c:pt idx="64" formatCode="General">
                  <c:v>-0.74</c:v>
                </c:pt>
                <c:pt idx="65" formatCode="General">
                  <c:v>-0.07</c:v>
                </c:pt>
                <c:pt idx="66" formatCode="General">
                  <c:v>0.1</c:v>
                </c:pt>
                <c:pt idx="67" formatCode="General">
                  <c:v>0.11</c:v>
                </c:pt>
                <c:pt idx="68" formatCode="General">
                  <c:v>0.1</c:v>
                </c:pt>
                <c:pt idx="69" formatCode="General">
                  <c:v>-0.66</c:v>
                </c:pt>
                <c:pt idx="70" formatCode="General">
                  <c:v>-0.68</c:v>
                </c:pt>
                <c:pt idx="71" formatCode="General">
                  <c:v>0.1</c:v>
                </c:pt>
              </c:numCache>
            </c:numRef>
          </c:xVal>
          <c:yVal>
            <c:numRef>
              <c:f>algae_sumup!$Z$57:$Z$128</c:f>
              <c:numCache>
                <c:formatCode>0.00</c:formatCode>
                <c:ptCount val="72"/>
                <c:pt idx="0">
                  <c:v>0.123333333333333</c:v>
                </c:pt>
                <c:pt idx="1">
                  <c:v>0.136666666666667</c:v>
                </c:pt>
                <c:pt idx="2">
                  <c:v>0.126666666666667</c:v>
                </c:pt>
                <c:pt idx="3">
                  <c:v>-0.806666666666667</c:v>
                </c:pt>
                <c:pt idx="4">
                  <c:v>-0.783333333333333</c:v>
                </c:pt>
                <c:pt idx="5">
                  <c:v>-0.25</c:v>
                </c:pt>
                <c:pt idx="6">
                  <c:v>0.123333333333333</c:v>
                </c:pt>
                <c:pt idx="7">
                  <c:v>0.133333333333333</c:v>
                </c:pt>
                <c:pt idx="8">
                  <c:v>0.13</c:v>
                </c:pt>
                <c:pt idx="9">
                  <c:v>-0.853333333333333</c:v>
                </c:pt>
                <c:pt idx="10">
                  <c:v>-0.836666666666667</c:v>
                </c:pt>
                <c:pt idx="11">
                  <c:v>-0.243333333333333</c:v>
                </c:pt>
                <c:pt idx="12">
                  <c:v>0.116666666666667</c:v>
                </c:pt>
                <c:pt idx="13">
                  <c:v>0.14</c:v>
                </c:pt>
                <c:pt idx="14">
                  <c:v>0.13</c:v>
                </c:pt>
                <c:pt idx="15">
                  <c:v>-0.846666666666667</c:v>
                </c:pt>
                <c:pt idx="16">
                  <c:v>-0.833333333333333</c:v>
                </c:pt>
                <c:pt idx="17">
                  <c:v>-0.25</c:v>
                </c:pt>
                <c:pt idx="18">
                  <c:v>0.0766666666666667</c:v>
                </c:pt>
                <c:pt idx="19">
                  <c:v>0.1</c:v>
                </c:pt>
                <c:pt idx="20">
                  <c:v>0.0933333333333333</c:v>
                </c:pt>
                <c:pt idx="21">
                  <c:v>-0.84</c:v>
                </c:pt>
                <c:pt idx="22">
                  <c:v>-0.813333333333333</c:v>
                </c:pt>
                <c:pt idx="23">
                  <c:v>-0.246666666666667</c:v>
                </c:pt>
                <c:pt idx="24">
                  <c:v>0.08</c:v>
                </c:pt>
                <c:pt idx="25">
                  <c:v>0.1</c:v>
                </c:pt>
                <c:pt idx="26">
                  <c:v>0.1</c:v>
                </c:pt>
                <c:pt idx="27">
                  <c:v>0.49</c:v>
                </c:pt>
                <c:pt idx="28">
                  <c:v>0.58</c:v>
                </c:pt>
                <c:pt idx="29">
                  <c:v>0.32</c:v>
                </c:pt>
                <c:pt idx="30">
                  <c:v>0.08</c:v>
                </c:pt>
                <c:pt idx="31">
                  <c:v>0.1</c:v>
                </c:pt>
                <c:pt idx="32">
                  <c:v>0.1</c:v>
                </c:pt>
                <c:pt idx="33">
                  <c:v>0.5</c:v>
                </c:pt>
                <c:pt idx="34">
                  <c:v>0.63</c:v>
                </c:pt>
                <c:pt idx="35">
                  <c:v>0.34</c:v>
                </c:pt>
                <c:pt idx="36">
                  <c:v>0.09</c:v>
                </c:pt>
                <c:pt idx="37">
                  <c:v>0.1</c:v>
                </c:pt>
                <c:pt idx="38">
                  <c:v>0.1</c:v>
                </c:pt>
                <c:pt idx="39">
                  <c:v>0.49</c:v>
                </c:pt>
                <c:pt idx="40">
                  <c:v>0.62</c:v>
                </c:pt>
                <c:pt idx="41">
                  <c:v>0.36</c:v>
                </c:pt>
                <c:pt idx="42">
                  <c:v>0.09</c:v>
                </c:pt>
                <c:pt idx="43">
                  <c:v>0.1</c:v>
                </c:pt>
                <c:pt idx="44">
                  <c:v>0.1</c:v>
                </c:pt>
                <c:pt idx="45">
                  <c:v>0.49</c:v>
                </c:pt>
                <c:pt idx="46">
                  <c:v>0.62</c:v>
                </c:pt>
                <c:pt idx="47">
                  <c:v>0.36</c:v>
                </c:pt>
                <c:pt idx="48">
                  <c:v>-0.01</c:v>
                </c:pt>
                <c:pt idx="49">
                  <c:v>0.136666666666667</c:v>
                </c:pt>
                <c:pt idx="50">
                  <c:v>0.116666666666667</c:v>
                </c:pt>
                <c:pt idx="51">
                  <c:v>-0.703333333333333</c:v>
                </c:pt>
                <c:pt idx="52">
                  <c:v>-0.763333333333333</c:v>
                </c:pt>
                <c:pt idx="53">
                  <c:v>-0.236666666666667</c:v>
                </c:pt>
                <c:pt idx="54">
                  <c:v>0.0866666666666667</c:v>
                </c:pt>
                <c:pt idx="55">
                  <c:v>0.11</c:v>
                </c:pt>
                <c:pt idx="56">
                  <c:v>0.0966666666666667</c:v>
                </c:pt>
                <c:pt idx="57">
                  <c:v>-0.81</c:v>
                </c:pt>
                <c:pt idx="58">
                  <c:v>-0.876666666666667</c:v>
                </c:pt>
                <c:pt idx="59">
                  <c:v>-0.313333333333333</c:v>
                </c:pt>
                <c:pt idx="60">
                  <c:v>0.0933333333333333</c:v>
                </c:pt>
                <c:pt idx="61">
                  <c:v>0.0966666666666667</c:v>
                </c:pt>
                <c:pt idx="62">
                  <c:v>0.09</c:v>
                </c:pt>
                <c:pt idx="63">
                  <c:v>-0.786666666666667</c:v>
                </c:pt>
                <c:pt idx="64">
                  <c:v>-0.823333333333333</c:v>
                </c:pt>
                <c:pt idx="65">
                  <c:v>-0.31</c:v>
                </c:pt>
                <c:pt idx="66">
                  <c:v>0.08</c:v>
                </c:pt>
                <c:pt idx="67">
                  <c:v>0.09</c:v>
                </c:pt>
                <c:pt idx="68">
                  <c:v>0.08</c:v>
                </c:pt>
                <c:pt idx="69">
                  <c:v>-0.61</c:v>
                </c:pt>
                <c:pt idx="70">
                  <c:v>-0.683333333333333</c:v>
                </c:pt>
                <c:pt idx="71">
                  <c:v>-0.296666666666667</c:v>
                </c:pt>
              </c:numCache>
            </c:numRef>
          </c:yVal>
          <c:smooth val="0"/>
        </c:ser>
        <c:ser>
          <c:idx val="2"/>
          <c:order val="2"/>
          <c:tx>
            <c:v>TL1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algae_sumup!$Y$3:$Y$56</c:f>
              <c:numCache>
                <c:formatCode>0.00</c:formatCode>
                <c:ptCount val="54"/>
                <c:pt idx="0">
                  <c:v>-0.766666666666667</c:v>
                </c:pt>
                <c:pt idx="1">
                  <c:v>-0.593333333333333</c:v>
                </c:pt>
                <c:pt idx="2">
                  <c:v>-0.56</c:v>
                </c:pt>
                <c:pt idx="3">
                  <c:v>0.95</c:v>
                </c:pt>
                <c:pt idx="4">
                  <c:v>0.576666666666667</c:v>
                </c:pt>
                <c:pt idx="5">
                  <c:v>0.43</c:v>
                </c:pt>
                <c:pt idx="6">
                  <c:v>-0.89</c:v>
                </c:pt>
                <c:pt idx="7">
                  <c:v>-0.736666666666667</c:v>
                </c:pt>
                <c:pt idx="8">
                  <c:v>-0.813333333333333</c:v>
                </c:pt>
                <c:pt idx="9">
                  <c:v>0.506666666666667</c:v>
                </c:pt>
                <c:pt idx="10">
                  <c:v>0.513333333333333</c:v>
                </c:pt>
                <c:pt idx="11">
                  <c:v>0.396666666666667</c:v>
                </c:pt>
                <c:pt idx="12">
                  <c:v>-0.93</c:v>
                </c:pt>
                <c:pt idx="13">
                  <c:v>-0.786666666666667</c:v>
                </c:pt>
                <c:pt idx="14">
                  <c:v>-0.89</c:v>
                </c:pt>
                <c:pt idx="15">
                  <c:v>0.473333333333333</c:v>
                </c:pt>
                <c:pt idx="16">
                  <c:v>0.493333333333333</c:v>
                </c:pt>
                <c:pt idx="17">
                  <c:v>0.396666666666667</c:v>
                </c:pt>
                <c:pt idx="18">
                  <c:v>-0.926666666666667</c:v>
                </c:pt>
                <c:pt idx="19">
                  <c:v>-0.79</c:v>
                </c:pt>
                <c:pt idx="20">
                  <c:v>-0.92</c:v>
                </c:pt>
                <c:pt idx="21">
                  <c:v>0.46</c:v>
                </c:pt>
                <c:pt idx="22">
                  <c:v>0.49</c:v>
                </c:pt>
                <c:pt idx="23">
                  <c:v>0.403333333333333</c:v>
                </c:pt>
                <c:pt idx="24">
                  <c:v>0.826666666666667</c:v>
                </c:pt>
                <c:pt idx="25">
                  <c:v>0.743333333333333</c:v>
                </c:pt>
                <c:pt idx="26">
                  <c:v>0.8</c:v>
                </c:pt>
                <c:pt idx="27">
                  <c:v>0.41</c:v>
                </c:pt>
                <c:pt idx="28">
                  <c:v>0.443333333333333</c:v>
                </c:pt>
                <c:pt idx="29">
                  <c:v>0.42</c:v>
                </c:pt>
                <c:pt idx="30">
                  <c:v>0.926666666666667</c:v>
                </c:pt>
                <c:pt idx="31">
                  <c:v>0.873333333333333</c:v>
                </c:pt>
                <c:pt idx="32">
                  <c:v>0.95</c:v>
                </c:pt>
                <c:pt idx="33">
                  <c:v>0.456666666666667</c:v>
                </c:pt>
                <c:pt idx="34">
                  <c:v>0.45</c:v>
                </c:pt>
                <c:pt idx="35">
                  <c:v>0.433333333333333</c:v>
                </c:pt>
                <c:pt idx="36">
                  <c:v>0.973333333333333</c:v>
                </c:pt>
                <c:pt idx="37">
                  <c:v>0.933333333333333</c:v>
                </c:pt>
                <c:pt idx="38">
                  <c:v>1.01</c:v>
                </c:pt>
                <c:pt idx="39">
                  <c:v>0.456666666666667</c:v>
                </c:pt>
                <c:pt idx="40">
                  <c:v>0.44</c:v>
                </c:pt>
                <c:pt idx="41">
                  <c:v>0.43</c:v>
                </c:pt>
              </c:numCache>
            </c:numRef>
          </c:xVal>
          <c:yVal>
            <c:numRef>
              <c:f>algae_sumup!$Z$3:$Z$56</c:f>
              <c:numCache>
                <c:formatCode>0.00</c:formatCode>
                <c:ptCount val="54"/>
                <c:pt idx="0">
                  <c:v>-0.83</c:v>
                </c:pt>
                <c:pt idx="1">
                  <c:v>-0.71</c:v>
                </c:pt>
                <c:pt idx="2">
                  <c:v>-0.75</c:v>
                </c:pt>
                <c:pt idx="3">
                  <c:v>0.703333333333333</c:v>
                </c:pt>
                <c:pt idx="4">
                  <c:v>0.76</c:v>
                </c:pt>
                <c:pt idx="5">
                  <c:v>0.676666666666667</c:v>
                </c:pt>
                <c:pt idx="6">
                  <c:v>-0.973333333333333</c:v>
                </c:pt>
                <c:pt idx="7">
                  <c:v>-0.806666666666667</c:v>
                </c:pt>
                <c:pt idx="8">
                  <c:v>-0.916666666666667</c:v>
                </c:pt>
                <c:pt idx="9">
                  <c:v>0.49</c:v>
                </c:pt>
                <c:pt idx="10">
                  <c:v>0.51</c:v>
                </c:pt>
                <c:pt idx="11">
                  <c:v>0.433333333333333</c:v>
                </c:pt>
                <c:pt idx="12">
                  <c:v>-1.006666666666667</c:v>
                </c:pt>
                <c:pt idx="13">
                  <c:v>-0.856666666666667</c:v>
                </c:pt>
                <c:pt idx="14">
                  <c:v>-0.98</c:v>
                </c:pt>
                <c:pt idx="15">
                  <c:v>0.463333333333333</c:v>
                </c:pt>
                <c:pt idx="16">
                  <c:v>0.48</c:v>
                </c:pt>
                <c:pt idx="17">
                  <c:v>0.43</c:v>
                </c:pt>
                <c:pt idx="18">
                  <c:v>-0.993333333333333</c:v>
                </c:pt>
                <c:pt idx="19">
                  <c:v>-0.866666666666667</c:v>
                </c:pt>
                <c:pt idx="20">
                  <c:v>-1.03</c:v>
                </c:pt>
                <c:pt idx="21">
                  <c:v>0.446666666666667</c:v>
                </c:pt>
                <c:pt idx="22">
                  <c:v>0.463333333333333</c:v>
                </c:pt>
                <c:pt idx="23">
                  <c:v>0.433333333333333</c:v>
                </c:pt>
                <c:pt idx="24">
                  <c:v>0.9</c:v>
                </c:pt>
                <c:pt idx="25">
                  <c:v>0.79</c:v>
                </c:pt>
                <c:pt idx="26">
                  <c:v>0.84</c:v>
                </c:pt>
                <c:pt idx="27">
                  <c:v>0.41</c:v>
                </c:pt>
                <c:pt idx="28">
                  <c:v>0.4</c:v>
                </c:pt>
                <c:pt idx="29">
                  <c:v>0.42</c:v>
                </c:pt>
                <c:pt idx="30">
                  <c:v>0.96</c:v>
                </c:pt>
                <c:pt idx="31">
                  <c:v>0.9</c:v>
                </c:pt>
                <c:pt idx="32">
                  <c:v>0.93</c:v>
                </c:pt>
                <c:pt idx="33">
                  <c:v>0.44</c:v>
                </c:pt>
                <c:pt idx="34">
                  <c:v>0.44</c:v>
                </c:pt>
                <c:pt idx="35">
                  <c:v>0.46</c:v>
                </c:pt>
                <c:pt idx="36">
                  <c:v>10.85</c:v>
                </c:pt>
                <c:pt idx="37">
                  <c:v>1.18</c:v>
                </c:pt>
                <c:pt idx="38">
                  <c:v>1.0</c:v>
                </c:pt>
                <c:pt idx="39">
                  <c:v>0.44</c:v>
                </c:pt>
                <c:pt idx="40">
                  <c:v>0.44</c:v>
                </c:pt>
                <c:pt idx="41">
                  <c:v>0.47</c:v>
                </c:pt>
                <c:pt idx="42">
                  <c:v>-1.04</c:v>
                </c:pt>
                <c:pt idx="43">
                  <c:v>-0.873333333333333</c:v>
                </c:pt>
                <c:pt idx="44">
                  <c:v>-1.083333333333333</c:v>
                </c:pt>
                <c:pt idx="45">
                  <c:v>0.42</c:v>
                </c:pt>
                <c:pt idx="46">
                  <c:v>0.433333333333333</c:v>
                </c:pt>
                <c:pt idx="47">
                  <c:v>0.45</c:v>
                </c:pt>
                <c:pt idx="48">
                  <c:v>-1.113333333333333</c:v>
                </c:pt>
                <c:pt idx="49">
                  <c:v>-0.96</c:v>
                </c:pt>
                <c:pt idx="50">
                  <c:v>-1.183333333333333</c:v>
                </c:pt>
                <c:pt idx="51">
                  <c:v>0.413333333333333</c:v>
                </c:pt>
                <c:pt idx="52">
                  <c:v>0.423333333333333</c:v>
                </c:pt>
                <c:pt idx="53">
                  <c:v>0.44</c:v>
                </c:pt>
              </c:numCache>
            </c:numRef>
          </c:yVal>
          <c:smooth val="0"/>
        </c:ser>
        <c:ser>
          <c:idx val="3"/>
          <c:order val="3"/>
          <c:tx>
            <c:v>courbe de tendance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688501273890341"/>
                  <c:y val="0.83925492694916"/>
                </c:manualLayout>
              </c:layout>
              <c:numFmt formatCode="General" sourceLinked="0"/>
            </c:trendlineLbl>
          </c:trendline>
          <c:xVal>
            <c:numRef>
              <c:f>algae_sumup!$Y$3:$Y$200</c:f>
              <c:numCache>
                <c:formatCode>0.00</c:formatCode>
                <c:ptCount val="198"/>
                <c:pt idx="0">
                  <c:v>-0.766666666666667</c:v>
                </c:pt>
                <c:pt idx="1">
                  <c:v>-0.593333333333333</c:v>
                </c:pt>
                <c:pt idx="2">
                  <c:v>-0.56</c:v>
                </c:pt>
                <c:pt idx="3">
                  <c:v>0.95</c:v>
                </c:pt>
                <c:pt idx="4">
                  <c:v>0.576666666666667</c:v>
                </c:pt>
                <c:pt idx="5">
                  <c:v>0.43</c:v>
                </c:pt>
                <c:pt idx="6">
                  <c:v>-0.89</c:v>
                </c:pt>
                <c:pt idx="7">
                  <c:v>-0.736666666666667</c:v>
                </c:pt>
                <c:pt idx="8">
                  <c:v>-0.813333333333333</c:v>
                </c:pt>
                <c:pt idx="9">
                  <c:v>0.506666666666667</c:v>
                </c:pt>
                <c:pt idx="10">
                  <c:v>0.513333333333333</c:v>
                </c:pt>
                <c:pt idx="11">
                  <c:v>0.396666666666667</c:v>
                </c:pt>
                <c:pt idx="12">
                  <c:v>-0.93</c:v>
                </c:pt>
                <c:pt idx="13">
                  <c:v>-0.786666666666667</c:v>
                </c:pt>
                <c:pt idx="14">
                  <c:v>-0.89</c:v>
                </c:pt>
                <c:pt idx="15">
                  <c:v>0.473333333333333</c:v>
                </c:pt>
                <c:pt idx="16">
                  <c:v>0.493333333333333</c:v>
                </c:pt>
                <c:pt idx="17">
                  <c:v>0.396666666666667</c:v>
                </c:pt>
                <c:pt idx="18">
                  <c:v>-0.926666666666667</c:v>
                </c:pt>
                <c:pt idx="19">
                  <c:v>-0.79</c:v>
                </c:pt>
                <c:pt idx="20">
                  <c:v>-0.92</c:v>
                </c:pt>
                <c:pt idx="21">
                  <c:v>0.46</c:v>
                </c:pt>
                <c:pt idx="22">
                  <c:v>0.49</c:v>
                </c:pt>
                <c:pt idx="23">
                  <c:v>0.403333333333333</c:v>
                </c:pt>
                <c:pt idx="24">
                  <c:v>0.826666666666667</c:v>
                </c:pt>
                <c:pt idx="25">
                  <c:v>0.743333333333333</c:v>
                </c:pt>
                <c:pt idx="26">
                  <c:v>0.8</c:v>
                </c:pt>
                <c:pt idx="27">
                  <c:v>0.41</c:v>
                </c:pt>
                <c:pt idx="28">
                  <c:v>0.443333333333333</c:v>
                </c:pt>
                <c:pt idx="29">
                  <c:v>0.42</c:v>
                </c:pt>
                <c:pt idx="30">
                  <c:v>0.926666666666667</c:v>
                </c:pt>
                <c:pt idx="31">
                  <c:v>0.873333333333333</c:v>
                </c:pt>
                <c:pt idx="32">
                  <c:v>0.95</c:v>
                </c:pt>
                <c:pt idx="33">
                  <c:v>0.456666666666667</c:v>
                </c:pt>
                <c:pt idx="34">
                  <c:v>0.45</c:v>
                </c:pt>
                <c:pt idx="35">
                  <c:v>0.433333333333333</c:v>
                </c:pt>
                <c:pt idx="36">
                  <c:v>0.973333333333333</c:v>
                </c:pt>
                <c:pt idx="37">
                  <c:v>0.933333333333333</c:v>
                </c:pt>
                <c:pt idx="38">
                  <c:v>1.01</c:v>
                </c:pt>
                <c:pt idx="39">
                  <c:v>0.456666666666667</c:v>
                </c:pt>
                <c:pt idx="40">
                  <c:v>0.44</c:v>
                </c:pt>
                <c:pt idx="41">
                  <c:v>0.43</c:v>
                </c:pt>
                <c:pt idx="54">
                  <c:v>0.13</c:v>
                </c:pt>
                <c:pt idx="55">
                  <c:v>0.15</c:v>
                </c:pt>
                <c:pt idx="56">
                  <c:v>0.14</c:v>
                </c:pt>
                <c:pt idx="57">
                  <c:v>-0.74</c:v>
                </c:pt>
                <c:pt idx="58">
                  <c:v>-0.71</c:v>
                </c:pt>
                <c:pt idx="59">
                  <c:v>-0.22</c:v>
                </c:pt>
                <c:pt idx="60">
                  <c:v>0.15</c:v>
                </c:pt>
                <c:pt idx="61">
                  <c:v>0.16</c:v>
                </c:pt>
                <c:pt idx="62">
                  <c:v>0.14</c:v>
                </c:pt>
                <c:pt idx="63">
                  <c:v>-0.77</c:v>
                </c:pt>
                <c:pt idx="64">
                  <c:v>-0.73</c:v>
                </c:pt>
                <c:pt idx="65">
                  <c:v>-0.2</c:v>
                </c:pt>
                <c:pt idx="66">
                  <c:v>0.15</c:v>
                </c:pt>
                <c:pt idx="67">
                  <c:v>0.16</c:v>
                </c:pt>
                <c:pt idx="68">
                  <c:v>0.15</c:v>
                </c:pt>
                <c:pt idx="69">
                  <c:v>-0.77</c:v>
                </c:pt>
                <c:pt idx="70">
                  <c:v>-0.71</c:v>
                </c:pt>
                <c:pt idx="71">
                  <c:v>-0.19</c:v>
                </c:pt>
                <c:pt idx="72" formatCode="General">
                  <c:v>0.12</c:v>
                </c:pt>
                <c:pt idx="73" formatCode="General">
                  <c:v>0.15</c:v>
                </c:pt>
                <c:pt idx="74" formatCode="General">
                  <c:v>0.14</c:v>
                </c:pt>
                <c:pt idx="75" formatCode="General">
                  <c:v>-0.76</c:v>
                </c:pt>
                <c:pt idx="76" formatCode="General">
                  <c:v>-0.72</c:v>
                </c:pt>
                <c:pt idx="77" formatCode="General">
                  <c:v>-0.2</c:v>
                </c:pt>
                <c:pt idx="78" formatCode="General">
                  <c:v>0.11</c:v>
                </c:pt>
                <c:pt idx="79" formatCode="General">
                  <c:v>0.13</c:v>
                </c:pt>
                <c:pt idx="80" formatCode="General">
                  <c:v>0.12</c:v>
                </c:pt>
                <c:pt idx="81" formatCode="General">
                  <c:v>0.49</c:v>
                </c:pt>
                <c:pt idx="82" formatCode="General">
                  <c:v>0.57</c:v>
                </c:pt>
                <c:pt idx="83" formatCode="General">
                  <c:v>0.28</c:v>
                </c:pt>
                <c:pt idx="84" formatCode="General">
                  <c:v>0.11</c:v>
                </c:pt>
                <c:pt idx="85" formatCode="General">
                  <c:v>0.12</c:v>
                </c:pt>
                <c:pt idx="86" formatCode="General">
                  <c:v>0.12</c:v>
                </c:pt>
                <c:pt idx="87" formatCode="General">
                  <c:v>0.49</c:v>
                </c:pt>
                <c:pt idx="88" formatCode="General">
                  <c:v>0.59</c:v>
                </c:pt>
                <c:pt idx="89" formatCode="General">
                  <c:v>0.34</c:v>
                </c:pt>
                <c:pt idx="90" formatCode="General">
                  <c:v>0.11</c:v>
                </c:pt>
                <c:pt idx="91" formatCode="General">
                  <c:v>0.12</c:v>
                </c:pt>
                <c:pt idx="92" formatCode="General">
                  <c:v>0.11</c:v>
                </c:pt>
                <c:pt idx="93" formatCode="General">
                  <c:v>0.49</c:v>
                </c:pt>
                <c:pt idx="94" formatCode="General">
                  <c:v>0.6</c:v>
                </c:pt>
                <c:pt idx="95" formatCode="General">
                  <c:v>0.36</c:v>
                </c:pt>
                <c:pt idx="96" formatCode="General">
                  <c:v>0.1</c:v>
                </c:pt>
                <c:pt idx="97" formatCode="General">
                  <c:v>0.12</c:v>
                </c:pt>
                <c:pt idx="98" formatCode="General">
                  <c:v>0.12</c:v>
                </c:pt>
                <c:pt idx="99" formatCode="General">
                  <c:v>0.48</c:v>
                </c:pt>
                <c:pt idx="100" formatCode="General">
                  <c:v>0.58</c:v>
                </c:pt>
                <c:pt idx="101" formatCode="General">
                  <c:v>0.35</c:v>
                </c:pt>
                <c:pt idx="102" formatCode="General">
                  <c:v>0.13</c:v>
                </c:pt>
                <c:pt idx="103" formatCode="General">
                  <c:v>0.15</c:v>
                </c:pt>
                <c:pt idx="104" formatCode="General">
                  <c:v>0.13</c:v>
                </c:pt>
                <c:pt idx="105" formatCode="General">
                  <c:v>-0.67</c:v>
                </c:pt>
                <c:pt idx="106" formatCode="General">
                  <c:v>-0.74</c:v>
                </c:pt>
                <c:pt idx="107" formatCode="General">
                  <c:v>-0.16</c:v>
                </c:pt>
                <c:pt idx="108" formatCode="General">
                  <c:v>0.11</c:v>
                </c:pt>
                <c:pt idx="109" formatCode="General">
                  <c:v>0.14</c:v>
                </c:pt>
                <c:pt idx="110" formatCode="General">
                  <c:v>0.11</c:v>
                </c:pt>
                <c:pt idx="111" formatCode="General">
                  <c:v>-0.73</c:v>
                </c:pt>
                <c:pt idx="112" formatCode="General">
                  <c:v>-0.8</c:v>
                </c:pt>
                <c:pt idx="113" formatCode="General">
                  <c:v>-0.25</c:v>
                </c:pt>
                <c:pt idx="114" formatCode="General">
                  <c:v>0.11</c:v>
                </c:pt>
                <c:pt idx="115" formatCode="General">
                  <c:v>0.13</c:v>
                </c:pt>
                <c:pt idx="116" formatCode="General">
                  <c:v>0.11</c:v>
                </c:pt>
                <c:pt idx="117" formatCode="General">
                  <c:v>-0.71</c:v>
                </c:pt>
                <c:pt idx="118" formatCode="General">
                  <c:v>-0.74</c:v>
                </c:pt>
                <c:pt idx="119" formatCode="General">
                  <c:v>-0.07</c:v>
                </c:pt>
                <c:pt idx="120" formatCode="General">
                  <c:v>0.1</c:v>
                </c:pt>
                <c:pt idx="121" formatCode="General">
                  <c:v>0.11</c:v>
                </c:pt>
                <c:pt idx="122" formatCode="General">
                  <c:v>0.1</c:v>
                </c:pt>
                <c:pt idx="123" formatCode="General">
                  <c:v>-0.66</c:v>
                </c:pt>
                <c:pt idx="124" formatCode="General">
                  <c:v>-0.68</c:v>
                </c:pt>
                <c:pt idx="125" formatCode="General">
                  <c:v>0.1</c:v>
                </c:pt>
                <c:pt idx="126">
                  <c:v>0.68</c:v>
                </c:pt>
                <c:pt idx="127">
                  <c:v>0.69</c:v>
                </c:pt>
                <c:pt idx="128">
                  <c:v>0.88</c:v>
                </c:pt>
                <c:pt idx="129">
                  <c:v>-0.93</c:v>
                </c:pt>
                <c:pt idx="130">
                  <c:v>-0.92</c:v>
                </c:pt>
                <c:pt idx="131">
                  <c:v>-0.93</c:v>
                </c:pt>
                <c:pt idx="132">
                  <c:v>0.69</c:v>
                </c:pt>
                <c:pt idx="133">
                  <c:v>0.74</c:v>
                </c:pt>
                <c:pt idx="134">
                  <c:v>0.83</c:v>
                </c:pt>
                <c:pt idx="135">
                  <c:v>-0.84</c:v>
                </c:pt>
                <c:pt idx="136">
                  <c:v>-0.77</c:v>
                </c:pt>
                <c:pt idx="137">
                  <c:v>-0.77</c:v>
                </c:pt>
                <c:pt idx="138">
                  <c:v>0.7</c:v>
                </c:pt>
                <c:pt idx="139">
                  <c:v>0.77</c:v>
                </c:pt>
                <c:pt idx="140">
                  <c:v>0.83</c:v>
                </c:pt>
                <c:pt idx="141">
                  <c:v>-0.76</c:v>
                </c:pt>
                <c:pt idx="142">
                  <c:v>-0.67</c:v>
                </c:pt>
                <c:pt idx="143">
                  <c:v>-0.66</c:v>
                </c:pt>
                <c:pt idx="144">
                  <c:v>0.78</c:v>
                </c:pt>
                <c:pt idx="145">
                  <c:v>0.79</c:v>
                </c:pt>
                <c:pt idx="146">
                  <c:v>1.12</c:v>
                </c:pt>
                <c:pt idx="147">
                  <c:v>-0.68</c:v>
                </c:pt>
                <c:pt idx="148">
                  <c:v>-0.64</c:v>
                </c:pt>
                <c:pt idx="149">
                  <c:v>-0.59</c:v>
                </c:pt>
                <c:pt idx="150">
                  <c:v>0.76</c:v>
                </c:pt>
                <c:pt idx="151">
                  <c:v>0.68</c:v>
                </c:pt>
                <c:pt idx="152">
                  <c:v>1.22</c:v>
                </c:pt>
                <c:pt idx="153">
                  <c:v>1.74</c:v>
                </c:pt>
                <c:pt idx="154">
                  <c:v>0.85</c:v>
                </c:pt>
                <c:pt idx="155">
                  <c:v>0.82</c:v>
                </c:pt>
                <c:pt idx="156">
                  <c:v>0.8</c:v>
                </c:pt>
                <c:pt idx="157">
                  <c:v>0.78</c:v>
                </c:pt>
                <c:pt idx="158" formatCode="General">
                  <c:v>1.21</c:v>
                </c:pt>
                <c:pt idx="159">
                  <c:v>0.84</c:v>
                </c:pt>
                <c:pt idx="160">
                  <c:v>0.93</c:v>
                </c:pt>
                <c:pt idx="161">
                  <c:v>0.92</c:v>
                </c:pt>
                <c:pt idx="162">
                  <c:v>0.84</c:v>
                </c:pt>
                <c:pt idx="163">
                  <c:v>0.82</c:v>
                </c:pt>
                <c:pt idx="164">
                  <c:v>1.23</c:v>
                </c:pt>
                <c:pt idx="165">
                  <c:v>1.04</c:v>
                </c:pt>
                <c:pt idx="166">
                  <c:v>0.96</c:v>
                </c:pt>
                <c:pt idx="167">
                  <c:v>0.96</c:v>
                </c:pt>
                <c:pt idx="168">
                  <c:v>0.89</c:v>
                </c:pt>
                <c:pt idx="169">
                  <c:v>0.84</c:v>
                </c:pt>
                <c:pt idx="170">
                  <c:v>1.25</c:v>
                </c:pt>
                <c:pt idx="171">
                  <c:v>1.18</c:v>
                </c:pt>
                <c:pt idx="172">
                  <c:v>0.99</c:v>
                </c:pt>
                <c:pt idx="173">
                  <c:v>0.99</c:v>
                </c:pt>
                <c:pt idx="174">
                  <c:v>1.21</c:v>
                </c:pt>
                <c:pt idx="175">
                  <c:v>1.1</c:v>
                </c:pt>
                <c:pt idx="176">
                  <c:v>1.46</c:v>
                </c:pt>
                <c:pt idx="177">
                  <c:v>-0.31</c:v>
                </c:pt>
                <c:pt idx="178">
                  <c:v>-0.67</c:v>
                </c:pt>
                <c:pt idx="179">
                  <c:v>-0.61</c:v>
                </c:pt>
                <c:pt idx="180">
                  <c:v>1.25</c:v>
                </c:pt>
                <c:pt idx="181">
                  <c:v>1.1</c:v>
                </c:pt>
                <c:pt idx="182">
                  <c:v>1.52</c:v>
                </c:pt>
                <c:pt idx="183">
                  <c:v>-0.37</c:v>
                </c:pt>
                <c:pt idx="184">
                  <c:v>-0.7</c:v>
                </c:pt>
                <c:pt idx="185">
                  <c:v>-0.59</c:v>
                </c:pt>
                <c:pt idx="186">
                  <c:v>1.27</c:v>
                </c:pt>
                <c:pt idx="187">
                  <c:v>1.11</c:v>
                </c:pt>
                <c:pt idx="188">
                  <c:v>1.38</c:v>
                </c:pt>
                <c:pt idx="189">
                  <c:v>-0.38</c:v>
                </c:pt>
                <c:pt idx="190">
                  <c:v>-0.69</c:v>
                </c:pt>
                <c:pt idx="191">
                  <c:v>-0.56</c:v>
                </c:pt>
                <c:pt idx="192">
                  <c:v>1.32</c:v>
                </c:pt>
                <c:pt idx="193">
                  <c:v>1.15</c:v>
                </c:pt>
                <c:pt idx="194">
                  <c:v>2.29</c:v>
                </c:pt>
                <c:pt idx="195">
                  <c:v>0.57</c:v>
                </c:pt>
                <c:pt idx="196">
                  <c:v>-0.59</c:v>
                </c:pt>
                <c:pt idx="197">
                  <c:v>-0.45</c:v>
                </c:pt>
              </c:numCache>
            </c:numRef>
          </c:xVal>
          <c:yVal>
            <c:numRef>
              <c:f>algae_sumup!$Z$3:$Z$200</c:f>
              <c:numCache>
                <c:formatCode>0.00</c:formatCode>
                <c:ptCount val="198"/>
                <c:pt idx="0">
                  <c:v>-0.83</c:v>
                </c:pt>
                <c:pt idx="1">
                  <c:v>-0.71</c:v>
                </c:pt>
                <c:pt idx="2">
                  <c:v>-0.75</c:v>
                </c:pt>
                <c:pt idx="3">
                  <c:v>0.703333333333333</c:v>
                </c:pt>
                <c:pt idx="4">
                  <c:v>0.76</c:v>
                </c:pt>
                <c:pt idx="5">
                  <c:v>0.676666666666667</c:v>
                </c:pt>
                <c:pt idx="6">
                  <c:v>-0.973333333333333</c:v>
                </c:pt>
                <c:pt idx="7">
                  <c:v>-0.806666666666667</c:v>
                </c:pt>
                <c:pt idx="8">
                  <c:v>-0.916666666666667</c:v>
                </c:pt>
                <c:pt idx="9">
                  <c:v>0.49</c:v>
                </c:pt>
                <c:pt idx="10">
                  <c:v>0.51</c:v>
                </c:pt>
                <c:pt idx="11">
                  <c:v>0.433333333333333</c:v>
                </c:pt>
                <c:pt idx="12">
                  <c:v>-1.006666666666667</c:v>
                </c:pt>
                <c:pt idx="13">
                  <c:v>-0.856666666666667</c:v>
                </c:pt>
                <c:pt idx="14">
                  <c:v>-0.98</c:v>
                </c:pt>
                <c:pt idx="15">
                  <c:v>0.463333333333333</c:v>
                </c:pt>
                <c:pt idx="16">
                  <c:v>0.48</c:v>
                </c:pt>
                <c:pt idx="17">
                  <c:v>0.43</c:v>
                </c:pt>
                <c:pt idx="18">
                  <c:v>-0.993333333333333</c:v>
                </c:pt>
                <c:pt idx="19">
                  <c:v>-0.866666666666667</c:v>
                </c:pt>
                <c:pt idx="20">
                  <c:v>-1.03</c:v>
                </c:pt>
                <c:pt idx="21">
                  <c:v>0.446666666666667</c:v>
                </c:pt>
                <c:pt idx="22">
                  <c:v>0.463333333333333</c:v>
                </c:pt>
                <c:pt idx="23">
                  <c:v>0.433333333333333</c:v>
                </c:pt>
                <c:pt idx="24">
                  <c:v>0.9</c:v>
                </c:pt>
                <c:pt idx="25">
                  <c:v>0.79</c:v>
                </c:pt>
                <c:pt idx="26">
                  <c:v>0.84</c:v>
                </c:pt>
                <c:pt idx="27">
                  <c:v>0.41</c:v>
                </c:pt>
                <c:pt idx="28">
                  <c:v>0.4</c:v>
                </c:pt>
                <c:pt idx="29">
                  <c:v>0.42</c:v>
                </c:pt>
                <c:pt idx="30">
                  <c:v>0.96</c:v>
                </c:pt>
                <c:pt idx="31">
                  <c:v>0.9</c:v>
                </c:pt>
                <c:pt idx="32">
                  <c:v>0.93</c:v>
                </c:pt>
                <c:pt idx="33">
                  <c:v>0.44</c:v>
                </c:pt>
                <c:pt idx="34">
                  <c:v>0.44</c:v>
                </c:pt>
                <c:pt idx="35">
                  <c:v>0.46</c:v>
                </c:pt>
                <c:pt idx="36">
                  <c:v>10.85</c:v>
                </c:pt>
                <c:pt idx="37">
                  <c:v>1.18</c:v>
                </c:pt>
                <c:pt idx="38">
                  <c:v>1.0</c:v>
                </c:pt>
                <c:pt idx="39">
                  <c:v>0.44</c:v>
                </c:pt>
                <c:pt idx="40">
                  <c:v>0.44</c:v>
                </c:pt>
                <c:pt idx="41">
                  <c:v>0.47</c:v>
                </c:pt>
                <c:pt idx="42">
                  <c:v>-1.04</c:v>
                </c:pt>
                <c:pt idx="43">
                  <c:v>-0.873333333333333</c:v>
                </c:pt>
                <c:pt idx="44">
                  <c:v>-1.083333333333333</c:v>
                </c:pt>
                <c:pt idx="45">
                  <c:v>0.42</c:v>
                </c:pt>
                <c:pt idx="46">
                  <c:v>0.433333333333333</c:v>
                </c:pt>
                <c:pt idx="47">
                  <c:v>0.45</c:v>
                </c:pt>
                <c:pt idx="48">
                  <c:v>-1.113333333333333</c:v>
                </c:pt>
                <c:pt idx="49">
                  <c:v>-0.96</c:v>
                </c:pt>
                <c:pt idx="50">
                  <c:v>-1.183333333333333</c:v>
                </c:pt>
                <c:pt idx="51">
                  <c:v>0.413333333333333</c:v>
                </c:pt>
                <c:pt idx="52">
                  <c:v>0.423333333333333</c:v>
                </c:pt>
                <c:pt idx="53">
                  <c:v>0.44</c:v>
                </c:pt>
                <c:pt idx="54">
                  <c:v>0.123333333333333</c:v>
                </c:pt>
                <c:pt idx="55">
                  <c:v>0.136666666666667</c:v>
                </c:pt>
                <c:pt idx="56">
                  <c:v>0.126666666666667</c:v>
                </c:pt>
                <c:pt idx="57">
                  <c:v>-0.806666666666667</c:v>
                </c:pt>
                <c:pt idx="58">
                  <c:v>-0.783333333333333</c:v>
                </c:pt>
                <c:pt idx="59">
                  <c:v>-0.25</c:v>
                </c:pt>
                <c:pt idx="60">
                  <c:v>0.123333333333333</c:v>
                </c:pt>
                <c:pt idx="61">
                  <c:v>0.133333333333333</c:v>
                </c:pt>
                <c:pt idx="62">
                  <c:v>0.13</c:v>
                </c:pt>
                <c:pt idx="63">
                  <c:v>-0.853333333333333</c:v>
                </c:pt>
                <c:pt idx="64">
                  <c:v>-0.836666666666667</c:v>
                </c:pt>
                <c:pt idx="65">
                  <c:v>-0.243333333333333</c:v>
                </c:pt>
                <c:pt idx="66">
                  <c:v>0.116666666666667</c:v>
                </c:pt>
                <c:pt idx="67">
                  <c:v>0.14</c:v>
                </c:pt>
                <c:pt idx="68">
                  <c:v>0.13</c:v>
                </c:pt>
                <c:pt idx="69">
                  <c:v>-0.846666666666667</c:v>
                </c:pt>
                <c:pt idx="70">
                  <c:v>-0.833333333333333</c:v>
                </c:pt>
                <c:pt idx="71">
                  <c:v>-0.25</c:v>
                </c:pt>
                <c:pt idx="72">
                  <c:v>0.0766666666666667</c:v>
                </c:pt>
                <c:pt idx="73">
                  <c:v>0.1</c:v>
                </c:pt>
                <c:pt idx="74">
                  <c:v>0.0933333333333333</c:v>
                </c:pt>
                <c:pt idx="75">
                  <c:v>-0.84</c:v>
                </c:pt>
                <c:pt idx="76">
                  <c:v>-0.813333333333333</c:v>
                </c:pt>
                <c:pt idx="77">
                  <c:v>-0.246666666666667</c:v>
                </c:pt>
                <c:pt idx="78">
                  <c:v>0.08</c:v>
                </c:pt>
                <c:pt idx="79">
                  <c:v>0.1</c:v>
                </c:pt>
                <c:pt idx="80">
                  <c:v>0.1</c:v>
                </c:pt>
                <c:pt idx="81">
                  <c:v>0.49</c:v>
                </c:pt>
                <c:pt idx="82">
                  <c:v>0.58</c:v>
                </c:pt>
                <c:pt idx="83">
                  <c:v>0.32</c:v>
                </c:pt>
                <c:pt idx="84">
                  <c:v>0.08</c:v>
                </c:pt>
                <c:pt idx="85">
                  <c:v>0.1</c:v>
                </c:pt>
                <c:pt idx="86">
                  <c:v>0.1</c:v>
                </c:pt>
                <c:pt idx="87">
                  <c:v>0.5</c:v>
                </c:pt>
                <c:pt idx="88">
                  <c:v>0.63</c:v>
                </c:pt>
                <c:pt idx="89">
                  <c:v>0.34</c:v>
                </c:pt>
                <c:pt idx="90">
                  <c:v>0.09</c:v>
                </c:pt>
                <c:pt idx="91">
                  <c:v>0.1</c:v>
                </c:pt>
                <c:pt idx="92">
                  <c:v>0.1</c:v>
                </c:pt>
                <c:pt idx="93">
                  <c:v>0.49</c:v>
                </c:pt>
                <c:pt idx="94">
                  <c:v>0.62</c:v>
                </c:pt>
                <c:pt idx="95">
                  <c:v>0.36</c:v>
                </c:pt>
                <c:pt idx="96">
                  <c:v>0.09</c:v>
                </c:pt>
                <c:pt idx="97">
                  <c:v>0.1</c:v>
                </c:pt>
                <c:pt idx="98">
                  <c:v>0.1</c:v>
                </c:pt>
                <c:pt idx="99">
                  <c:v>0.49</c:v>
                </c:pt>
                <c:pt idx="100">
                  <c:v>0.62</c:v>
                </c:pt>
                <c:pt idx="101">
                  <c:v>0.36</c:v>
                </c:pt>
                <c:pt idx="102">
                  <c:v>-0.01</c:v>
                </c:pt>
                <c:pt idx="103">
                  <c:v>0.136666666666667</c:v>
                </c:pt>
                <c:pt idx="104">
                  <c:v>0.116666666666667</c:v>
                </c:pt>
                <c:pt idx="105">
                  <c:v>-0.703333333333333</c:v>
                </c:pt>
                <c:pt idx="106">
                  <c:v>-0.763333333333333</c:v>
                </c:pt>
                <c:pt idx="107">
                  <c:v>-0.236666666666667</c:v>
                </c:pt>
                <c:pt idx="108">
                  <c:v>0.0866666666666667</c:v>
                </c:pt>
                <c:pt idx="109">
                  <c:v>0.11</c:v>
                </c:pt>
                <c:pt idx="110">
                  <c:v>0.0966666666666667</c:v>
                </c:pt>
                <c:pt idx="111">
                  <c:v>-0.81</c:v>
                </c:pt>
                <c:pt idx="112">
                  <c:v>-0.876666666666667</c:v>
                </c:pt>
                <c:pt idx="113">
                  <c:v>-0.313333333333333</c:v>
                </c:pt>
                <c:pt idx="114">
                  <c:v>0.0933333333333333</c:v>
                </c:pt>
                <c:pt idx="115">
                  <c:v>0.0966666666666667</c:v>
                </c:pt>
                <c:pt idx="116">
                  <c:v>0.09</c:v>
                </c:pt>
                <c:pt idx="117">
                  <c:v>-0.786666666666667</c:v>
                </c:pt>
                <c:pt idx="118">
                  <c:v>-0.823333333333333</c:v>
                </c:pt>
                <c:pt idx="119">
                  <c:v>-0.31</c:v>
                </c:pt>
                <c:pt idx="120">
                  <c:v>0.08</c:v>
                </c:pt>
                <c:pt idx="121">
                  <c:v>0.09</c:v>
                </c:pt>
                <c:pt idx="122">
                  <c:v>0.08</c:v>
                </c:pt>
                <c:pt idx="123">
                  <c:v>-0.61</c:v>
                </c:pt>
                <c:pt idx="124">
                  <c:v>-0.683333333333333</c:v>
                </c:pt>
                <c:pt idx="125">
                  <c:v>-0.296666666666667</c:v>
                </c:pt>
                <c:pt idx="126">
                  <c:v>0.71</c:v>
                </c:pt>
                <c:pt idx="127">
                  <c:v>0.726666666666666</c:v>
                </c:pt>
                <c:pt idx="128">
                  <c:v>0.853333333333333</c:v>
                </c:pt>
                <c:pt idx="129">
                  <c:v>-0.976666666666667</c:v>
                </c:pt>
                <c:pt idx="130">
                  <c:v>-1.043333333333333</c:v>
                </c:pt>
                <c:pt idx="131">
                  <c:v>-1.03</c:v>
                </c:pt>
                <c:pt idx="132">
                  <c:v>0.7</c:v>
                </c:pt>
                <c:pt idx="133">
                  <c:v>0.75</c:v>
                </c:pt>
                <c:pt idx="134">
                  <c:v>0.843333333333333</c:v>
                </c:pt>
                <c:pt idx="135">
                  <c:v>-0.853333333333333</c:v>
                </c:pt>
                <c:pt idx="136">
                  <c:v>-0.886666666666667</c:v>
                </c:pt>
                <c:pt idx="137">
                  <c:v>-0.87</c:v>
                </c:pt>
                <c:pt idx="138">
                  <c:v>0.713333333333333</c:v>
                </c:pt>
                <c:pt idx="139">
                  <c:v>0.77</c:v>
                </c:pt>
                <c:pt idx="140">
                  <c:v>0.9</c:v>
                </c:pt>
                <c:pt idx="141">
                  <c:v>-0.766666666666667</c:v>
                </c:pt>
                <c:pt idx="142">
                  <c:v>-0.776666666666667</c:v>
                </c:pt>
                <c:pt idx="143">
                  <c:v>-0.75</c:v>
                </c:pt>
                <c:pt idx="144">
                  <c:v>0.783333333333333</c:v>
                </c:pt>
                <c:pt idx="145">
                  <c:v>0.81</c:v>
                </c:pt>
                <c:pt idx="146">
                  <c:v>1.44</c:v>
                </c:pt>
                <c:pt idx="147">
                  <c:v>-0.723333333333333</c:v>
                </c:pt>
                <c:pt idx="148">
                  <c:v>-0.726666666666666</c:v>
                </c:pt>
                <c:pt idx="149">
                  <c:v>-0.653333333333333</c:v>
                </c:pt>
                <c:pt idx="150">
                  <c:v>0.756666666666667</c:v>
                </c:pt>
                <c:pt idx="151">
                  <c:v>0.68</c:v>
                </c:pt>
                <c:pt idx="152">
                  <c:v>1.203333333333333</c:v>
                </c:pt>
                <c:pt idx="153">
                  <c:v>0.63</c:v>
                </c:pt>
                <c:pt idx="154">
                  <c:v>0.823333333333333</c:v>
                </c:pt>
                <c:pt idx="155">
                  <c:v>0.81</c:v>
                </c:pt>
                <c:pt idx="156">
                  <c:v>0.806666666666667</c:v>
                </c:pt>
                <c:pt idx="157">
                  <c:v>0.763333333333333</c:v>
                </c:pt>
                <c:pt idx="158">
                  <c:v>1.253333333333333</c:v>
                </c:pt>
                <c:pt idx="159">
                  <c:v>1.043333333333333</c:v>
                </c:pt>
                <c:pt idx="160">
                  <c:v>0.903333333333333</c:v>
                </c:pt>
                <c:pt idx="161">
                  <c:v>0.92</c:v>
                </c:pt>
                <c:pt idx="162">
                  <c:v>0.85</c:v>
                </c:pt>
                <c:pt idx="163">
                  <c:v>0.826666666666667</c:v>
                </c:pt>
                <c:pt idx="164">
                  <c:v>1.293333333333333</c:v>
                </c:pt>
                <c:pt idx="165">
                  <c:v>1.183333333333333</c:v>
                </c:pt>
                <c:pt idx="166">
                  <c:v>0.956666666666667</c:v>
                </c:pt>
                <c:pt idx="167">
                  <c:v>0.976666666666667</c:v>
                </c:pt>
                <c:pt idx="168">
                  <c:v>0.896666666666667</c:v>
                </c:pt>
                <c:pt idx="169">
                  <c:v>0.846666666666667</c:v>
                </c:pt>
                <c:pt idx="170">
                  <c:v>1.303333333333333</c:v>
                </c:pt>
                <c:pt idx="171">
                  <c:v>1.306666666666667</c:v>
                </c:pt>
                <c:pt idx="172">
                  <c:v>1.0</c:v>
                </c:pt>
                <c:pt idx="173">
                  <c:v>1.016666666666667</c:v>
                </c:pt>
                <c:pt idx="174">
                  <c:v>1.21</c:v>
                </c:pt>
                <c:pt idx="175">
                  <c:v>1.113333333333333</c:v>
                </c:pt>
                <c:pt idx="176">
                  <c:v>1.543333333333334</c:v>
                </c:pt>
                <c:pt idx="177">
                  <c:v>-0.396666666666667</c:v>
                </c:pt>
                <c:pt idx="178">
                  <c:v>-0.74</c:v>
                </c:pt>
                <c:pt idx="179">
                  <c:v>-0.646666666666667</c:v>
                </c:pt>
                <c:pt idx="180">
                  <c:v>1.276666666666667</c:v>
                </c:pt>
                <c:pt idx="181">
                  <c:v>1.136666666666667</c:v>
                </c:pt>
                <c:pt idx="182">
                  <c:v>1.213333333333333</c:v>
                </c:pt>
                <c:pt idx="183">
                  <c:v>-0.433333333333333</c:v>
                </c:pt>
                <c:pt idx="184">
                  <c:v>-13.66</c:v>
                </c:pt>
                <c:pt idx="185">
                  <c:v>-0.673333333333333</c:v>
                </c:pt>
                <c:pt idx="186">
                  <c:v>1.293333333333333</c:v>
                </c:pt>
                <c:pt idx="187">
                  <c:v>1.15</c:v>
                </c:pt>
                <c:pt idx="188">
                  <c:v>0.953333333333333</c:v>
                </c:pt>
                <c:pt idx="189">
                  <c:v>-0.42</c:v>
                </c:pt>
                <c:pt idx="190">
                  <c:v>-0.783333333333333</c:v>
                </c:pt>
                <c:pt idx="191">
                  <c:v>-0.63</c:v>
                </c:pt>
                <c:pt idx="192">
                  <c:v>1.34</c:v>
                </c:pt>
                <c:pt idx="193">
                  <c:v>1.186666666666667</c:v>
                </c:pt>
                <c:pt idx="194">
                  <c:v>0.25</c:v>
                </c:pt>
                <c:pt idx="195">
                  <c:v>-0.28</c:v>
                </c:pt>
                <c:pt idx="196">
                  <c:v>-0.726666666666666</c:v>
                </c:pt>
                <c:pt idx="197">
                  <c:v>-0.51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algae_sumup!$AQ$41:$AQ$42</c:f>
              <c:numCache>
                <c:formatCode>General</c:formatCode>
                <c:ptCount val="2"/>
                <c:pt idx="0">
                  <c:v>-1.0</c:v>
                </c:pt>
                <c:pt idx="1">
                  <c:v>2.0</c:v>
                </c:pt>
              </c:numCache>
            </c:numRef>
          </c:xVal>
          <c:yVal>
            <c:numRef>
              <c:f>algae_sumup!$AR$41:$AR$42</c:f>
              <c:numCache>
                <c:formatCode>General</c:formatCode>
                <c:ptCount val="2"/>
                <c:pt idx="0">
                  <c:v>-1.0</c:v>
                </c:pt>
                <c:pt idx="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24200"/>
        <c:axId val="2078778808"/>
      </c:scatterChart>
      <c:valAx>
        <c:axId val="2078724200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/>
                  <a:t>CO2 fluxes from</a:t>
                </a:r>
                <a:r>
                  <a:rPr lang="fr-FR" sz="1200" baseline="0"/>
                  <a:t> Aerodyne</a:t>
                </a:r>
                <a:endParaRPr lang="fr-FR" sz="12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8778808"/>
        <c:crosses val="autoZero"/>
        <c:crossBetween val="midCat"/>
      </c:valAx>
      <c:valAx>
        <c:axId val="2078778808"/>
        <c:scaling>
          <c:orientation val="minMax"/>
          <c:max val="1.5"/>
          <c:min val="-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CO2 fluxes from TGA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8724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ayout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08235250498"/>
          <c:y val="0.0123828136103926"/>
          <c:w val="0.868068688213069"/>
          <c:h val="0.938851851851852"/>
        </c:manualLayout>
      </c:layout>
      <c:scatterChart>
        <c:scatterStyle val="lineMarker"/>
        <c:varyColors val="0"/>
        <c:ser>
          <c:idx val="0"/>
          <c:order val="0"/>
          <c:tx>
            <c:v>TL1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algae_sumup!$V$3:$V$56</c:f>
              <c:numCache>
                <c:formatCode>0.0</c:formatCode>
                <c:ptCount val="54"/>
                <c:pt idx="0">
                  <c:v>8.5</c:v>
                </c:pt>
                <c:pt idx="1">
                  <c:v>8.6</c:v>
                </c:pt>
                <c:pt idx="2">
                  <c:v>8.5</c:v>
                </c:pt>
                <c:pt idx="3">
                  <c:v>8.3</c:v>
                </c:pt>
                <c:pt idx="4">
                  <c:v>8.3</c:v>
                </c:pt>
                <c:pt idx="5">
                  <c:v>8.3</c:v>
                </c:pt>
                <c:pt idx="6">
                  <c:v>8.5</c:v>
                </c:pt>
                <c:pt idx="7">
                  <c:v>8.6</c:v>
                </c:pt>
                <c:pt idx="8">
                  <c:v>8.5</c:v>
                </c:pt>
                <c:pt idx="9">
                  <c:v>8.3</c:v>
                </c:pt>
                <c:pt idx="10">
                  <c:v>8.3</c:v>
                </c:pt>
                <c:pt idx="11">
                  <c:v>8.3</c:v>
                </c:pt>
                <c:pt idx="12">
                  <c:v>8.5</c:v>
                </c:pt>
                <c:pt idx="13">
                  <c:v>8.6</c:v>
                </c:pt>
                <c:pt idx="14">
                  <c:v>8.5</c:v>
                </c:pt>
                <c:pt idx="15">
                  <c:v>8.3</c:v>
                </c:pt>
                <c:pt idx="16">
                  <c:v>8.3</c:v>
                </c:pt>
                <c:pt idx="17">
                  <c:v>8.3</c:v>
                </c:pt>
                <c:pt idx="18">
                  <c:v>8.5</c:v>
                </c:pt>
                <c:pt idx="19">
                  <c:v>8.6</c:v>
                </c:pt>
                <c:pt idx="20">
                  <c:v>8.5</c:v>
                </c:pt>
                <c:pt idx="21">
                  <c:v>8.3</c:v>
                </c:pt>
                <c:pt idx="22">
                  <c:v>8.3</c:v>
                </c:pt>
                <c:pt idx="23">
                  <c:v>8.3</c:v>
                </c:pt>
                <c:pt idx="24">
                  <c:v>8.5</c:v>
                </c:pt>
                <c:pt idx="25">
                  <c:v>8.6</c:v>
                </c:pt>
                <c:pt idx="26">
                  <c:v>8.5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8.5</c:v>
                </c:pt>
                <c:pt idx="31">
                  <c:v>8.6</c:v>
                </c:pt>
                <c:pt idx="32">
                  <c:v>8.5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8.5</c:v>
                </c:pt>
                <c:pt idx="37">
                  <c:v>8.6</c:v>
                </c:pt>
                <c:pt idx="38">
                  <c:v>8.5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8.5</c:v>
                </c:pt>
                <c:pt idx="43">
                  <c:v>8.6</c:v>
                </c:pt>
                <c:pt idx="44">
                  <c:v>8.5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8.5</c:v>
                </c:pt>
                <c:pt idx="49">
                  <c:v>8.6</c:v>
                </c:pt>
                <c:pt idx="50">
                  <c:v>8.5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</c:numCache>
            </c:numRef>
          </c:xVal>
          <c:yVal>
            <c:numRef>
              <c:f>algae_sumup!$X$3:$X$56</c:f>
              <c:numCache>
                <c:formatCode>0.00</c:formatCode>
                <c:ptCount val="54"/>
                <c:pt idx="0">
                  <c:v>0.17</c:v>
                </c:pt>
                <c:pt idx="1">
                  <c:v>-0.12</c:v>
                </c:pt>
                <c:pt idx="2">
                  <c:v>0.77</c:v>
                </c:pt>
                <c:pt idx="3">
                  <c:v>0.103333333333333</c:v>
                </c:pt>
                <c:pt idx="4">
                  <c:v>0.233333333333333</c:v>
                </c:pt>
                <c:pt idx="5">
                  <c:v>0.13</c:v>
                </c:pt>
                <c:pt idx="6">
                  <c:v>0.0833333333333333</c:v>
                </c:pt>
                <c:pt idx="7">
                  <c:v>-0.346666666666667</c:v>
                </c:pt>
                <c:pt idx="8">
                  <c:v>0.523333333333333</c:v>
                </c:pt>
                <c:pt idx="9">
                  <c:v>-0.06</c:v>
                </c:pt>
                <c:pt idx="10">
                  <c:v>0.19</c:v>
                </c:pt>
                <c:pt idx="11">
                  <c:v>0.136666666666667</c:v>
                </c:pt>
                <c:pt idx="12">
                  <c:v>-0.06</c:v>
                </c:pt>
                <c:pt idx="13">
                  <c:v>-0.34</c:v>
                </c:pt>
                <c:pt idx="14">
                  <c:v>0.446666666666667</c:v>
                </c:pt>
                <c:pt idx="15">
                  <c:v>-0.02</c:v>
                </c:pt>
                <c:pt idx="16">
                  <c:v>0.183333333333333</c:v>
                </c:pt>
                <c:pt idx="17">
                  <c:v>0.0766666666666667</c:v>
                </c:pt>
                <c:pt idx="18">
                  <c:v>-0.0533333333333333</c:v>
                </c:pt>
                <c:pt idx="19">
                  <c:v>-0.376666666666667</c:v>
                </c:pt>
                <c:pt idx="20">
                  <c:v>0.376666666666667</c:v>
                </c:pt>
                <c:pt idx="21">
                  <c:v>-0.12</c:v>
                </c:pt>
                <c:pt idx="22">
                  <c:v>0.19</c:v>
                </c:pt>
                <c:pt idx="23">
                  <c:v>0.03</c:v>
                </c:pt>
                <c:pt idx="24">
                  <c:v>-0.32</c:v>
                </c:pt>
                <c:pt idx="25">
                  <c:v>-0.543333333333333</c:v>
                </c:pt>
                <c:pt idx="26">
                  <c:v>0.0866666666666667</c:v>
                </c:pt>
                <c:pt idx="27">
                  <c:v>-0.23</c:v>
                </c:pt>
                <c:pt idx="28">
                  <c:v>-0.223333333333333</c:v>
                </c:pt>
                <c:pt idx="29">
                  <c:v>-0.23</c:v>
                </c:pt>
                <c:pt idx="30">
                  <c:v>-0.336666666666667</c:v>
                </c:pt>
                <c:pt idx="31">
                  <c:v>-0.536666666666667</c:v>
                </c:pt>
                <c:pt idx="32">
                  <c:v>0.0</c:v>
                </c:pt>
                <c:pt idx="33">
                  <c:v>-0.4</c:v>
                </c:pt>
                <c:pt idx="34">
                  <c:v>-0.266666666666667</c:v>
                </c:pt>
                <c:pt idx="35">
                  <c:v>-0.276666666666667</c:v>
                </c:pt>
                <c:pt idx="36">
                  <c:v>-0.423333333333333</c:v>
                </c:pt>
                <c:pt idx="37">
                  <c:v>-0.593333333333333</c:v>
                </c:pt>
                <c:pt idx="38">
                  <c:v>0.04</c:v>
                </c:pt>
                <c:pt idx="39">
                  <c:v>-0.493333333333333</c:v>
                </c:pt>
                <c:pt idx="40">
                  <c:v>-0.266666666666667</c:v>
                </c:pt>
                <c:pt idx="41">
                  <c:v>-0.243333333333333</c:v>
                </c:pt>
              </c:numCache>
            </c:numRef>
          </c:yVal>
          <c:smooth val="0"/>
        </c:ser>
        <c:ser>
          <c:idx val="1"/>
          <c:order val="1"/>
          <c:tx>
            <c:v>DBZ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algae_sumup!$V$57:$V$128</c:f>
              <c:numCache>
                <c:formatCode>General</c:formatCode>
                <c:ptCount val="72"/>
                <c:pt idx="0">
                  <c:v>6.769999999999999</c:v>
                </c:pt>
                <c:pt idx="1">
                  <c:v>6.98</c:v>
                </c:pt>
                <c:pt idx="2">
                  <c:v>6.81</c:v>
                </c:pt>
                <c:pt idx="3">
                  <c:v>7.05</c:v>
                </c:pt>
                <c:pt idx="4">
                  <c:v>7.03</c:v>
                </c:pt>
                <c:pt idx="5">
                  <c:v>7.07</c:v>
                </c:pt>
                <c:pt idx="6">
                  <c:v>6.769999999999999</c:v>
                </c:pt>
                <c:pt idx="7">
                  <c:v>6.98</c:v>
                </c:pt>
                <c:pt idx="8">
                  <c:v>6.81</c:v>
                </c:pt>
                <c:pt idx="9">
                  <c:v>7.05</c:v>
                </c:pt>
                <c:pt idx="10">
                  <c:v>7.03</c:v>
                </c:pt>
                <c:pt idx="11">
                  <c:v>7.07</c:v>
                </c:pt>
                <c:pt idx="12">
                  <c:v>6.769999999999999</c:v>
                </c:pt>
                <c:pt idx="13">
                  <c:v>6.98</c:v>
                </c:pt>
                <c:pt idx="14">
                  <c:v>6.81</c:v>
                </c:pt>
                <c:pt idx="15">
                  <c:v>7.05</c:v>
                </c:pt>
                <c:pt idx="16">
                  <c:v>7.03</c:v>
                </c:pt>
                <c:pt idx="17">
                  <c:v>7.07</c:v>
                </c:pt>
                <c:pt idx="18">
                  <c:v>6.769999999999999</c:v>
                </c:pt>
                <c:pt idx="19">
                  <c:v>6.98</c:v>
                </c:pt>
                <c:pt idx="20">
                  <c:v>6.81</c:v>
                </c:pt>
                <c:pt idx="21">
                  <c:v>7.05</c:v>
                </c:pt>
                <c:pt idx="22">
                  <c:v>7.03</c:v>
                </c:pt>
                <c:pt idx="23">
                  <c:v>7.07</c:v>
                </c:pt>
                <c:pt idx="24">
                  <c:v>6.769999999999999</c:v>
                </c:pt>
                <c:pt idx="25">
                  <c:v>6.98</c:v>
                </c:pt>
                <c:pt idx="26">
                  <c:v>6.81</c:v>
                </c:pt>
                <c:pt idx="27">
                  <c:v>7.05</c:v>
                </c:pt>
                <c:pt idx="28">
                  <c:v>7.03</c:v>
                </c:pt>
                <c:pt idx="29">
                  <c:v>7.07</c:v>
                </c:pt>
                <c:pt idx="30">
                  <c:v>6.769999999999999</c:v>
                </c:pt>
                <c:pt idx="31">
                  <c:v>6.98</c:v>
                </c:pt>
                <c:pt idx="32">
                  <c:v>6.81</c:v>
                </c:pt>
                <c:pt idx="33">
                  <c:v>7.05</c:v>
                </c:pt>
                <c:pt idx="34">
                  <c:v>7.03</c:v>
                </c:pt>
                <c:pt idx="35">
                  <c:v>7.07</c:v>
                </c:pt>
                <c:pt idx="36">
                  <c:v>6.769999999999999</c:v>
                </c:pt>
                <c:pt idx="37">
                  <c:v>6.98</c:v>
                </c:pt>
                <c:pt idx="38">
                  <c:v>6.81</c:v>
                </c:pt>
                <c:pt idx="39">
                  <c:v>7.05</c:v>
                </c:pt>
                <c:pt idx="40">
                  <c:v>7.03</c:v>
                </c:pt>
                <c:pt idx="41">
                  <c:v>7.07</c:v>
                </c:pt>
                <c:pt idx="42">
                  <c:v>6.769999999999999</c:v>
                </c:pt>
                <c:pt idx="43">
                  <c:v>6.98</c:v>
                </c:pt>
                <c:pt idx="44">
                  <c:v>6.81</c:v>
                </c:pt>
                <c:pt idx="45">
                  <c:v>7.05</c:v>
                </c:pt>
                <c:pt idx="46">
                  <c:v>7.03</c:v>
                </c:pt>
                <c:pt idx="47">
                  <c:v>7.07</c:v>
                </c:pt>
                <c:pt idx="48">
                  <c:v>6.769999999999999</c:v>
                </c:pt>
                <c:pt idx="49">
                  <c:v>6.98</c:v>
                </c:pt>
                <c:pt idx="50">
                  <c:v>6.81</c:v>
                </c:pt>
                <c:pt idx="51">
                  <c:v>7.05</c:v>
                </c:pt>
                <c:pt idx="52">
                  <c:v>7.03</c:v>
                </c:pt>
                <c:pt idx="53">
                  <c:v>7.07</c:v>
                </c:pt>
                <c:pt idx="54">
                  <c:v>6.769999999999999</c:v>
                </c:pt>
                <c:pt idx="55">
                  <c:v>6.98</c:v>
                </c:pt>
                <c:pt idx="56">
                  <c:v>6.81</c:v>
                </c:pt>
                <c:pt idx="57">
                  <c:v>7.05</c:v>
                </c:pt>
                <c:pt idx="58">
                  <c:v>7.03</c:v>
                </c:pt>
                <c:pt idx="59">
                  <c:v>7.07</c:v>
                </c:pt>
                <c:pt idx="60">
                  <c:v>6.769999999999999</c:v>
                </c:pt>
                <c:pt idx="61">
                  <c:v>6.98</c:v>
                </c:pt>
                <c:pt idx="62">
                  <c:v>6.81</c:v>
                </c:pt>
                <c:pt idx="63">
                  <c:v>7.05</c:v>
                </c:pt>
                <c:pt idx="64">
                  <c:v>7.03</c:v>
                </c:pt>
                <c:pt idx="65">
                  <c:v>7.07</c:v>
                </c:pt>
                <c:pt idx="66">
                  <c:v>6.769999999999999</c:v>
                </c:pt>
                <c:pt idx="67">
                  <c:v>6.98</c:v>
                </c:pt>
                <c:pt idx="68">
                  <c:v>6.81</c:v>
                </c:pt>
                <c:pt idx="69">
                  <c:v>7.05</c:v>
                </c:pt>
                <c:pt idx="70">
                  <c:v>7.03</c:v>
                </c:pt>
                <c:pt idx="71">
                  <c:v>7.07</c:v>
                </c:pt>
              </c:numCache>
            </c:numRef>
          </c:xVal>
          <c:yVal>
            <c:numRef>
              <c:f>algae_sumup!$X$57:$X$128</c:f>
              <c:numCache>
                <c:formatCode>0.00</c:formatCode>
                <c:ptCount val="72"/>
                <c:pt idx="0">
                  <c:v>-0.14</c:v>
                </c:pt>
                <c:pt idx="1">
                  <c:v>-0.28</c:v>
                </c:pt>
                <c:pt idx="2">
                  <c:v>-0.04</c:v>
                </c:pt>
                <c:pt idx="3">
                  <c:v>-0.99</c:v>
                </c:pt>
                <c:pt idx="4">
                  <c:v>-1.07</c:v>
                </c:pt>
                <c:pt idx="5">
                  <c:v>-0.45</c:v>
                </c:pt>
                <c:pt idx="6">
                  <c:v>-0.11</c:v>
                </c:pt>
                <c:pt idx="7">
                  <c:v>-0.25</c:v>
                </c:pt>
                <c:pt idx="8">
                  <c:v>0.04</c:v>
                </c:pt>
                <c:pt idx="9">
                  <c:v>-1.07</c:v>
                </c:pt>
                <c:pt idx="10">
                  <c:v>-1.14</c:v>
                </c:pt>
                <c:pt idx="11">
                  <c:v>-0.4</c:v>
                </c:pt>
                <c:pt idx="12">
                  <c:v>-0.13</c:v>
                </c:pt>
                <c:pt idx="13">
                  <c:v>-0.34</c:v>
                </c:pt>
                <c:pt idx="14">
                  <c:v>0.06</c:v>
                </c:pt>
                <c:pt idx="15">
                  <c:v>-1.02</c:v>
                </c:pt>
                <c:pt idx="16">
                  <c:v>-1.1</c:v>
                </c:pt>
                <c:pt idx="17">
                  <c:v>-0.41</c:v>
                </c:pt>
                <c:pt idx="18" formatCode="General">
                  <c:v>-0.21</c:v>
                </c:pt>
                <c:pt idx="19" formatCode="General">
                  <c:v>-0.42</c:v>
                </c:pt>
                <c:pt idx="20" formatCode="General">
                  <c:v>-0.08</c:v>
                </c:pt>
                <c:pt idx="21" formatCode="General">
                  <c:v>-1.15</c:v>
                </c:pt>
                <c:pt idx="22" formatCode="General">
                  <c:v>-1.08</c:v>
                </c:pt>
                <c:pt idx="23" formatCode="General">
                  <c:v>-0.44</c:v>
                </c:pt>
                <c:pt idx="24" formatCode="General">
                  <c:v>-0.68</c:v>
                </c:pt>
                <c:pt idx="25" formatCode="General">
                  <c:v>-0.94</c:v>
                </c:pt>
                <c:pt idx="26" formatCode="General">
                  <c:v>-0.37</c:v>
                </c:pt>
                <c:pt idx="27" formatCode="General">
                  <c:v>-1.29</c:v>
                </c:pt>
                <c:pt idx="28" formatCode="General">
                  <c:v>-1.44</c:v>
                </c:pt>
                <c:pt idx="29" formatCode="General">
                  <c:v>-0.7</c:v>
                </c:pt>
                <c:pt idx="30" formatCode="General">
                  <c:v>-0.55</c:v>
                </c:pt>
                <c:pt idx="31" formatCode="General">
                  <c:v>-0.95</c:v>
                </c:pt>
                <c:pt idx="32" formatCode="General">
                  <c:v>-0.43</c:v>
                </c:pt>
                <c:pt idx="33" formatCode="General">
                  <c:v>-1.26</c:v>
                </c:pt>
                <c:pt idx="34" formatCode="General">
                  <c:v>-1.36</c:v>
                </c:pt>
                <c:pt idx="35" formatCode="General">
                  <c:v>-0.77</c:v>
                </c:pt>
                <c:pt idx="36" formatCode="General">
                  <c:v>-0.66</c:v>
                </c:pt>
                <c:pt idx="37" formatCode="General">
                  <c:v>-1.03</c:v>
                </c:pt>
                <c:pt idx="38" formatCode="General">
                  <c:v>-0.4</c:v>
                </c:pt>
                <c:pt idx="39" formatCode="General">
                  <c:v>-1.33</c:v>
                </c:pt>
                <c:pt idx="40" formatCode="General">
                  <c:v>-1.45</c:v>
                </c:pt>
                <c:pt idx="41" formatCode="General">
                  <c:v>-0.84</c:v>
                </c:pt>
                <c:pt idx="42" formatCode="General">
                  <c:v>-0.56</c:v>
                </c:pt>
                <c:pt idx="43" formatCode="General">
                  <c:v>-1.03</c:v>
                </c:pt>
                <c:pt idx="44" formatCode="General">
                  <c:v>-0.41</c:v>
                </c:pt>
                <c:pt idx="45" formatCode="General">
                  <c:v>-1.34</c:v>
                </c:pt>
                <c:pt idx="46" formatCode="General">
                  <c:v>-1.42</c:v>
                </c:pt>
                <c:pt idx="47" formatCode="General">
                  <c:v>-0.79</c:v>
                </c:pt>
                <c:pt idx="48" formatCode="General">
                  <c:v>-0.25</c:v>
                </c:pt>
                <c:pt idx="49" formatCode="General">
                  <c:v>-0.47</c:v>
                </c:pt>
                <c:pt idx="50" formatCode="General">
                  <c:v>-0.15</c:v>
                </c:pt>
                <c:pt idx="51" formatCode="General">
                  <c:v>-1.13</c:v>
                </c:pt>
                <c:pt idx="52" formatCode="General">
                  <c:v>-1.14</c:v>
                </c:pt>
                <c:pt idx="53" formatCode="General">
                  <c:v>-0.44</c:v>
                </c:pt>
                <c:pt idx="54" formatCode="General">
                  <c:v>-0.34</c:v>
                </c:pt>
                <c:pt idx="55" formatCode="General">
                  <c:v>-0.64</c:v>
                </c:pt>
                <c:pt idx="56" formatCode="General">
                  <c:v>-0.09</c:v>
                </c:pt>
                <c:pt idx="57" formatCode="General">
                  <c:v>-1.16</c:v>
                </c:pt>
                <c:pt idx="58" formatCode="General">
                  <c:v>-1.24</c:v>
                </c:pt>
                <c:pt idx="59" formatCode="General">
                  <c:v>-0.65</c:v>
                </c:pt>
                <c:pt idx="60" formatCode="General">
                  <c:v>-0.36</c:v>
                </c:pt>
                <c:pt idx="61" formatCode="General">
                  <c:v>-0.67</c:v>
                </c:pt>
                <c:pt idx="62" formatCode="General">
                  <c:v>-0.14</c:v>
                </c:pt>
                <c:pt idx="63" formatCode="General">
                  <c:v>-1.15</c:v>
                </c:pt>
                <c:pt idx="64" formatCode="General">
                  <c:v>-1.31</c:v>
                </c:pt>
                <c:pt idx="65" formatCode="General">
                  <c:v>-0.79</c:v>
                </c:pt>
                <c:pt idx="66" formatCode="General">
                  <c:v>-0.68</c:v>
                </c:pt>
                <c:pt idx="67" formatCode="General">
                  <c:v>-0.75</c:v>
                </c:pt>
                <c:pt idx="68" formatCode="General">
                  <c:v>-0.14</c:v>
                </c:pt>
                <c:pt idx="69" formatCode="General">
                  <c:v>-1.13</c:v>
                </c:pt>
                <c:pt idx="70" formatCode="General">
                  <c:v>-1.27</c:v>
                </c:pt>
                <c:pt idx="71" formatCode="General">
                  <c:v>-0.89</c:v>
                </c:pt>
              </c:numCache>
            </c:numRef>
          </c:yVal>
          <c:smooth val="0"/>
        </c:ser>
        <c:ser>
          <c:idx val="2"/>
          <c:order val="2"/>
          <c:tx>
            <c:v>TL2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algae_sumup!$V$129:$V$200</c:f>
              <c:numCache>
                <c:formatCode>0.0</c:formatCode>
                <c:ptCount val="72"/>
                <c:pt idx="0">
                  <c:v>8.09</c:v>
                </c:pt>
                <c:pt idx="1">
                  <c:v>8.09</c:v>
                </c:pt>
                <c:pt idx="2">
                  <c:v>8.210000000000001</c:v>
                </c:pt>
                <c:pt idx="3">
                  <c:v>8.23</c:v>
                </c:pt>
                <c:pt idx="4">
                  <c:v>8.01</c:v>
                </c:pt>
                <c:pt idx="5">
                  <c:v>7.97</c:v>
                </c:pt>
                <c:pt idx="6">
                  <c:v>8.09</c:v>
                </c:pt>
                <c:pt idx="7">
                  <c:v>8.09</c:v>
                </c:pt>
                <c:pt idx="8">
                  <c:v>8.210000000000001</c:v>
                </c:pt>
                <c:pt idx="9">
                  <c:v>8.23</c:v>
                </c:pt>
                <c:pt idx="10">
                  <c:v>8.01</c:v>
                </c:pt>
                <c:pt idx="11">
                  <c:v>7.97</c:v>
                </c:pt>
                <c:pt idx="12">
                  <c:v>8.09</c:v>
                </c:pt>
                <c:pt idx="13">
                  <c:v>8.09</c:v>
                </c:pt>
                <c:pt idx="14">
                  <c:v>8.210000000000001</c:v>
                </c:pt>
                <c:pt idx="15">
                  <c:v>8.23</c:v>
                </c:pt>
                <c:pt idx="16">
                  <c:v>8.01</c:v>
                </c:pt>
                <c:pt idx="17">
                  <c:v>7.97</c:v>
                </c:pt>
                <c:pt idx="18">
                  <c:v>8.09</c:v>
                </c:pt>
                <c:pt idx="19">
                  <c:v>8.09</c:v>
                </c:pt>
                <c:pt idx="20">
                  <c:v>8.210000000000001</c:v>
                </c:pt>
                <c:pt idx="21">
                  <c:v>8.23</c:v>
                </c:pt>
                <c:pt idx="22">
                  <c:v>8.01</c:v>
                </c:pt>
                <c:pt idx="23">
                  <c:v>7.97</c:v>
                </c:pt>
                <c:pt idx="24">
                  <c:v>8.09</c:v>
                </c:pt>
                <c:pt idx="25">
                  <c:v>8.09</c:v>
                </c:pt>
                <c:pt idx="26">
                  <c:v>8.210000000000001</c:v>
                </c:pt>
                <c:pt idx="27">
                  <c:v>8.23</c:v>
                </c:pt>
                <c:pt idx="28">
                  <c:v>8.01</c:v>
                </c:pt>
                <c:pt idx="29">
                  <c:v>7.97</c:v>
                </c:pt>
                <c:pt idx="30">
                  <c:v>8.09</c:v>
                </c:pt>
                <c:pt idx="31">
                  <c:v>8.09</c:v>
                </c:pt>
                <c:pt idx="32">
                  <c:v>8.210000000000001</c:v>
                </c:pt>
                <c:pt idx="33">
                  <c:v>8.23</c:v>
                </c:pt>
                <c:pt idx="34">
                  <c:v>8.01</c:v>
                </c:pt>
                <c:pt idx="35">
                  <c:v>7.97</c:v>
                </c:pt>
                <c:pt idx="36">
                  <c:v>8.09</c:v>
                </c:pt>
                <c:pt idx="37">
                  <c:v>8.09</c:v>
                </c:pt>
                <c:pt idx="38">
                  <c:v>8.210000000000001</c:v>
                </c:pt>
                <c:pt idx="39">
                  <c:v>8.23</c:v>
                </c:pt>
                <c:pt idx="40">
                  <c:v>8.01</c:v>
                </c:pt>
                <c:pt idx="41">
                  <c:v>7.97</c:v>
                </c:pt>
                <c:pt idx="42">
                  <c:v>8.09</c:v>
                </c:pt>
                <c:pt idx="43">
                  <c:v>8.09</c:v>
                </c:pt>
                <c:pt idx="44">
                  <c:v>8.210000000000001</c:v>
                </c:pt>
                <c:pt idx="45">
                  <c:v>8.23</c:v>
                </c:pt>
                <c:pt idx="46">
                  <c:v>8.01</c:v>
                </c:pt>
                <c:pt idx="47">
                  <c:v>7.97</c:v>
                </c:pt>
                <c:pt idx="48">
                  <c:v>8.09</c:v>
                </c:pt>
                <c:pt idx="49">
                  <c:v>8.09</c:v>
                </c:pt>
                <c:pt idx="50">
                  <c:v>8.210000000000001</c:v>
                </c:pt>
                <c:pt idx="51">
                  <c:v>8.23</c:v>
                </c:pt>
                <c:pt idx="52">
                  <c:v>8.01</c:v>
                </c:pt>
                <c:pt idx="53">
                  <c:v>7.97</c:v>
                </c:pt>
                <c:pt idx="54">
                  <c:v>8.09</c:v>
                </c:pt>
                <c:pt idx="55">
                  <c:v>8.09</c:v>
                </c:pt>
                <c:pt idx="56">
                  <c:v>8.210000000000001</c:v>
                </c:pt>
                <c:pt idx="57">
                  <c:v>8.23</c:v>
                </c:pt>
                <c:pt idx="58">
                  <c:v>8.01</c:v>
                </c:pt>
                <c:pt idx="59">
                  <c:v>7.97</c:v>
                </c:pt>
                <c:pt idx="60">
                  <c:v>8.09</c:v>
                </c:pt>
                <c:pt idx="61">
                  <c:v>8.09</c:v>
                </c:pt>
                <c:pt idx="62">
                  <c:v>8.210000000000001</c:v>
                </c:pt>
                <c:pt idx="63">
                  <c:v>8.23</c:v>
                </c:pt>
                <c:pt idx="64">
                  <c:v>8.01</c:v>
                </c:pt>
                <c:pt idx="65">
                  <c:v>7.97</c:v>
                </c:pt>
                <c:pt idx="66">
                  <c:v>8.09</c:v>
                </c:pt>
                <c:pt idx="67">
                  <c:v>8.09</c:v>
                </c:pt>
                <c:pt idx="68">
                  <c:v>8.210000000000001</c:v>
                </c:pt>
                <c:pt idx="69">
                  <c:v>8.23</c:v>
                </c:pt>
                <c:pt idx="70">
                  <c:v>8.01</c:v>
                </c:pt>
                <c:pt idx="71">
                  <c:v>7.97</c:v>
                </c:pt>
              </c:numCache>
            </c:numRef>
          </c:xVal>
          <c:yVal>
            <c:numRef>
              <c:f>algae_sumup!$X$129:$X$200</c:f>
              <c:numCache>
                <c:formatCode>0.00</c:formatCode>
                <c:ptCount val="72"/>
                <c:pt idx="0">
                  <c:v>-0.29</c:v>
                </c:pt>
                <c:pt idx="1">
                  <c:v>-0.4</c:v>
                </c:pt>
                <c:pt idx="2">
                  <c:v>-0.66</c:v>
                </c:pt>
                <c:pt idx="3">
                  <c:v>-3.05</c:v>
                </c:pt>
                <c:pt idx="4">
                  <c:v>-2.93</c:v>
                </c:pt>
                <c:pt idx="5">
                  <c:v>-2.7</c:v>
                </c:pt>
                <c:pt idx="6">
                  <c:v>-0.24</c:v>
                </c:pt>
                <c:pt idx="7">
                  <c:v>-0.39</c:v>
                </c:pt>
                <c:pt idx="8">
                  <c:v>-0.72</c:v>
                </c:pt>
                <c:pt idx="9">
                  <c:v>-2.96</c:v>
                </c:pt>
                <c:pt idx="10">
                  <c:v>-2.92</c:v>
                </c:pt>
                <c:pt idx="11">
                  <c:v>-2.67</c:v>
                </c:pt>
                <c:pt idx="12">
                  <c:v>-0.27</c:v>
                </c:pt>
                <c:pt idx="13">
                  <c:v>-0.42</c:v>
                </c:pt>
                <c:pt idx="14">
                  <c:v>-0.64</c:v>
                </c:pt>
                <c:pt idx="15">
                  <c:v>-2.97</c:v>
                </c:pt>
                <c:pt idx="16">
                  <c:v>-2.86</c:v>
                </c:pt>
                <c:pt idx="17">
                  <c:v>-2.61</c:v>
                </c:pt>
                <c:pt idx="18">
                  <c:v>-0.36</c:v>
                </c:pt>
                <c:pt idx="19">
                  <c:v>-0.37</c:v>
                </c:pt>
                <c:pt idx="20">
                  <c:v>-0.53</c:v>
                </c:pt>
                <c:pt idx="21">
                  <c:v>-2.97</c:v>
                </c:pt>
                <c:pt idx="22">
                  <c:v>-2.9</c:v>
                </c:pt>
                <c:pt idx="23">
                  <c:v>-2.6</c:v>
                </c:pt>
                <c:pt idx="24">
                  <c:v>-0.79</c:v>
                </c:pt>
                <c:pt idx="25">
                  <c:v>-0.88</c:v>
                </c:pt>
                <c:pt idx="26">
                  <c:v>-1.01</c:v>
                </c:pt>
                <c:pt idx="27">
                  <c:v>-5.62</c:v>
                </c:pt>
                <c:pt idx="28">
                  <c:v>-3.09</c:v>
                </c:pt>
                <c:pt idx="29">
                  <c:v>-2.86</c:v>
                </c:pt>
                <c:pt idx="30">
                  <c:v>-0.7</c:v>
                </c:pt>
                <c:pt idx="31">
                  <c:v>-0.86</c:v>
                </c:pt>
                <c:pt idx="32" formatCode="General">
                  <c:v>-1.04</c:v>
                </c:pt>
                <c:pt idx="33">
                  <c:v>-3.15</c:v>
                </c:pt>
                <c:pt idx="34">
                  <c:v>-3.03</c:v>
                </c:pt>
                <c:pt idx="35">
                  <c:v>-2.8</c:v>
                </c:pt>
                <c:pt idx="36">
                  <c:v>-0.81</c:v>
                </c:pt>
                <c:pt idx="37">
                  <c:v>-0.86</c:v>
                </c:pt>
                <c:pt idx="38">
                  <c:v>-1.06</c:v>
                </c:pt>
                <c:pt idx="39">
                  <c:v>-3.1</c:v>
                </c:pt>
                <c:pt idx="40">
                  <c:v>-3.08</c:v>
                </c:pt>
                <c:pt idx="41">
                  <c:v>-2.85</c:v>
                </c:pt>
                <c:pt idx="42">
                  <c:v>-0.8</c:v>
                </c:pt>
                <c:pt idx="43">
                  <c:v>-0.86</c:v>
                </c:pt>
                <c:pt idx="44">
                  <c:v>-1.11</c:v>
                </c:pt>
                <c:pt idx="45">
                  <c:v>-3.14</c:v>
                </c:pt>
                <c:pt idx="46">
                  <c:v>-2.99</c:v>
                </c:pt>
                <c:pt idx="47">
                  <c:v>-2.86</c:v>
                </c:pt>
                <c:pt idx="48">
                  <c:v>-0.36</c:v>
                </c:pt>
                <c:pt idx="49">
                  <c:v>-0.38</c:v>
                </c:pt>
                <c:pt idx="50">
                  <c:v>-0.69</c:v>
                </c:pt>
                <c:pt idx="51">
                  <c:v>-2.99</c:v>
                </c:pt>
                <c:pt idx="52">
                  <c:v>-2.94</c:v>
                </c:pt>
                <c:pt idx="53">
                  <c:v>-2.71</c:v>
                </c:pt>
                <c:pt idx="54">
                  <c:v>-0.43</c:v>
                </c:pt>
                <c:pt idx="55">
                  <c:v>-0.4</c:v>
                </c:pt>
                <c:pt idx="56">
                  <c:v>-0.72</c:v>
                </c:pt>
                <c:pt idx="57">
                  <c:v>-3.03</c:v>
                </c:pt>
                <c:pt idx="58">
                  <c:v>-2.99</c:v>
                </c:pt>
                <c:pt idx="59">
                  <c:v>-2.68</c:v>
                </c:pt>
                <c:pt idx="60">
                  <c:v>-0.39</c:v>
                </c:pt>
                <c:pt idx="61">
                  <c:v>-0.49</c:v>
                </c:pt>
                <c:pt idx="62">
                  <c:v>-0.65</c:v>
                </c:pt>
                <c:pt idx="63">
                  <c:v>-3.06</c:v>
                </c:pt>
                <c:pt idx="64">
                  <c:v>-3.04</c:v>
                </c:pt>
                <c:pt idx="65">
                  <c:v>-2.68</c:v>
                </c:pt>
                <c:pt idx="66">
                  <c:v>-0.37</c:v>
                </c:pt>
                <c:pt idx="67">
                  <c:v>-0.49</c:v>
                </c:pt>
                <c:pt idx="68">
                  <c:v>-4.82</c:v>
                </c:pt>
                <c:pt idx="69">
                  <c:v>-3.73</c:v>
                </c:pt>
                <c:pt idx="70">
                  <c:v>-2.93</c:v>
                </c:pt>
                <c:pt idx="71">
                  <c:v>-2.7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79624"/>
        <c:axId val="2088296360"/>
      </c:scatterChart>
      <c:valAx>
        <c:axId val="2137679624"/>
        <c:scaling>
          <c:orientation val="minMax"/>
          <c:max val="10.0"/>
          <c:min val="4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/>
                  <a:t>CO2 fluxes 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88296360"/>
        <c:crosses val="autoZero"/>
        <c:crossBetween val="midCat"/>
      </c:valAx>
      <c:valAx>
        <c:axId val="2088296360"/>
        <c:scaling>
          <c:orientation val="minMax"/>
          <c:max val="0.5"/>
          <c:min val="-3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OCS fluxes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76796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08235250498"/>
          <c:y val="0.0123828136103926"/>
          <c:w val="0.852291980138357"/>
          <c:h val="0.938851851851852"/>
        </c:manualLayout>
      </c:layout>
      <c:scatterChart>
        <c:scatterStyle val="lineMarker"/>
        <c:varyColors val="0"/>
        <c:ser>
          <c:idx val="0"/>
          <c:order val="0"/>
          <c:tx>
            <c:v>TL1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algae_sumup!$V$3:$V$56</c:f>
              <c:numCache>
                <c:formatCode>0.0</c:formatCode>
                <c:ptCount val="54"/>
                <c:pt idx="0">
                  <c:v>8.5</c:v>
                </c:pt>
                <c:pt idx="1">
                  <c:v>8.6</c:v>
                </c:pt>
                <c:pt idx="2">
                  <c:v>8.5</c:v>
                </c:pt>
                <c:pt idx="3">
                  <c:v>8.3</c:v>
                </c:pt>
                <c:pt idx="4">
                  <c:v>8.3</c:v>
                </c:pt>
                <c:pt idx="5">
                  <c:v>8.3</c:v>
                </c:pt>
                <c:pt idx="6">
                  <c:v>8.5</c:v>
                </c:pt>
                <c:pt idx="7">
                  <c:v>8.6</c:v>
                </c:pt>
                <c:pt idx="8">
                  <c:v>8.5</c:v>
                </c:pt>
                <c:pt idx="9">
                  <c:v>8.3</c:v>
                </c:pt>
                <c:pt idx="10">
                  <c:v>8.3</c:v>
                </c:pt>
                <c:pt idx="11">
                  <c:v>8.3</c:v>
                </c:pt>
                <c:pt idx="12">
                  <c:v>8.5</c:v>
                </c:pt>
                <c:pt idx="13">
                  <c:v>8.6</c:v>
                </c:pt>
                <c:pt idx="14">
                  <c:v>8.5</c:v>
                </c:pt>
                <c:pt idx="15">
                  <c:v>8.3</c:v>
                </c:pt>
                <c:pt idx="16">
                  <c:v>8.3</c:v>
                </c:pt>
                <c:pt idx="17">
                  <c:v>8.3</c:v>
                </c:pt>
                <c:pt idx="18">
                  <c:v>8.5</c:v>
                </c:pt>
                <c:pt idx="19">
                  <c:v>8.6</c:v>
                </c:pt>
                <c:pt idx="20">
                  <c:v>8.5</c:v>
                </c:pt>
                <c:pt idx="21">
                  <c:v>8.3</c:v>
                </c:pt>
                <c:pt idx="22">
                  <c:v>8.3</c:v>
                </c:pt>
                <c:pt idx="23">
                  <c:v>8.3</c:v>
                </c:pt>
                <c:pt idx="24">
                  <c:v>8.5</c:v>
                </c:pt>
                <c:pt idx="25">
                  <c:v>8.6</c:v>
                </c:pt>
                <c:pt idx="26">
                  <c:v>8.5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8.5</c:v>
                </c:pt>
                <c:pt idx="31">
                  <c:v>8.6</c:v>
                </c:pt>
                <c:pt idx="32">
                  <c:v>8.5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8.5</c:v>
                </c:pt>
                <c:pt idx="37">
                  <c:v>8.6</c:v>
                </c:pt>
                <c:pt idx="38">
                  <c:v>8.5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8.5</c:v>
                </c:pt>
                <c:pt idx="43">
                  <c:v>8.6</c:v>
                </c:pt>
                <c:pt idx="44">
                  <c:v>8.5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8.5</c:v>
                </c:pt>
                <c:pt idx="49">
                  <c:v>8.6</c:v>
                </c:pt>
                <c:pt idx="50">
                  <c:v>8.5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</c:numCache>
            </c:numRef>
          </c:xVal>
          <c:yVal>
            <c:numRef>
              <c:f>algae_sumup!$Y$3:$Y$56</c:f>
              <c:numCache>
                <c:formatCode>0.00</c:formatCode>
                <c:ptCount val="54"/>
                <c:pt idx="0">
                  <c:v>-0.766666666666667</c:v>
                </c:pt>
                <c:pt idx="1">
                  <c:v>-0.593333333333333</c:v>
                </c:pt>
                <c:pt idx="2">
                  <c:v>-0.56</c:v>
                </c:pt>
                <c:pt idx="3">
                  <c:v>0.95</c:v>
                </c:pt>
                <c:pt idx="4">
                  <c:v>0.576666666666667</c:v>
                </c:pt>
                <c:pt idx="5">
                  <c:v>0.43</c:v>
                </c:pt>
                <c:pt idx="6">
                  <c:v>-0.89</c:v>
                </c:pt>
                <c:pt idx="7">
                  <c:v>-0.736666666666667</c:v>
                </c:pt>
                <c:pt idx="8">
                  <c:v>-0.813333333333333</c:v>
                </c:pt>
                <c:pt idx="9">
                  <c:v>0.506666666666667</c:v>
                </c:pt>
                <c:pt idx="10">
                  <c:v>0.513333333333333</c:v>
                </c:pt>
                <c:pt idx="11">
                  <c:v>0.396666666666667</c:v>
                </c:pt>
                <c:pt idx="12">
                  <c:v>-0.93</c:v>
                </c:pt>
                <c:pt idx="13">
                  <c:v>-0.786666666666667</c:v>
                </c:pt>
                <c:pt idx="14">
                  <c:v>-0.89</c:v>
                </c:pt>
                <c:pt idx="15">
                  <c:v>0.473333333333333</c:v>
                </c:pt>
                <c:pt idx="16">
                  <c:v>0.493333333333333</c:v>
                </c:pt>
                <c:pt idx="17">
                  <c:v>0.396666666666667</c:v>
                </c:pt>
                <c:pt idx="18">
                  <c:v>-0.926666666666667</c:v>
                </c:pt>
                <c:pt idx="19">
                  <c:v>-0.79</c:v>
                </c:pt>
                <c:pt idx="20">
                  <c:v>-0.92</c:v>
                </c:pt>
                <c:pt idx="21">
                  <c:v>0.46</c:v>
                </c:pt>
                <c:pt idx="22">
                  <c:v>0.49</c:v>
                </c:pt>
                <c:pt idx="23">
                  <c:v>0.403333333333333</c:v>
                </c:pt>
                <c:pt idx="24">
                  <c:v>0.826666666666667</c:v>
                </c:pt>
                <c:pt idx="25">
                  <c:v>0.743333333333333</c:v>
                </c:pt>
                <c:pt idx="26">
                  <c:v>0.8</c:v>
                </c:pt>
                <c:pt idx="27">
                  <c:v>0.41</c:v>
                </c:pt>
                <c:pt idx="28">
                  <c:v>0.443333333333333</c:v>
                </c:pt>
                <c:pt idx="29">
                  <c:v>0.42</c:v>
                </c:pt>
                <c:pt idx="30">
                  <c:v>0.926666666666667</c:v>
                </c:pt>
                <c:pt idx="31">
                  <c:v>0.873333333333333</c:v>
                </c:pt>
                <c:pt idx="32">
                  <c:v>0.95</c:v>
                </c:pt>
                <c:pt idx="33">
                  <c:v>0.456666666666667</c:v>
                </c:pt>
                <c:pt idx="34">
                  <c:v>0.45</c:v>
                </c:pt>
                <c:pt idx="35">
                  <c:v>0.433333333333333</c:v>
                </c:pt>
                <c:pt idx="36">
                  <c:v>0.973333333333333</c:v>
                </c:pt>
                <c:pt idx="37">
                  <c:v>0.933333333333333</c:v>
                </c:pt>
                <c:pt idx="38">
                  <c:v>1.01</c:v>
                </c:pt>
                <c:pt idx="39">
                  <c:v>0.456666666666667</c:v>
                </c:pt>
                <c:pt idx="40">
                  <c:v>0.44</c:v>
                </c:pt>
                <c:pt idx="41">
                  <c:v>0.43</c:v>
                </c:pt>
              </c:numCache>
            </c:numRef>
          </c:yVal>
          <c:smooth val="0"/>
        </c:ser>
        <c:ser>
          <c:idx val="1"/>
          <c:order val="1"/>
          <c:tx>
            <c:v>DBZ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algae_sumup!$V$57:$V$128</c:f>
              <c:numCache>
                <c:formatCode>General</c:formatCode>
                <c:ptCount val="72"/>
                <c:pt idx="0">
                  <c:v>6.769999999999999</c:v>
                </c:pt>
                <c:pt idx="1">
                  <c:v>6.98</c:v>
                </c:pt>
                <c:pt idx="2">
                  <c:v>6.81</c:v>
                </c:pt>
                <c:pt idx="3">
                  <c:v>7.05</c:v>
                </c:pt>
                <c:pt idx="4">
                  <c:v>7.03</c:v>
                </c:pt>
                <c:pt idx="5">
                  <c:v>7.07</c:v>
                </c:pt>
                <c:pt idx="6">
                  <c:v>6.769999999999999</c:v>
                </c:pt>
                <c:pt idx="7">
                  <c:v>6.98</c:v>
                </c:pt>
                <c:pt idx="8">
                  <c:v>6.81</c:v>
                </c:pt>
                <c:pt idx="9">
                  <c:v>7.05</c:v>
                </c:pt>
                <c:pt idx="10">
                  <c:v>7.03</c:v>
                </c:pt>
                <c:pt idx="11">
                  <c:v>7.07</c:v>
                </c:pt>
                <c:pt idx="12">
                  <c:v>6.769999999999999</c:v>
                </c:pt>
                <c:pt idx="13">
                  <c:v>6.98</c:v>
                </c:pt>
                <c:pt idx="14">
                  <c:v>6.81</c:v>
                </c:pt>
                <c:pt idx="15">
                  <c:v>7.05</c:v>
                </c:pt>
                <c:pt idx="16">
                  <c:v>7.03</c:v>
                </c:pt>
                <c:pt idx="17">
                  <c:v>7.07</c:v>
                </c:pt>
                <c:pt idx="18">
                  <c:v>6.769999999999999</c:v>
                </c:pt>
                <c:pt idx="19">
                  <c:v>6.98</c:v>
                </c:pt>
                <c:pt idx="20">
                  <c:v>6.81</c:v>
                </c:pt>
                <c:pt idx="21">
                  <c:v>7.05</c:v>
                </c:pt>
                <c:pt idx="22">
                  <c:v>7.03</c:v>
                </c:pt>
                <c:pt idx="23">
                  <c:v>7.07</c:v>
                </c:pt>
                <c:pt idx="24">
                  <c:v>6.769999999999999</c:v>
                </c:pt>
                <c:pt idx="25">
                  <c:v>6.98</c:v>
                </c:pt>
                <c:pt idx="26">
                  <c:v>6.81</c:v>
                </c:pt>
                <c:pt idx="27">
                  <c:v>7.05</c:v>
                </c:pt>
                <c:pt idx="28">
                  <c:v>7.03</c:v>
                </c:pt>
                <c:pt idx="29">
                  <c:v>7.07</c:v>
                </c:pt>
                <c:pt idx="30">
                  <c:v>6.769999999999999</c:v>
                </c:pt>
                <c:pt idx="31">
                  <c:v>6.98</c:v>
                </c:pt>
                <c:pt idx="32">
                  <c:v>6.81</c:v>
                </c:pt>
                <c:pt idx="33">
                  <c:v>7.05</c:v>
                </c:pt>
                <c:pt idx="34">
                  <c:v>7.03</c:v>
                </c:pt>
                <c:pt idx="35">
                  <c:v>7.07</c:v>
                </c:pt>
                <c:pt idx="36">
                  <c:v>6.769999999999999</c:v>
                </c:pt>
                <c:pt idx="37">
                  <c:v>6.98</c:v>
                </c:pt>
                <c:pt idx="38">
                  <c:v>6.81</c:v>
                </c:pt>
                <c:pt idx="39">
                  <c:v>7.05</c:v>
                </c:pt>
                <c:pt idx="40">
                  <c:v>7.03</c:v>
                </c:pt>
                <c:pt idx="41">
                  <c:v>7.07</c:v>
                </c:pt>
                <c:pt idx="42">
                  <c:v>6.769999999999999</c:v>
                </c:pt>
                <c:pt idx="43">
                  <c:v>6.98</c:v>
                </c:pt>
                <c:pt idx="44">
                  <c:v>6.81</c:v>
                </c:pt>
                <c:pt idx="45">
                  <c:v>7.05</c:v>
                </c:pt>
                <c:pt idx="46">
                  <c:v>7.03</c:v>
                </c:pt>
                <c:pt idx="47">
                  <c:v>7.07</c:v>
                </c:pt>
                <c:pt idx="48">
                  <c:v>6.769999999999999</c:v>
                </c:pt>
                <c:pt idx="49">
                  <c:v>6.98</c:v>
                </c:pt>
                <c:pt idx="50">
                  <c:v>6.81</c:v>
                </c:pt>
                <c:pt idx="51">
                  <c:v>7.05</c:v>
                </c:pt>
                <c:pt idx="52">
                  <c:v>7.03</c:v>
                </c:pt>
                <c:pt idx="53">
                  <c:v>7.07</c:v>
                </c:pt>
                <c:pt idx="54">
                  <c:v>6.769999999999999</c:v>
                </c:pt>
                <c:pt idx="55">
                  <c:v>6.98</c:v>
                </c:pt>
                <c:pt idx="56">
                  <c:v>6.81</c:v>
                </c:pt>
                <c:pt idx="57">
                  <c:v>7.05</c:v>
                </c:pt>
                <c:pt idx="58">
                  <c:v>7.03</c:v>
                </c:pt>
                <c:pt idx="59">
                  <c:v>7.07</c:v>
                </c:pt>
                <c:pt idx="60">
                  <c:v>6.769999999999999</c:v>
                </c:pt>
                <c:pt idx="61">
                  <c:v>6.98</c:v>
                </c:pt>
                <c:pt idx="62">
                  <c:v>6.81</c:v>
                </c:pt>
                <c:pt idx="63">
                  <c:v>7.05</c:v>
                </c:pt>
                <c:pt idx="64">
                  <c:v>7.03</c:v>
                </c:pt>
                <c:pt idx="65">
                  <c:v>7.07</c:v>
                </c:pt>
                <c:pt idx="66">
                  <c:v>6.769999999999999</c:v>
                </c:pt>
                <c:pt idx="67">
                  <c:v>6.98</c:v>
                </c:pt>
                <c:pt idx="68">
                  <c:v>6.81</c:v>
                </c:pt>
                <c:pt idx="69">
                  <c:v>7.05</c:v>
                </c:pt>
                <c:pt idx="70">
                  <c:v>7.03</c:v>
                </c:pt>
                <c:pt idx="71">
                  <c:v>7.07</c:v>
                </c:pt>
              </c:numCache>
            </c:numRef>
          </c:xVal>
          <c:yVal>
            <c:numRef>
              <c:f>algae_sumup!$Y$57:$Y$128</c:f>
              <c:numCache>
                <c:formatCode>0.00</c:formatCode>
                <c:ptCount val="72"/>
                <c:pt idx="0">
                  <c:v>0.13</c:v>
                </c:pt>
                <c:pt idx="1">
                  <c:v>0.15</c:v>
                </c:pt>
                <c:pt idx="2">
                  <c:v>0.14</c:v>
                </c:pt>
                <c:pt idx="3">
                  <c:v>-0.74</c:v>
                </c:pt>
                <c:pt idx="4">
                  <c:v>-0.71</c:v>
                </c:pt>
                <c:pt idx="5">
                  <c:v>-0.22</c:v>
                </c:pt>
                <c:pt idx="6">
                  <c:v>0.15</c:v>
                </c:pt>
                <c:pt idx="7">
                  <c:v>0.16</c:v>
                </c:pt>
                <c:pt idx="8">
                  <c:v>0.14</c:v>
                </c:pt>
                <c:pt idx="9">
                  <c:v>-0.77</c:v>
                </c:pt>
                <c:pt idx="10">
                  <c:v>-0.73</c:v>
                </c:pt>
                <c:pt idx="11">
                  <c:v>-0.2</c:v>
                </c:pt>
                <c:pt idx="12">
                  <c:v>0.15</c:v>
                </c:pt>
                <c:pt idx="13">
                  <c:v>0.16</c:v>
                </c:pt>
                <c:pt idx="14">
                  <c:v>0.15</c:v>
                </c:pt>
                <c:pt idx="15">
                  <c:v>-0.77</c:v>
                </c:pt>
                <c:pt idx="16">
                  <c:v>-0.71</c:v>
                </c:pt>
                <c:pt idx="17">
                  <c:v>-0.19</c:v>
                </c:pt>
                <c:pt idx="18" formatCode="General">
                  <c:v>0.12</c:v>
                </c:pt>
                <c:pt idx="19" formatCode="General">
                  <c:v>0.15</c:v>
                </c:pt>
                <c:pt idx="20" formatCode="General">
                  <c:v>0.14</c:v>
                </c:pt>
                <c:pt idx="21" formatCode="General">
                  <c:v>-0.76</c:v>
                </c:pt>
                <c:pt idx="22" formatCode="General">
                  <c:v>-0.72</c:v>
                </c:pt>
                <c:pt idx="23" formatCode="General">
                  <c:v>-0.2</c:v>
                </c:pt>
                <c:pt idx="24" formatCode="General">
                  <c:v>0.11</c:v>
                </c:pt>
                <c:pt idx="25" formatCode="General">
                  <c:v>0.13</c:v>
                </c:pt>
                <c:pt idx="26" formatCode="General">
                  <c:v>0.12</c:v>
                </c:pt>
                <c:pt idx="27" formatCode="General">
                  <c:v>0.49</c:v>
                </c:pt>
                <c:pt idx="28" formatCode="General">
                  <c:v>0.57</c:v>
                </c:pt>
                <c:pt idx="29" formatCode="General">
                  <c:v>0.28</c:v>
                </c:pt>
                <c:pt idx="30" formatCode="General">
                  <c:v>0.11</c:v>
                </c:pt>
                <c:pt idx="31" formatCode="General">
                  <c:v>0.12</c:v>
                </c:pt>
                <c:pt idx="32" formatCode="General">
                  <c:v>0.12</c:v>
                </c:pt>
                <c:pt idx="33" formatCode="General">
                  <c:v>0.49</c:v>
                </c:pt>
                <c:pt idx="34" formatCode="General">
                  <c:v>0.59</c:v>
                </c:pt>
                <c:pt idx="35" formatCode="General">
                  <c:v>0.34</c:v>
                </c:pt>
                <c:pt idx="36" formatCode="General">
                  <c:v>0.11</c:v>
                </c:pt>
                <c:pt idx="37" formatCode="General">
                  <c:v>0.12</c:v>
                </c:pt>
                <c:pt idx="38" formatCode="General">
                  <c:v>0.11</c:v>
                </c:pt>
                <c:pt idx="39" formatCode="General">
                  <c:v>0.49</c:v>
                </c:pt>
                <c:pt idx="40" formatCode="General">
                  <c:v>0.6</c:v>
                </c:pt>
                <c:pt idx="41" formatCode="General">
                  <c:v>0.36</c:v>
                </c:pt>
                <c:pt idx="42" formatCode="General">
                  <c:v>0.1</c:v>
                </c:pt>
                <c:pt idx="43" formatCode="General">
                  <c:v>0.12</c:v>
                </c:pt>
                <c:pt idx="44" formatCode="General">
                  <c:v>0.12</c:v>
                </c:pt>
                <c:pt idx="45" formatCode="General">
                  <c:v>0.48</c:v>
                </c:pt>
                <c:pt idx="46" formatCode="General">
                  <c:v>0.58</c:v>
                </c:pt>
                <c:pt idx="47" formatCode="General">
                  <c:v>0.35</c:v>
                </c:pt>
                <c:pt idx="48" formatCode="General">
                  <c:v>0.13</c:v>
                </c:pt>
                <c:pt idx="49" formatCode="General">
                  <c:v>0.15</c:v>
                </c:pt>
                <c:pt idx="50" formatCode="General">
                  <c:v>0.13</c:v>
                </c:pt>
                <c:pt idx="51" formatCode="General">
                  <c:v>-0.67</c:v>
                </c:pt>
                <c:pt idx="52" formatCode="General">
                  <c:v>-0.74</c:v>
                </c:pt>
                <c:pt idx="53" formatCode="General">
                  <c:v>-0.16</c:v>
                </c:pt>
                <c:pt idx="54" formatCode="General">
                  <c:v>0.11</c:v>
                </c:pt>
                <c:pt idx="55" formatCode="General">
                  <c:v>0.14</c:v>
                </c:pt>
                <c:pt idx="56" formatCode="General">
                  <c:v>0.11</c:v>
                </c:pt>
                <c:pt idx="57" formatCode="General">
                  <c:v>-0.73</c:v>
                </c:pt>
                <c:pt idx="58" formatCode="General">
                  <c:v>-0.8</c:v>
                </c:pt>
                <c:pt idx="59" formatCode="General">
                  <c:v>-0.25</c:v>
                </c:pt>
                <c:pt idx="60" formatCode="General">
                  <c:v>0.11</c:v>
                </c:pt>
                <c:pt idx="61" formatCode="General">
                  <c:v>0.13</c:v>
                </c:pt>
                <c:pt idx="62" formatCode="General">
                  <c:v>0.11</c:v>
                </c:pt>
                <c:pt idx="63" formatCode="General">
                  <c:v>-0.71</c:v>
                </c:pt>
                <c:pt idx="64" formatCode="General">
                  <c:v>-0.74</c:v>
                </c:pt>
                <c:pt idx="65" formatCode="General">
                  <c:v>-0.07</c:v>
                </c:pt>
                <c:pt idx="66" formatCode="General">
                  <c:v>0.1</c:v>
                </c:pt>
                <c:pt idx="67" formatCode="General">
                  <c:v>0.11</c:v>
                </c:pt>
                <c:pt idx="68" formatCode="General">
                  <c:v>0.1</c:v>
                </c:pt>
                <c:pt idx="69" formatCode="General">
                  <c:v>-0.66</c:v>
                </c:pt>
                <c:pt idx="70" formatCode="General">
                  <c:v>-0.68</c:v>
                </c:pt>
                <c:pt idx="71" formatCode="General">
                  <c:v>0.1</c:v>
                </c:pt>
              </c:numCache>
            </c:numRef>
          </c:yVal>
          <c:smooth val="0"/>
        </c:ser>
        <c:ser>
          <c:idx val="2"/>
          <c:order val="2"/>
          <c:tx>
            <c:v>TL2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algae_sumup!$V$129:$V$200</c:f>
              <c:numCache>
                <c:formatCode>0.0</c:formatCode>
                <c:ptCount val="72"/>
                <c:pt idx="0">
                  <c:v>8.09</c:v>
                </c:pt>
                <c:pt idx="1">
                  <c:v>8.09</c:v>
                </c:pt>
                <c:pt idx="2">
                  <c:v>8.210000000000001</c:v>
                </c:pt>
                <c:pt idx="3">
                  <c:v>8.23</c:v>
                </c:pt>
                <c:pt idx="4">
                  <c:v>8.01</c:v>
                </c:pt>
                <c:pt idx="5">
                  <c:v>7.97</c:v>
                </c:pt>
                <c:pt idx="6">
                  <c:v>8.09</c:v>
                </c:pt>
                <c:pt idx="7">
                  <c:v>8.09</c:v>
                </c:pt>
                <c:pt idx="8">
                  <c:v>8.210000000000001</c:v>
                </c:pt>
                <c:pt idx="9">
                  <c:v>8.23</c:v>
                </c:pt>
                <c:pt idx="10">
                  <c:v>8.01</c:v>
                </c:pt>
                <c:pt idx="11">
                  <c:v>7.97</c:v>
                </c:pt>
                <c:pt idx="12">
                  <c:v>8.09</c:v>
                </c:pt>
                <c:pt idx="13">
                  <c:v>8.09</c:v>
                </c:pt>
                <c:pt idx="14">
                  <c:v>8.210000000000001</c:v>
                </c:pt>
                <c:pt idx="15">
                  <c:v>8.23</c:v>
                </c:pt>
                <c:pt idx="16">
                  <c:v>8.01</c:v>
                </c:pt>
                <c:pt idx="17">
                  <c:v>7.97</c:v>
                </c:pt>
                <c:pt idx="18">
                  <c:v>8.09</c:v>
                </c:pt>
                <c:pt idx="19">
                  <c:v>8.09</c:v>
                </c:pt>
                <c:pt idx="20">
                  <c:v>8.210000000000001</c:v>
                </c:pt>
                <c:pt idx="21">
                  <c:v>8.23</c:v>
                </c:pt>
                <c:pt idx="22">
                  <c:v>8.01</c:v>
                </c:pt>
                <c:pt idx="23">
                  <c:v>7.97</c:v>
                </c:pt>
                <c:pt idx="24">
                  <c:v>8.09</c:v>
                </c:pt>
                <c:pt idx="25">
                  <c:v>8.09</c:v>
                </c:pt>
                <c:pt idx="26">
                  <c:v>8.210000000000001</c:v>
                </c:pt>
                <c:pt idx="27">
                  <c:v>8.23</c:v>
                </c:pt>
                <c:pt idx="28">
                  <c:v>8.01</c:v>
                </c:pt>
                <c:pt idx="29">
                  <c:v>7.97</c:v>
                </c:pt>
                <c:pt idx="30">
                  <c:v>8.09</c:v>
                </c:pt>
                <c:pt idx="31">
                  <c:v>8.09</c:v>
                </c:pt>
                <c:pt idx="32">
                  <c:v>8.210000000000001</c:v>
                </c:pt>
                <c:pt idx="33">
                  <c:v>8.23</c:v>
                </c:pt>
                <c:pt idx="34">
                  <c:v>8.01</c:v>
                </c:pt>
                <c:pt idx="35">
                  <c:v>7.97</c:v>
                </c:pt>
                <c:pt idx="36">
                  <c:v>8.09</c:v>
                </c:pt>
                <c:pt idx="37">
                  <c:v>8.09</c:v>
                </c:pt>
                <c:pt idx="38">
                  <c:v>8.210000000000001</c:v>
                </c:pt>
                <c:pt idx="39">
                  <c:v>8.23</c:v>
                </c:pt>
                <c:pt idx="40">
                  <c:v>8.01</c:v>
                </c:pt>
                <c:pt idx="41">
                  <c:v>7.97</c:v>
                </c:pt>
                <c:pt idx="42">
                  <c:v>8.09</c:v>
                </c:pt>
                <c:pt idx="43">
                  <c:v>8.09</c:v>
                </c:pt>
                <c:pt idx="44">
                  <c:v>8.210000000000001</c:v>
                </c:pt>
                <c:pt idx="45">
                  <c:v>8.23</c:v>
                </c:pt>
                <c:pt idx="46">
                  <c:v>8.01</c:v>
                </c:pt>
                <c:pt idx="47">
                  <c:v>7.97</c:v>
                </c:pt>
                <c:pt idx="48">
                  <c:v>8.09</c:v>
                </c:pt>
                <c:pt idx="49">
                  <c:v>8.09</c:v>
                </c:pt>
                <c:pt idx="50">
                  <c:v>8.210000000000001</c:v>
                </c:pt>
                <c:pt idx="51">
                  <c:v>8.23</c:v>
                </c:pt>
                <c:pt idx="52">
                  <c:v>8.01</c:v>
                </c:pt>
                <c:pt idx="53">
                  <c:v>7.97</c:v>
                </c:pt>
                <c:pt idx="54">
                  <c:v>8.09</c:v>
                </c:pt>
                <c:pt idx="55">
                  <c:v>8.09</c:v>
                </c:pt>
                <c:pt idx="56">
                  <c:v>8.210000000000001</c:v>
                </c:pt>
                <c:pt idx="57">
                  <c:v>8.23</c:v>
                </c:pt>
                <c:pt idx="58">
                  <c:v>8.01</c:v>
                </c:pt>
                <c:pt idx="59">
                  <c:v>7.97</c:v>
                </c:pt>
                <c:pt idx="60">
                  <c:v>8.09</c:v>
                </c:pt>
                <c:pt idx="61">
                  <c:v>8.09</c:v>
                </c:pt>
                <c:pt idx="62">
                  <c:v>8.210000000000001</c:v>
                </c:pt>
                <c:pt idx="63">
                  <c:v>8.23</c:v>
                </c:pt>
                <c:pt idx="64">
                  <c:v>8.01</c:v>
                </c:pt>
                <c:pt idx="65">
                  <c:v>7.97</c:v>
                </c:pt>
                <c:pt idx="66">
                  <c:v>8.09</c:v>
                </c:pt>
                <c:pt idx="67">
                  <c:v>8.09</c:v>
                </c:pt>
                <c:pt idx="68">
                  <c:v>8.210000000000001</c:v>
                </c:pt>
                <c:pt idx="69">
                  <c:v>8.23</c:v>
                </c:pt>
                <c:pt idx="70">
                  <c:v>8.01</c:v>
                </c:pt>
                <c:pt idx="71">
                  <c:v>7.97</c:v>
                </c:pt>
              </c:numCache>
            </c:numRef>
          </c:xVal>
          <c:yVal>
            <c:numRef>
              <c:f>algae_sumup!$Y$129:$Y$200</c:f>
              <c:numCache>
                <c:formatCode>0.00</c:formatCode>
                <c:ptCount val="72"/>
                <c:pt idx="0">
                  <c:v>0.68</c:v>
                </c:pt>
                <c:pt idx="1">
                  <c:v>0.69</c:v>
                </c:pt>
                <c:pt idx="2">
                  <c:v>0.88</c:v>
                </c:pt>
                <c:pt idx="3">
                  <c:v>-0.93</c:v>
                </c:pt>
                <c:pt idx="4">
                  <c:v>-0.92</c:v>
                </c:pt>
                <c:pt idx="5">
                  <c:v>-0.93</c:v>
                </c:pt>
                <c:pt idx="6">
                  <c:v>0.69</c:v>
                </c:pt>
                <c:pt idx="7">
                  <c:v>0.74</c:v>
                </c:pt>
                <c:pt idx="8">
                  <c:v>0.83</c:v>
                </c:pt>
                <c:pt idx="9">
                  <c:v>-0.84</c:v>
                </c:pt>
                <c:pt idx="10">
                  <c:v>-0.77</c:v>
                </c:pt>
                <c:pt idx="11">
                  <c:v>-0.77</c:v>
                </c:pt>
                <c:pt idx="12">
                  <c:v>0.7</c:v>
                </c:pt>
                <c:pt idx="13">
                  <c:v>0.77</c:v>
                </c:pt>
                <c:pt idx="14">
                  <c:v>0.83</c:v>
                </c:pt>
                <c:pt idx="15">
                  <c:v>-0.76</c:v>
                </c:pt>
                <c:pt idx="16">
                  <c:v>-0.67</c:v>
                </c:pt>
                <c:pt idx="17">
                  <c:v>-0.66</c:v>
                </c:pt>
                <c:pt idx="18">
                  <c:v>0.78</c:v>
                </c:pt>
                <c:pt idx="19">
                  <c:v>0.79</c:v>
                </c:pt>
                <c:pt idx="20">
                  <c:v>1.12</c:v>
                </c:pt>
                <c:pt idx="21">
                  <c:v>-0.68</c:v>
                </c:pt>
                <c:pt idx="22">
                  <c:v>-0.64</c:v>
                </c:pt>
                <c:pt idx="23">
                  <c:v>-0.59</c:v>
                </c:pt>
                <c:pt idx="24">
                  <c:v>0.76</c:v>
                </c:pt>
                <c:pt idx="25">
                  <c:v>0.68</c:v>
                </c:pt>
                <c:pt idx="26">
                  <c:v>1.22</c:v>
                </c:pt>
                <c:pt idx="27">
                  <c:v>1.74</c:v>
                </c:pt>
                <c:pt idx="28">
                  <c:v>0.85</c:v>
                </c:pt>
                <c:pt idx="29">
                  <c:v>0.82</c:v>
                </c:pt>
                <c:pt idx="30">
                  <c:v>0.8</c:v>
                </c:pt>
                <c:pt idx="31">
                  <c:v>0.78</c:v>
                </c:pt>
                <c:pt idx="32" formatCode="General">
                  <c:v>1.21</c:v>
                </c:pt>
                <c:pt idx="33">
                  <c:v>0.84</c:v>
                </c:pt>
                <c:pt idx="34">
                  <c:v>0.93</c:v>
                </c:pt>
                <c:pt idx="35">
                  <c:v>0.92</c:v>
                </c:pt>
                <c:pt idx="36">
                  <c:v>0.84</c:v>
                </c:pt>
                <c:pt idx="37">
                  <c:v>0.82</c:v>
                </c:pt>
                <c:pt idx="38">
                  <c:v>1.23</c:v>
                </c:pt>
                <c:pt idx="39">
                  <c:v>1.04</c:v>
                </c:pt>
                <c:pt idx="40">
                  <c:v>0.96</c:v>
                </c:pt>
                <c:pt idx="41">
                  <c:v>0.96</c:v>
                </c:pt>
                <c:pt idx="42">
                  <c:v>0.89</c:v>
                </c:pt>
                <c:pt idx="43">
                  <c:v>0.84</c:v>
                </c:pt>
                <c:pt idx="44">
                  <c:v>1.25</c:v>
                </c:pt>
                <c:pt idx="45">
                  <c:v>1.18</c:v>
                </c:pt>
                <c:pt idx="46">
                  <c:v>0.99</c:v>
                </c:pt>
                <c:pt idx="47">
                  <c:v>0.99</c:v>
                </c:pt>
                <c:pt idx="48">
                  <c:v>1.21</c:v>
                </c:pt>
                <c:pt idx="49">
                  <c:v>1.1</c:v>
                </c:pt>
                <c:pt idx="50">
                  <c:v>1.46</c:v>
                </c:pt>
                <c:pt idx="51">
                  <c:v>-0.31</c:v>
                </c:pt>
                <c:pt idx="52">
                  <c:v>-0.67</c:v>
                </c:pt>
                <c:pt idx="53">
                  <c:v>-0.61</c:v>
                </c:pt>
                <c:pt idx="54">
                  <c:v>1.25</c:v>
                </c:pt>
                <c:pt idx="55">
                  <c:v>1.1</c:v>
                </c:pt>
                <c:pt idx="56">
                  <c:v>1.52</c:v>
                </c:pt>
                <c:pt idx="57">
                  <c:v>-0.37</c:v>
                </c:pt>
                <c:pt idx="58">
                  <c:v>-0.7</c:v>
                </c:pt>
                <c:pt idx="59">
                  <c:v>-0.59</c:v>
                </c:pt>
                <c:pt idx="60">
                  <c:v>1.27</c:v>
                </c:pt>
                <c:pt idx="61">
                  <c:v>1.11</c:v>
                </c:pt>
                <c:pt idx="62">
                  <c:v>1.38</c:v>
                </c:pt>
                <c:pt idx="63">
                  <c:v>-0.38</c:v>
                </c:pt>
                <c:pt idx="64">
                  <c:v>-0.69</c:v>
                </c:pt>
                <c:pt idx="65">
                  <c:v>-0.56</c:v>
                </c:pt>
                <c:pt idx="66">
                  <c:v>1.32</c:v>
                </c:pt>
                <c:pt idx="67">
                  <c:v>1.15</c:v>
                </c:pt>
                <c:pt idx="68">
                  <c:v>2.29</c:v>
                </c:pt>
                <c:pt idx="69">
                  <c:v>0.57</c:v>
                </c:pt>
                <c:pt idx="70">
                  <c:v>-0.59</c:v>
                </c:pt>
                <c:pt idx="71">
                  <c:v>-0.45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540440"/>
        <c:axId val="2135648920"/>
      </c:scatterChart>
      <c:valAx>
        <c:axId val="-2144540440"/>
        <c:scaling>
          <c:orientation val="minMax"/>
          <c:max val="10.0"/>
          <c:min val="4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fr-FR" sz="1200"/>
                  <a:t>CO2 fluxes 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35648920"/>
        <c:crosses val="autoZero"/>
        <c:crossBetween val="midCat"/>
      </c:valAx>
      <c:valAx>
        <c:axId val="2135648920"/>
        <c:scaling>
          <c:orientation val="minMax"/>
          <c:max val="1.5"/>
          <c:min val="-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FR" sz="1200"/>
                  <a:t>OCS fluxes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44540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3"/>
          <c:tx>
            <c:v>TL1_algae_D1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(algae_sumup!$Y$3,algae_sumup!$Y$4,algae_sumup!$Y$5,algae_sumup!$Y$9,algae_sumup!$Y$10,algae_sumup!$Y$11,algae_sumup!$Y$15,algae_sumup!$Y$16,algae_sumup!$Y$17,algae_sumup!$Y$21,algae_sumup!$Y$22,algae_sumup!$Y$23)</c:f>
              <c:numCache>
                <c:formatCode>0.00</c:formatCode>
                <c:ptCount val="12"/>
                <c:pt idx="0">
                  <c:v>-0.766666666666667</c:v>
                </c:pt>
                <c:pt idx="1">
                  <c:v>-0.593333333333333</c:v>
                </c:pt>
                <c:pt idx="2">
                  <c:v>-0.56</c:v>
                </c:pt>
                <c:pt idx="3">
                  <c:v>-0.89</c:v>
                </c:pt>
                <c:pt idx="4">
                  <c:v>-0.736666666666667</c:v>
                </c:pt>
                <c:pt idx="5">
                  <c:v>-0.813333333333333</c:v>
                </c:pt>
                <c:pt idx="6">
                  <c:v>-0.93</c:v>
                </c:pt>
                <c:pt idx="7">
                  <c:v>-0.786666666666667</c:v>
                </c:pt>
                <c:pt idx="8">
                  <c:v>-0.89</c:v>
                </c:pt>
                <c:pt idx="9">
                  <c:v>-0.926666666666667</c:v>
                </c:pt>
                <c:pt idx="10">
                  <c:v>-0.79</c:v>
                </c:pt>
                <c:pt idx="11">
                  <c:v>-0.92</c:v>
                </c:pt>
              </c:numCache>
            </c:numRef>
          </c:xVal>
          <c:yVal>
            <c:numRef>
              <c:f>(algae_sumup!$X$3,algae_sumup!$X$5,algae_sumup!$X$4,algae_sumup!$X$9,algae_sumup!$X$10,algae_sumup!$X$11,algae_sumup!$X$15,algae_sumup!$X$16,algae_sumup!$X$17,algae_sumup!$X$21,algae_sumup!$X$22,algae_sumup!$X$23)</c:f>
              <c:numCache>
                <c:formatCode>0.00</c:formatCode>
                <c:ptCount val="12"/>
                <c:pt idx="0">
                  <c:v>0.17</c:v>
                </c:pt>
                <c:pt idx="1">
                  <c:v>0.77</c:v>
                </c:pt>
                <c:pt idx="2">
                  <c:v>-0.12</c:v>
                </c:pt>
                <c:pt idx="3">
                  <c:v>0.0833333333333333</c:v>
                </c:pt>
                <c:pt idx="4">
                  <c:v>-0.346666666666667</c:v>
                </c:pt>
                <c:pt idx="5">
                  <c:v>0.523333333333333</c:v>
                </c:pt>
                <c:pt idx="6">
                  <c:v>-0.06</c:v>
                </c:pt>
                <c:pt idx="7">
                  <c:v>-0.34</c:v>
                </c:pt>
                <c:pt idx="8">
                  <c:v>0.446666666666667</c:v>
                </c:pt>
                <c:pt idx="9">
                  <c:v>-0.0533333333333333</c:v>
                </c:pt>
                <c:pt idx="10">
                  <c:v>-0.376666666666667</c:v>
                </c:pt>
                <c:pt idx="11">
                  <c:v>0.376666666666667</c:v>
                </c:pt>
              </c:numCache>
            </c:numRef>
          </c:yVal>
          <c:smooth val="0"/>
        </c:ser>
        <c:ser>
          <c:idx val="3"/>
          <c:order val="4"/>
          <c:tx>
            <c:v>TL1_algae_D2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(algae_sumup!$Y$45,algae_sumup!$Y$46,algae_sumup!$Y$47,algae_sumup!$Y$51,algae_sumup!$Y$52,algae_sumup!$Y$53)</c:f>
              <c:numCache>
                <c:formatCode>0.00</c:formatCode>
                <c:ptCount val="6"/>
              </c:numCache>
            </c:numRef>
          </c:xVal>
          <c:yVal>
            <c:numRef>
              <c:f>(algae_sumup!$X$45,algae_sumup!$X$46,algae_sumup!$X$47,algae_sumup!$X$51,algae_sumup!$X$52,algae_sumup!$X$53)</c:f>
              <c:numCache>
                <c:formatCode>0.00</c:formatCode>
                <c:ptCount val="6"/>
              </c:numCache>
            </c:numRef>
          </c:yVal>
          <c:smooth val="0"/>
        </c:ser>
        <c:ser>
          <c:idx val="5"/>
          <c:order val="5"/>
          <c:tx>
            <c:v>DBZ_algae_D1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(algae_sumup!$Y$60,algae_sumup!$Y$61,algae_sumup!$Y$62,algae_sumup!$Y$66,algae_sumup!$Y$67,algae_sumup!$Y$68,algae_sumup!$Y$72,algae_sumup!$Y$73,algae_sumup!$Y$74,algae_sumup!$Y$78,algae_sumup!$Y$79,algae_sumup!$Y$80)</c:f>
              <c:numCache>
                <c:formatCode>0.00</c:formatCode>
                <c:ptCount val="12"/>
                <c:pt idx="0">
                  <c:v>-0.74</c:v>
                </c:pt>
                <c:pt idx="1">
                  <c:v>-0.71</c:v>
                </c:pt>
                <c:pt idx="2">
                  <c:v>-0.22</c:v>
                </c:pt>
                <c:pt idx="3">
                  <c:v>-0.77</c:v>
                </c:pt>
                <c:pt idx="4">
                  <c:v>-0.73</c:v>
                </c:pt>
                <c:pt idx="5">
                  <c:v>-0.2</c:v>
                </c:pt>
                <c:pt idx="6">
                  <c:v>-0.77</c:v>
                </c:pt>
                <c:pt idx="7">
                  <c:v>-0.71</c:v>
                </c:pt>
                <c:pt idx="8">
                  <c:v>-0.19</c:v>
                </c:pt>
                <c:pt idx="9" formatCode="General">
                  <c:v>-0.76</c:v>
                </c:pt>
                <c:pt idx="10" formatCode="General">
                  <c:v>-0.72</c:v>
                </c:pt>
                <c:pt idx="11" formatCode="General">
                  <c:v>-0.2</c:v>
                </c:pt>
              </c:numCache>
            </c:numRef>
          </c:xVal>
          <c:yVal>
            <c:numRef>
              <c:f>(algae_sumup!$X$59,algae_sumup!$X$60,algae_sumup!$X$61,algae_sumup!$X$66,algae_sumup!$X$67,algae_sumup!$X$68,algae_sumup!$X$72,algae_sumup!$X$73,algae_sumup!$X$74,algae_sumup!$X$78,algae_sumup!$X$79,algae_sumup!$X$80)</c:f>
              <c:numCache>
                <c:formatCode>0.00</c:formatCode>
                <c:ptCount val="12"/>
                <c:pt idx="0">
                  <c:v>-0.04</c:v>
                </c:pt>
                <c:pt idx="1">
                  <c:v>-0.99</c:v>
                </c:pt>
                <c:pt idx="2">
                  <c:v>-1.07</c:v>
                </c:pt>
                <c:pt idx="3">
                  <c:v>-1.07</c:v>
                </c:pt>
                <c:pt idx="4">
                  <c:v>-1.14</c:v>
                </c:pt>
                <c:pt idx="5">
                  <c:v>-0.4</c:v>
                </c:pt>
                <c:pt idx="6">
                  <c:v>-1.02</c:v>
                </c:pt>
                <c:pt idx="7">
                  <c:v>-1.1</c:v>
                </c:pt>
                <c:pt idx="8">
                  <c:v>-0.41</c:v>
                </c:pt>
                <c:pt idx="9" formatCode="General">
                  <c:v>-1.15</c:v>
                </c:pt>
                <c:pt idx="10" formatCode="General">
                  <c:v>-1.08</c:v>
                </c:pt>
                <c:pt idx="11" formatCode="General">
                  <c:v>-0.44</c:v>
                </c:pt>
              </c:numCache>
            </c:numRef>
          </c:yVal>
          <c:smooth val="0"/>
        </c:ser>
        <c:ser>
          <c:idx val="6"/>
          <c:order val="6"/>
          <c:tx>
            <c:v>DBZ_algae_D2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(algae_sumup!$Y$108,algae_sumup!$Y$109,algae_sumup!$Y$110,algae_sumup!$Y$114,algae_sumup!$Y$115,algae_sumup!$Y$116,algae_sumup!$Y$120,algae_sumup!$Y$121,algae_sumup!$Y$122,algae_sumup!$Y$126,algae_sumup!$Y$127,algae_sumup!$Y$128)</c:f>
              <c:numCache>
                <c:formatCode>General</c:formatCode>
                <c:ptCount val="12"/>
                <c:pt idx="0">
                  <c:v>-0.67</c:v>
                </c:pt>
                <c:pt idx="1">
                  <c:v>-0.74</c:v>
                </c:pt>
                <c:pt idx="2">
                  <c:v>-0.16</c:v>
                </c:pt>
                <c:pt idx="3">
                  <c:v>-0.73</c:v>
                </c:pt>
                <c:pt idx="4">
                  <c:v>-0.8</c:v>
                </c:pt>
                <c:pt idx="5">
                  <c:v>-0.25</c:v>
                </c:pt>
                <c:pt idx="6">
                  <c:v>-0.71</c:v>
                </c:pt>
                <c:pt idx="7">
                  <c:v>-0.74</c:v>
                </c:pt>
                <c:pt idx="8">
                  <c:v>-0.07</c:v>
                </c:pt>
                <c:pt idx="9">
                  <c:v>-0.66</c:v>
                </c:pt>
                <c:pt idx="10">
                  <c:v>-0.68</c:v>
                </c:pt>
                <c:pt idx="11">
                  <c:v>0.1</c:v>
                </c:pt>
              </c:numCache>
            </c:numRef>
          </c:xVal>
          <c:yVal>
            <c:numRef>
              <c:f>(algae_sumup!$X$108,algae_sumup!$X$109,algae_sumup!$X$110,algae_sumup!$X$114,algae_sumup!$X$115,algae_sumup!$X$116,algae_sumup!$X$120,algae_sumup!$X$121,algae_sumup!$X$122,algae_sumup!$X$126,algae_sumup!$X$127,algae_sumup!$X$128)</c:f>
              <c:numCache>
                <c:formatCode>General</c:formatCode>
                <c:ptCount val="12"/>
                <c:pt idx="0">
                  <c:v>-1.13</c:v>
                </c:pt>
                <c:pt idx="1">
                  <c:v>-1.14</c:v>
                </c:pt>
                <c:pt idx="2">
                  <c:v>-0.44</c:v>
                </c:pt>
                <c:pt idx="3">
                  <c:v>-1.16</c:v>
                </c:pt>
                <c:pt idx="4">
                  <c:v>-1.24</c:v>
                </c:pt>
                <c:pt idx="5">
                  <c:v>-0.65</c:v>
                </c:pt>
                <c:pt idx="6">
                  <c:v>-1.15</c:v>
                </c:pt>
                <c:pt idx="7">
                  <c:v>-1.31</c:v>
                </c:pt>
                <c:pt idx="8">
                  <c:v>-0.79</c:v>
                </c:pt>
                <c:pt idx="9">
                  <c:v>-1.13</c:v>
                </c:pt>
                <c:pt idx="10">
                  <c:v>-1.27</c:v>
                </c:pt>
                <c:pt idx="11">
                  <c:v>-0.89</c:v>
                </c:pt>
              </c:numCache>
            </c:numRef>
          </c:yVal>
          <c:smooth val="0"/>
        </c:ser>
        <c:ser>
          <c:idx val="7"/>
          <c:order val="7"/>
          <c:tx>
            <c:v>TL2_algues_D1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(algae_sumup!$Y$132,algae_sumup!$Y$133,algae_sumup!$Y$134,algae_sumup!$Y$138,algae_sumup!$Y$139,algae_sumup!$Y$140,algae_sumup!$Y$144,algae_sumup!$Y$145,algae_sumup!$Y$146,algae_sumup!$Y$150,algae_sumup!$Y$151,algae_sumup!$Y$152)</c:f>
              <c:numCache>
                <c:formatCode>0.00</c:formatCode>
                <c:ptCount val="12"/>
                <c:pt idx="0">
                  <c:v>-0.93</c:v>
                </c:pt>
                <c:pt idx="1">
                  <c:v>-0.92</c:v>
                </c:pt>
                <c:pt idx="2">
                  <c:v>-0.93</c:v>
                </c:pt>
                <c:pt idx="3">
                  <c:v>-0.84</c:v>
                </c:pt>
                <c:pt idx="4">
                  <c:v>-0.77</c:v>
                </c:pt>
                <c:pt idx="5">
                  <c:v>-0.77</c:v>
                </c:pt>
                <c:pt idx="6">
                  <c:v>-0.76</c:v>
                </c:pt>
                <c:pt idx="7">
                  <c:v>-0.67</c:v>
                </c:pt>
                <c:pt idx="8">
                  <c:v>-0.66</c:v>
                </c:pt>
                <c:pt idx="9">
                  <c:v>-0.68</c:v>
                </c:pt>
                <c:pt idx="10">
                  <c:v>-0.64</c:v>
                </c:pt>
                <c:pt idx="11">
                  <c:v>-0.59</c:v>
                </c:pt>
              </c:numCache>
            </c:numRef>
          </c:xVal>
          <c:yVal>
            <c:numRef>
              <c:f>(algae_sumup!$X$132,algae_sumup!$X$133,algae_sumup!$X$134,algae_sumup!$X$137,algae_sumup!$X$138,algae_sumup!$X$139,algae_sumup!$X$144,algae_sumup!$X$145,algae_sumup!$X$146,algae_sumup!$X$150,algae_sumup!$X$151,algae_sumup!$X$152)</c:f>
              <c:numCache>
                <c:formatCode>0.00</c:formatCode>
                <c:ptCount val="12"/>
                <c:pt idx="0">
                  <c:v>-3.05</c:v>
                </c:pt>
                <c:pt idx="1">
                  <c:v>-2.93</c:v>
                </c:pt>
                <c:pt idx="2">
                  <c:v>-2.7</c:v>
                </c:pt>
                <c:pt idx="3">
                  <c:v>-0.72</c:v>
                </c:pt>
                <c:pt idx="4">
                  <c:v>-2.96</c:v>
                </c:pt>
                <c:pt idx="5">
                  <c:v>-2.92</c:v>
                </c:pt>
                <c:pt idx="6">
                  <c:v>-2.97</c:v>
                </c:pt>
                <c:pt idx="7">
                  <c:v>-2.86</c:v>
                </c:pt>
                <c:pt idx="8">
                  <c:v>-2.61</c:v>
                </c:pt>
                <c:pt idx="9">
                  <c:v>-2.97</c:v>
                </c:pt>
                <c:pt idx="10">
                  <c:v>-2.9</c:v>
                </c:pt>
                <c:pt idx="11">
                  <c:v>-2.6</c:v>
                </c:pt>
              </c:numCache>
            </c:numRef>
          </c:yVal>
          <c:smooth val="0"/>
        </c:ser>
        <c:ser>
          <c:idx val="8"/>
          <c:order val="8"/>
          <c:tx>
            <c:v>TL2_algues_D2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(algae_sumup!$Y$180,algae_sumup!$Y$181,algae_sumup!$Y$182,algae_sumup!$Y$186,algae_sumup!$Y$187,algae_sumup!$Y$188,algae_sumup!$Y$192,algae_sumup!$Y$193,algae_sumup!$Y$194,algae_sumup!$Y$198,algae_sumup!$Y$199,algae_sumup!$Y$200)</c:f>
              <c:numCache>
                <c:formatCode>0.00</c:formatCode>
                <c:ptCount val="12"/>
                <c:pt idx="0">
                  <c:v>-0.31</c:v>
                </c:pt>
                <c:pt idx="1">
                  <c:v>-0.67</c:v>
                </c:pt>
                <c:pt idx="2">
                  <c:v>-0.61</c:v>
                </c:pt>
                <c:pt idx="3">
                  <c:v>-0.37</c:v>
                </c:pt>
                <c:pt idx="4">
                  <c:v>-0.7</c:v>
                </c:pt>
                <c:pt idx="5">
                  <c:v>-0.59</c:v>
                </c:pt>
                <c:pt idx="6">
                  <c:v>-0.38</c:v>
                </c:pt>
                <c:pt idx="7">
                  <c:v>-0.69</c:v>
                </c:pt>
                <c:pt idx="8">
                  <c:v>-0.56</c:v>
                </c:pt>
                <c:pt idx="9">
                  <c:v>0.57</c:v>
                </c:pt>
                <c:pt idx="10">
                  <c:v>-0.59</c:v>
                </c:pt>
                <c:pt idx="11">
                  <c:v>-0.45</c:v>
                </c:pt>
              </c:numCache>
            </c:numRef>
          </c:xVal>
          <c:yVal>
            <c:numRef>
              <c:f>(algae_sumup!$X$180,algae_sumup!$X$181,algae_sumup!$X$182,algae_sumup!$X$186,algae_sumup!$X$187,algae_sumup!$X$188,algae_sumup!$X$191,algae_sumup!$X$192,algae_sumup!$X$193,algae_sumup!$X$194,algae_sumup!$X$198,algae_sumup!$X$199,algae_sumup!$X$200)</c:f>
              <c:numCache>
                <c:formatCode>0.00</c:formatCode>
                <c:ptCount val="13"/>
                <c:pt idx="0">
                  <c:v>-2.99</c:v>
                </c:pt>
                <c:pt idx="1">
                  <c:v>-2.94</c:v>
                </c:pt>
                <c:pt idx="2">
                  <c:v>-2.71</c:v>
                </c:pt>
                <c:pt idx="3">
                  <c:v>-3.03</c:v>
                </c:pt>
                <c:pt idx="4">
                  <c:v>-2.99</c:v>
                </c:pt>
                <c:pt idx="5">
                  <c:v>-2.68</c:v>
                </c:pt>
                <c:pt idx="6">
                  <c:v>-0.65</c:v>
                </c:pt>
                <c:pt idx="7">
                  <c:v>-3.06</c:v>
                </c:pt>
                <c:pt idx="8">
                  <c:v>-3.04</c:v>
                </c:pt>
                <c:pt idx="9">
                  <c:v>-2.68</c:v>
                </c:pt>
                <c:pt idx="10">
                  <c:v>-3.73</c:v>
                </c:pt>
                <c:pt idx="11">
                  <c:v>-2.93</c:v>
                </c:pt>
                <c:pt idx="12">
                  <c:v>-2.7</c:v>
                </c:pt>
              </c:numCache>
            </c:numRef>
          </c:yVal>
          <c:smooth val="0"/>
        </c:ser>
        <c:ser>
          <c:idx val="0"/>
          <c:order val="0"/>
          <c:tx>
            <c:v>TL1_algae_N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(algae_sumup!$Y$27,algae_sumup!$Y$28,algae_sumup!$Y$29,algae_sumup!$Y$33,algae_sumup!$Y$34,algae_sumup!$Y$35,algae_sumup!$Y$39,algae_sumup!$Y$40,algae_sumup!$Y$41)</c:f>
              <c:numCache>
                <c:formatCode>0.00</c:formatCode>
                <c:ptCount val="9"/>
                <c:pt idx="0">
                  <c:v>0.826666666666667</c:v>
                </c:pt>
                <c:pt idx="1">
                  <c:v>0.743333333333333</c:v>
                </c:pt>
                <c:pt idx="2">
                  <c:v>0.8</c:v>
                </c:pt>
                <c:pt idx="3">
                  <c:v>0.926666666666667</c:v>
                </c:pt>
                <c:pt idx="4">
                  <c:v>0.873333333333333</c:v>
                </c:pt>
                <c:pt idx="5">
                  <c:v>0.95</c:v>
                </c:pt>
                <c:pt idx="6">
                  <c:v>0.973333333333333</c:v>
                </c:pt>
                <c:pt idx="7">
                  <c:v>0.933333333333333</c:v>
                </c:pt>
                <c:pt idx="8">
                  <c:v>1.01</c:v>
                </c:pt>
              </c:numCache>
            </c:numRef>
          </c:xVal>
          <c:yVal>
            <c:numRef>
              <c:f>(algae_sumup!$X$27,algae_sumup!$X$28,algae_sumup!$X$29,algae_sumup!$X$33,algae_sumup!$X$34,algae_sumup!$X$35,algae_sumup!$X$39,algae_sumup!$X$40,algae_sumup!$X$41)</c:f>
              <c:numCache>
                <c:formatCode>0.00</c:formatCode>
                <c:ptCount val="9"/>
                <c:pt idx="0">
                  <c:v>-0.32</c:v>
                </c:pt>
                <c:pt idx="1">
                  <c:v>-0.543333333333333</c:v>
                </c:pt>
                <c:pt idx="2">
                  <c:v>0.0866666666666667</c:v>
                </c:pt>
                <c:pt idx="3">
                  <c:v>-0.336666666666667</c:v>
                </c:pt>
                <c:pt idx="4">
                  <c:v>-0.536666666666667</c:v>
                </c:pt>
                <c:pt idx="5">
                  <c:v>0.0</c:v>
                </c:pt>
                <c:pt idx="6">
                  <c:v>-0.423333333333333</c:v>
                </c:pt>
                <c:pt idx="7">
                  <c:v>-0.593333333333333</c:v>
                </c:pt>
                <c:pt idx="8">
                  <c:v>0.04</c:v>
                </c:pt>
              </c:numCache>
            </c:numRef>
          </c:yVal>
          <c:smooth val="0"/>
        </c:ser>
        <c:ser>
          <c:idx val="2"/>
          <c:order val="1"/>
          <c:tx>
            <c:v>DBZ_algae_N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(algae_sumup!$Y$84,algae_sumup!$Y$85,algae_sumup!$Y$86,algae_sumup!$Y$90,algae_sumup!$Y$91,algae_sumup!$Y$92,algae_sumup!$Y$96,algae_sumup!$Y$97,algae_sumup!$Y$98,algae_sumup!$Y$102,algae_sumup!$Y$103,algae_sumup!$Y$104)</c:f>
              <c:numCache>
                <c:formatCode>General</c:formatCode>
                <c:ptCount val="12"/>
                <c:pt idx="0">
                  <c:v>0.49</c:v>
                </c:pt>
                <c:pt idx="1">
                  <c:v>0.57</c:v>
                </c:pt>
                <c:pt idx="2">
                  <c:v>0.28</c:v>
                </c:pt>
                <c:pt idx="3">
                  <c:v>0.49</c:v>
                </c:pt>
                <c:pt idx="4">
                  <c:v>0.59</c:v>
                </c:pt>
                <c:pt idx="5">
                  <c:v>0.34</c:v>
                </c:pt>
                <c:pt idx="6">
                  <c:v>0.49</c:v>
                </c:pt>
                <c:pt idx="7">
                  <c:v>0.6</c:v>
                </c:pt>
                <c:pt idx="8">
                  <c:v>0.36</c:v>
                </c:pt>
                <c:pt idx="9">
                  <c:v>0.48</c:v>
                </c:pt>
                <c:pt idx="10">
                  <c:v>0.58</c:v>
                </c:pt>
                <c:pt idx="11">
                  <c:v>0.35</c:v>
                </c:pt>
              </c:numCache>
            </c:numRef>
          </c:xVal>
          <c:yVal>
            <c:numRef>
              <c:f>(algae_sumup!$X$84,algae_sumup!$X$85,algae_sumup!$X$86,algae_sumup!$X$90,algae_sumup!$X$91,algae_sumup!$X$92,algae_sumup!$X$96,algae_sumup!$X$97,algae_sumup!$X$98,algae_sumup!$X$102,algae_sumup!$X$103,algae_sumup!$X$104)</c:f>
              <c:numCache>
                <c:formatCode>General</c:formatCode>
                <c:ptCount val="12"/>
                <c:pt idx="0">
                  <c:v>-1.29</c:v>
                </c:pt>
                <c:pt idx="1">
                  <c:v>-1.44</c:v>
                </c:pt>
                <c:pt idx="2">
                  <c:v>-0.7</c:v>
                </c:pt>
                <c:pt idx="3">
                  <c:v>-1.26</c:v>
                </c:pt>
                <c:pt idx="4">
                  <c:v>-1.36</c:v>
                </c:pt>
                <c:pt idx="5">
                  <c:v>-0.77</c:v>
                </c:pt>
                <c:pt idx="6">
                  <c:v>-1.33</c:v>
                </c:pt>
                <c:pt idx="7">
                  <c:v>-1.45</c:v>
                </c:pt>
                <c:pt idx="8">
                  <c:v>-0.84</c:v>
                </c:pt>
                <c:pt idx="9">
                  <c:v>-1.34</c:v>
                </c:pt>
                <c:pt idx="10">
                  <c:v>-1.42</c:v>
                </c:pt>
                <c:pt idx="11">
                  <c:v>-0.79</c:v>
                </c:pt>
              </c:numCache>
            </c:numRef>
          </c:yVal>
          <c:smooth val="0"/>
        </c:ser>
        <c:ser>
          <c:idx val="4"/>
          <c:order val="2"/>
          <c:tx>
            <c:v>TL2_algues_N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(algae_sumup!$Y$156,algae_sumup!$Y$157,algae_sumup!$Y$158,algae_sumup!$Y$162,algae_sumup!$Y$163,algae_sumup!$Y$164,algae_sumup!$Y$168,algae_sumup!$Y$169,algae_sumup!$Y$170,algae_sumup!$Y$174,algae_sumup!$Y$175,algae_sumup!$Y$176)</c:f>
              <c:numCache>
                <c:formatCode>0.00</c:formatCode>
                <c:ptCount val="12"/>
                <c:pt idx="0">
                  <c:v>1.74</c:v>
                </c:pt>
                <c:pt idx="1">
                  <c:v>0.85</c:v>
                </c:pt>
                <c:pt idx="2">
                  <c:v>0.82</c:v>
                </c:pt>
                <c:pt idx="3">
                  <c:v>0.84</c:v>
                </c:pt>
                <c:pt idx="4">
                  <c:v>0.93</c:v>
                </c:pt>
                <c:pt idx="5">
                  <c:v>0.92</c:v>
                </c:pt>
                <c:pt idx="6">
                  <c:v>1.04</c:v>
                </c:pt>
                <c:pt idx="7">
                  <c:v>0.96</c:v>
                </c:pt>
                <c:pt idx="8">
                  <c:v>0.96</c:v>
                </c:pt>
                <c:pt idx="9">
                  <c:v>1.18</c:v>
                </c:pt>
                <c:pt idx="10">
                  <c:v>0.99</c:v>
                </c:pt>
                <c:pt idx="11">
                  <c:v>0.99</c:v>
                </c:pt>
              </c:numCache>
            </c:numRef>
          </c:xVal>
          <c:yVal>
            <c:numRef>
              <c:f>(algae_sumup!$X$156,algae_sumup!$X$157,algae_sumup!$X$158,algae_sumup!$X$162,algae_sumup!$X$163,algae_sumup!$X$164,algae_sumup!$X$168,algae_sumup!$X$169,algae_sumup!$X$170,algae_sumup!$X$174,algae_sumup!$X$175,algae_sumup!$X$176)</c:f>
              <c:numCache>
                <c:formatCode>0.00</c:formatCode>
                <c:ptCount val="12"/>
                <c:pt idx="0">
                  <c:v>-5.62</c:v>
                </c:pt>
                <c:pt idx="1">
                  <c:v>-3.09</c:v>
                </c:pt>
                <c:pt idx="2">
                  <c:v>-2.86</c:v>
                </c:pt>
                <c:pt idx="3">
                  <c:v>-3.15</c:v>
                </c:pt>
                <c:pt idx="4">
                  <c:v>-3.03</c:v>
                </c:pt>
                <c:pt idx="5">
                  <c:v>-2.8</c:v>
                </c:pt>
                <c:pt idx="6">
                  <c:v>-3.1</c:v>
                </c:pt>
                <c:pt idx="7">
                  <c:v>-3.08</c:v>
                </c:pt>
                <c:pt idx="8">
                  <c:v>-2.85</c:v>
                </c:pt>
                <c:pt idx="9">
                  <c:v>-3.14</c:v>
                </c:pt>
                <c:pt idx="10">
                  <c:v>-2.99</c:v>
                </c:pt>
                <c:pt idx="11">
                  <c:v>-2.86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69448"/>
        <c:axId val="-2143229656"/>
      </c:scatterChart>
      <c:valAx>
        <c:axId val="-214116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CO2 fluxes</a:t>
                </a:r>
              </a:p>
            </c:rich>
          </c:tx>
          <c:layout>
            <c:manualLayout>
              <c:xMode val="edge"/>
              <c:yMode val="edge"/>
              <c:x val="0.425854310344828"/>
              <c:y val="0.96080245703779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-2143229656"/>
        <c:crosses val="autoZero"/>
        <c:crossBetween val="midCat"/>
      </c:valAx>
      <c:valAx>
        <c:axId val="-2143229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OCS fluxes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41169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TL1_algae_N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(algae_sumup!$Y$27,algae_sumup!$Y$28,algae_sumup!$Y$29,algae_sumup!$Y$33,algae_sumup!$Y$34,algae_sumup!$Y$35,algae_sumup!$Y$39,algae_sumup!$Y$40,algae_sumup!$Y$41)</c:f>
              <c:numCache>
                <c:formatCode>0.00</c:formatCode>
                <c:ptCount val="9"/>
                <c:pt idx="0">
                  <c:v>0.826666666666667</c:v>
                </c:pt>
                <c:pt idx="1">
                  <c:v>0.743333333333333</c:v>
                </c:pt>
                <c:pt idx="2">
                  <c:v>0.8</c:v>
                </c:pt>
                <c:pt idx="3">
                  <c:v>0.926666666666667</c:v>
                </c:pt>
                <c:pt idx="4">
                  <c:v>0.873333333333333</c:v>
                </c:pt>
                <c:pt idx="5">
                  <c:v>0.95</c:v>
                </c:pt>
                <c:pt idx="6">
                  <c:v>0.973333333333333</c:v>
                </c:pt>
                <c:pt idx="7">
                  <c:v>0.933333333333333</c:v>
                </c:pt>
                <c:pt idx="8">
                  <c:v>1.01</c:v>
                </c:pt>
              </c:numCache>
            </c:numRef>
          </c:xVal>
          <c:yVal>
            <c:numRef>
              <c:f>(algae_sumup!$X$27,algae_sumup!$X$28,algae_sumup!$X$29,algae_sumup!$X$33,algae_sumup!$X$34,algae_sumup!$X$35,algae_sumup!$X$39,algae_sumup!$X$40,algae_sumup!$X$41)</c:f>
              <c:numCache>
                <c:formatCode>0.00</c:formatCode>
                <c:ptCount val="9"/>
                <c:pt idx="0">
                  <c:v>-0.32</c:v>
                </c:pt>
                <c:pt idx="1">
                  <c:v>-0.543333333333333</c:v>
                </c:pt>
                <c:pt idx="2">
                  <c:v>0.0866666666666667</c:v>
                </c:pt>
                <c:pt idx="3">
                  <c:v>-0.336666666666667</c:v>
                </c:pt>
                <c:pt idx="4">
                  <c:v>-0.536666666666667</c:v>
                </c:pt>
                <c:pt idx="5">
                  <c:v>0.0</c:v>
                </c:pt>
                <c:pt idx="6">
                  <c:v>-0.423333333333333</c:v>
                </c:pt>
                <c:pt idx="7">
                  <c:v>-0.593333333333333</c:v>
                </c:pt>
                <c:pt idx="8">
                  <c:v>0.04</c:v>
                </c:pt>
              </c:numCache>
            </c:numRef>
          </c:yVal>
          <c:smooth val="0"/>
        </c:ser>
        <c:ser>
          <c:idx val="2"/>
          <c:order val="1"/>
          <c:tx>
            <c:v>DBZ_algae_N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(algae_sumup!$Y$84,algae_sumup!$Y$85,algae_sumup!$Y$86,algae_sumup!$Y$90,algae_sumup!$Y$91,algae_sumup!$Y$92,algae_sumup!$Y$96,algae_sumup!$Y$97,algae_sumup!$Y$98,algae_sumup!$Y$102,algae_sumup!$Y$103,algae_sumup!$Y$104)</c:f>
              <c:numCache>
                <c:formatCode>General</c:formatCode>
                <c:ptCount val="12"/>
                <c:pt idx="0">
                  <c:v>0.49</c:v>
                </c:pt>
                <c:pt idx="1">
                  <c:v>0.57</c:v>
                </c:pt>
                <c:pt idx="2">
                  <c:v>0.28</c:v>
                </c:pt>
                <c:pt idx="3">
                  <c:v>0.49</c:v>
                </c:pt>
                <c:pt idx="4">
                  <c:v>0.59</c:v>
                </c:pt>
                <c:pt idx="5">
                  <c:v>0.34</c:v>
                </c:pt>
                <c:pt idx="6">
                  <c:v>0.49</c:v>
                </c:pt>
                <c:pt idx="7">
                  <c:v>0.6</c:v>
                </c:pt>
                <c:pt idx="8">
                  <c:v>0.36</c:v>
                </c:pt>
                <c:pt idx="9">
                  <c:v>0.48</c:v>
                </c:pt>
                <c:pt idx="10">
                  <c:v>0.58</c:v>
                </c:pt>
                <c:pt idx="11">
                  <c:v>0.35</c:v>
                </c:pt>
              </c:numCache>
            </c:numRef>
          </c:xVal>
          <c:yVal>
            <c:numRef>
              <c:f>(algae_sumup!$X$84,algae_sumup!$X$85,algae_sumup!$X$86,algae_sumup!$X$90,algae_sumup!$X$91,algae_sumup!$X$92,algae_sumup!$X$96,algae_sumup!$X$97,algae_sumup!$X$98,algae_sumup!$X$102,algae_sumup!$X$103,algae_sumup!$X$104)</c:f>
              <c:numCache>
                <c:formatCode>General</c:formatCode>
                <c:ptCount val="12"/>
                <c:pt idx="0">
                  <c:v>-1.29</c:v>
                </c:pt>
                <c:pt idx="1">
                  <c:v>-1.44</c:v>
                </c:pt>
                <c:pt idx="2">
                  <c:v>-0.7</c:v>
                </c:pt>
                <c:pt idx="3">
                  <c:v>-1.26</c:v>
                </c:pt>
                <c:pt idx="4">
                  <c:v>-1.36</c:v>
                </c:pt>
                <c:pt idx="5">
                  <c:v>-0.77</c:v>
                </c:pt>
                <c:pt idx="6">
                  <c:v>-1.33</c:v>
                </c:pt>
                <c:pt idx="7">
                  <c:v>-1.45</c:v>
                </c:pt>
                <c:pt idx="8">
                  <c:v>-0.84</c:v>
                </c:pt>
                <c:pt idx="9">
                  <c:v>-1.34</c:v>
                </c:pt>
                <c:pt idx="10">
                  <c:v>-1.42</c:v>
                </c:pt>
                <c:pt idx="11">
                  <c:v>-0.79</c:v>
                </c:pt>
              </c:numCache>
            </c:numRef>
          </c:yVal>
          <c:smooth val="0"/>
        </c:ser>
        <c:ser>
          <c:idx val="4"/>
          <c:order val="2"/>
          <c:tx>
            <c:v>TL2_algues_N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(algae_sumup!$Y$156,algae_sumup!$Y$157,algae_sumup!$Y$158,algae_sumup!$Y$162,algae_sumup!$Y$163,algae_sumup!$Y$164,algae_sumup!$Y$168,algae_sumup!$Y$169,algae_sumup!$Y$170,algae_sumup!$Y$174,algae_sumup!$Y$175,algae_sumup!$Y$176)</c:f>
              <c:numCache>
                <c:formatCode>0.00</c:formatCode>
                <c:ptCount val="12"/>
                <c:pt idx="0">
                  <c:v>1.74</c:v>
                </c:pt>
                <c:pt idx="1">
                  <c:v>0.85</c:v>
                </c:pt>
                <c:pt idx="2">
                  <c:v>0.82</c:v>
                </c:pt>
                <c:pt idx="3">
                  <c:v>0.84</c:v>
                </c:pt>
                <c:pt idx="4">
                  <c:v>0.93</c:v>
                </c:pt>
                <c:pt idx="5">
                  <c:v>0.92</c:v>
                </c:pt>
                <c:pt idx="6">
                  <c:v>1.04</c:v>
                </c:pt>
                <c:pt idx="7">
                  <c:v>0.96</c:v>
                </c:pt>
                <c:pt idx="8">
                  <c:v>0.96</c:v>
                </c:pt>
                <c:pt idx="9">
                  <c:v>1.18</c:v>
                </c:pt>
                <c:pt idx="10">
                  <c:v>0.99</c:v>
                </c:pt>
                <c:pt idx="11">
                  <c:v>0.99</c:v>
                </c:pt>
              </c:numCache>
            </c:numRef>
          </c:xVal>
          <c:yVal>
            <c:numRef>
              <c:f>(algae_sumup!$X$156,algae_sumup!$X$157,algae_sumup!$X$158,algae_sumup!$X$162,algae_sumup!$X$163,algae_sumup!$X$164,algae_sumup!$X$168,algae_sumup!$X$169,algae_sumup!$X$170,algae_sumup!$X$174,algae_sumup!$X$175,algae_sumup!$X$176)</c:f>
              <c:numCache>
                <c:formatCode>0.00</c:formatCode>
                <c:ptCount val="12"/>
                <c:pt idx="0">
                  <c:v>-5.62</c:v>
                </c:pt>
                <c:pt idx="1">
                  <c:v>-3.09</c:v>
                </c:pt>
                <c:pt idx="2">
                  <c:v>-2.86</c:v>
                </c:pt>
                <c:pt idx="3">
                  <c:v>-3.15</c:v>
                </c:pt>
                <c:pt idx="4">
                  <c:v>-3.03</c:v>
                </c:pt>
                <c:pt idx="5">
                  <c:v>-2.8</c:v>
                </c:pt>
                <c:pt idx="6">
                  <c:v>-3.1</c:v>
                </c:pt>
                <c:pt idx="7">
                  <c:v>-3.08</c:v>
                </c:pt>
                <c:pt idx="8">
                  <c:v>-2.85</c:v>
                </c:pt>
                <c:pt idx="9">
                  <c:v>-3.14</c:v>
                </c:pt>
                <c:pt idx="10">
                  <c:v>-2.99</c:v>
                </c:pt>
                <c:pt idx="11">
                  <c:v>-2.86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87144"/>
        <c:axId val="2088108776"/>
      </c:scatterChart>
      <c:valAx>
        <c:axId val="-214628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CO2 fluxes</a:t>
                </a:r>
              </a:p>
            </c:rich>
          </c:tx>
          <c:layout>
            <c:manualLayout>
              <c:xMode val="edge"/>
              <c:yMode val="edge"/>
              <c:x val="0.425854310344828"/>
              <c:y val="0.96080245703779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088108776"/>
        <c:crosses val="autoZero"/>
        <c:crossBetween val="midCat"/>
      </c:valAx>
      <c:valAx>
        <c:axId val="2088108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OCS fluxes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46287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228606</xdr:colOff>
      <xdr:row>2</xdr:row>
      <xdr:rowOff>38101</xdr:rowOff>
    </xdr:from>
    <xdr:to>
      <xdr:col>40</xdr:col>
      <xdr:colOff>762606</xdr:colOff>
      <xdr:row>36</xdr:row>
      <xdr:rowOff>44399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228600</xdr:colOff>
      <xdr:row>74</xdr:row>
      <xdr:rowOff>88900</xdr:rowOff>
    </xdr:from>
    <xdr:to>
      <xdr:col>40</xdr:col>
      <xdr:colOff>787394</xdr:colOff>
      <xdr:row>111</xdr:row>
      <xdr:rowOff>76200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25400</xdr:colOff>
      <xdr:row>74</xdr:row>
      <xdr:rowOff>88900</xdr:rowOff>
    </xdr:from>
    <xdr:to>
      <xdr:col>53</xdr:col>
      <xdr:colOff>584194</xdr:colOff>
      <xdr:row>111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19050</xdr:colOff>
      <xdr:row>2</xdr:row>
      <xdr:rowOff>38101</xdr:rowOff>
    </xdr:from>
    <xdr:to>
      <xdr:col>53</xdr:col>
      <xdr:colOff>553050</xdr:colOff>
      <xdr:row>36</xdr:row>
      <xdr:rowOff>41099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228600</xdr:colOff>
      <xdr:row>37</xdr:row>
      <xdr:rowOff>0</xdr:rowOff>
    </xdr:from>
    <xdr:to>
      <xdr:col>40</xdr:col>
      <xdr:colOff>762600</xdr:colOff>
      <xdr:row>71</xdr:row>
      <xdr:rowOff>2998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0"/>
  <sheetViews>
    <sheetView tabSelected="1" topLeftCell="A27" workbookViewId="0">
      <selection activeCell="H3" sqref="H3:AB200"/>
    </sheetView>
  </sheetViews>
  <sheetFormatPr baseColWidth="10" defaultRowHeight="15" x14ac:dyDescent="0"/>
  <cols>
    <col min="4" max="4" width="13" bestFit="1" customWidth="1"/>
    <col min="7" max="7" width="11" bestFit="1" customWidth="1"/>
    <col min="10" max="10" width="11.6640625" bestFit="1" customWidth="1"/>
    <col min="11" max="11" width="13.1640625" bestFit="1" customWidth="1"/>
    <col min="14" max="14" width="22.33203125" bestFit="1" customWidth="1"/>
    <col min="16" max="16" width="16.33203125" bestFit="1" customWidth="1"/>
    <col min="17" max="17" width="12" bestFit="1" customWidth="1"/>
    <col min="19" max="19" width="15.83203125" bestFit="1" customWidth="1"/>
  </cols>
  <sheetData>
    <row r="1" spans="1:42" s="1" customFormat="1" ht="16" thickBot="1">
      <c r="A1" s="31" t="s">
        <v>0</v>
      </c>
      <c r="B1" s="32"/>
      <c r="C1" s="32"/>
      <c r="D1" s="32"/>
      <c r="E1" s="32"/>
      <c r="F1" s="33" t="s">
        <v>1</v>
      </c>
      <c r="G1" s="33"/>
      <c r="H1" s="33"/>
      <c r="I1" s="33"/>
      <c r="J1" s="34" t="s">
        <v>2</v>
      </c>
      <c r="K1" s="34"/>
      <c r="L1" s="34"/>
      <c r="M1" s="34"/>
      <c r="N1" s="34"/>
      <c r="O1" s="34"/>
      <c r="P1" s="35" t="s">
        <v>3</v>
      </c>
      <c r="Q1" s="35"/>
      <c r="R1" s="35"/>
      <c r="S1" s="35"/>
      <c r="T1" s="35"/>
      <c r="U1" s="35"/>
      <c r="V1" s="36" t="s">
        <v>4</v>
      </c>
      <c r="W1" s="36"/>
      <c r="X1" s="37" t="s">
        <v>5</v>
      </c>
      <c r="Y1" s="37"/>
      <c r="Z1" s="29" t="s">
        <v>6</v>
      </c>
      <c r="AA1" s="29"/>
      <c r="AB1" s="30"/>
    </row>
    <row r="2" spans="1:42" s="2" customFormat="1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 t="s">
        <v>12</v>
      </c>
      <c r="G2" s="4" t="s">
        <v>239</v>
      </c>
      <c r="H2" s="4" t="s">
        <v>13</v>
      </c>
      <c r="I2" s="4" t="s">
        <v>14</v>
      </c>
      <c r="J2" s="5" t="s">
        <v>15</v>
      </c>
      <c r="K2" s="5" t="s">
        <v>238</v>
      </c>
      <c r="L2" s="5" t="s">
        <v>16</v>
      </c>
      <c r="M2" s="5" t="s">
        <v>17</v>
      </c>
      <c r="N2" s="5" t="s">
        <v>18</v>
      </c>
      <c r="O2" s="5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7" t="s">
        <v>26</v>
      </c>
      <c r="W2" s="7" t="s">
        <v>27</v>
      </c>
      <c r="X2" s="8" t="s">
        <v>28</v>
      </c>
      <c r="Y2" s="8" t="s">
        <v>29</v>
      </c>
      <c r="Z2" s="9" t="s">
        <v>29</v>
      </c>
      <c r="AA2" s="9" t="s">
        <v>30</v>
      </c>
      <c r="AB2" s="9" t="s">
        <v>31</v>
      </c>
    </row>
    <row r="3" spans="1:42">
      <c r="A3" s="10" t="s">
        <v>33</v>
      </c>
      <c r="B3" s="11">
        <v>42355</v>
      </c>
      <c r="C3" s="10" t="s">
        <v>32</v>
      </c>
      <c r="D3" s="12" t="s">
        <v>134</v>
      </c>
      <c r="E3" s="10" t="s">
        <v>240</v>
      </c>
      <c r="F3" s="10">
        <v>6</v>
      </c>
      <c r="G3" s="10" t="s">
        <v>236</v>
      </c>
      <c r="H3" s="10">
        <v>25</v>
      </c>
      <c r="I3" s="12" t="s">
        <v>107</v>
      </c>
      <c r="J3" s="12" t="s">
        <v>109</v>
      </c>
      <c r="K3" s="13">
        <v>61.51</v>
      </c>
      <c r="L3" s="14">
        <v>494.3</v>
      </c>
      <c r="M3" s="15">
        <v>5.8</v>
      </c>
      <c r="N3" s="16">
        <v>0.4</v>
      </c>
      <c r="O3" s="17">
        <f t="shared" ref="O3:O66" si="0">L3/(1+N3)</f>
        <v>353.07142857142861</v>
      </c>
      <c r="P3" s="17">
        <f t="shared" ref="P3:P66" si="1">K3*M3</f>
        <v>356.75799999999998</v>
      </c>
      <c r="Q3" s="17">
        <f t="shared" ref="Q3:Q66" si="2">O3/P3</f>
        <v>0.98966646458223395</v>
      </c>
      <c r="R3" s="17">
        <f t="shared" ref="R3:R66" si="3">(1-(Q3/2.65))</f>
        <v>0.62654095676142108</v>
      </c>
      <c r="S3" s="17">
        <f t="shared" ref="S3:S66" si="4">N3*Q3</f>
        <v>0.39586658583289358</v>
      </c>
      <c r="T3" s="17">
        <f t="shared" ref="T3:T66" si="5">((1-(Q3/2.65)-S3)*1)</f>
        <v>0.23067437092852749</v>
      </c>
      <c r="U3" s="17">
        <f t="shared" ref="U3:U66" si="6">(S3/R3)*1</f>
        <v>0.63182874409219925</v>
      </c>
      <c r="V3" s="15">
        <v>8.5</v>
      </c>
      <c r="W3" s="15">
        <v>115</v>
      </c>
      <c r="X3" s="39">
        <v>0.17</v>
      </c>
      <c r="Y3" s="39">
        <v>-0.76666666666666661</v>
      </c>
      <c r="Z3" s="44">
        <v>-0.83</v>
      </c>
      <c r="AA3" s="44">
        <v>-80.75</v>
      </c>
      <c r="AB3" s="44">
        <v>-113.78333333333335</v>
      </c>
      <c r="AP3" s="38"/>
    </row>
    <row r="4" spans="1:42">
      <c r="A4" s="10" t="s">
        <v>33</v>
      </c>
      <c r="B4" s="11">
        <v>42355</v>
      </c>
      <c r="C4" s="10" t="s">
        <v>32</v>
      </c>
      <c r="D4" s="12" t="s">
        <v>135</v>
      </c>
      <c r="E4" s="10" t="s">
        <v>240</v>
      </c>
      <c r="F4" s="10">
        <v>5</v>
      </c>
      <c r="G4" s="10" t="s">
        <v>236</v>
      </c>
      <c r="H4" s="10">
        <v>25</v>
      </c>
      <c r="I4" s="12" t="s">
        <v>107</v>
      </c>
      <c r="J4" s="12" t="s">
        <v>109</v>
      </c>
      <c r="K4" s="13">
        <v>61.51</v>
      </c>
      <c r="L4" s="14">
        <v>493.7</v>
      </c>
      <c r="M4" s="15">
        <v>5.9</v>
      </c>
      <c r="N4" s="16">
        <v>0.38</v>
      </c>
      <c r="O4" s="17">
        <f t="shared" si="0"/>
        <v>357.75362318840581</v>
      </c>
      <c r="P4" s="17">
        <f t="shared" si="1"/>
        <v>362.90899999999999</v>
      </c>
      <c r="Q4" s="17">
        <f t="shared" si="2"/>
        <v>0.98579429881431935</v>
      </c>
      <c r="R4" s="17">
        <f t="shared" si="3"/>
        <v>0.62800215139082294</v>
      </c>
      <c r="S4" s="17">
        <f t="shared" si="4"/>
        <v>0.37460183354944138</v>
      </c>
      <c r="T4" s="17">
        <f t="shared" si="5"/>
        <v>0.25340031784138156</v>
      </c>
      <c r="U4" s="17">
        <f t="shared" si="6"/>
        <v>0.59649769148054466</v>
      </c>
      <c r="V4" s="15">
        <v>8.6</v>
      </c>
      <c r="W4" s="15">
        <v>111</v>
      </c>
      <c r="X4" s="39">
        <v>-0.12</v>
      </c>
      <c r="Y4" s="39">
        <v>-0.59333333333333327</v>
      </c>
      <c r="Z4" s="44">
        <v>-0.71</v>
      </c>
      <c r="AA4" s="44">
        <v>-82.786666666666676</v>
      </c>
      <c r="AB4" s="44">
        <v>-128.09333333333333</v>
      </c>
      <c r="AP4" s="38"/>
    </row>
    <row r="5" spans="1:42">
      <c r="A5" s="10" t="s">
        <v>33</v>
      </c>
      <c r="B5" s="11">
        <v>42355</v>
      </c>
      <c r="C5" s="10" t="s">
        <v>32</v>
      </c>
      <c r="D5" s="12" t="s">
        <v>136</v>
      </c>
      <c r="E5" s="10" t="s">
        <v>240</v>
      </c>
      <c r="F5" s="10">
        <v>4</v>
      </c>
      <c r="G5" s="10" t="s">
        <v>236</v>
      </c>
      <c r="H5" s="10">
        <v>25</v>
      </c>
      <c r="I5" s="12" t="s">
        <v>107</v>
      </c>
      <c r="J5" s="12" t="s">
        <v>109</v>
      </c>
      <c r="K5" s="13">
        <v>61.51</v>
      </c>
      <c r="L5" s="14">
        <v>493.8</v>
      </c>
      <c r="M5" s="15">
        <v>6</v>
      </c>
      <c r="N5" s="16">
        <v>0.39</v>
      </c>
      <c r="O5" s="17">
        <f t="shared" si="0"/>
        <v>355.25179856115108</v>
      </c>
      <c r="P5" s="17">
        <f t="shared" si="1"/>
        <v>369.06</v>
      </c>
      <c r="Q5" s="17">
        <f t="shared" si="2"/>
        <v>0.96258548355592877</v>
      </c>
      <c r="R5" s="17">
        <f t="shared" si="3"/>
        <v>0.63676019488455515</v>
      </c>
      <c r="S5" s="17">
        <f t="shared" si="4"/>
        <v>0.37540833858681222</v>
      </c>
      <c r="T5" s="17">
        <f t="shared" si="5"/>
        <v>0.26135185629774293</v>
      </c>
      <c r="U5" s="17">
        <f t="shared" si="6"/>
        <v>0.58955999700149897</v>
      </c>
      <c r="V5" s="15">
        <v>8.5</v>
      </c>
      <c r="W5" s="15">
        <v>116</v>
      </c>
      <c r="X5" s="39">
        <v>0.76999999999999991</v>
      </c>
      <c r="Y5" s="39">
        <v>-0.56000000000000005</v>
      </c>
      <c r="Z5" s="44">
        <v>-0.75</v>
      </c>
      <c r="AA5" s="44">
        <v>-93.083333333333329</v>
      </c>
      <c r="AB5" s="44">
        <v>-130.04999999999998</v>
      </c>
    </row>
    <row r="6" spans="1:42">
      <c r="A6" s="10" t="s">
        <v>33</v>
      </c>
      <c r="B6" s="11">
        <v>42355</v>
      </c>
      <c r="C6" s="10" t="s">
        <v>32</v>
      </c>
      <c r="D6" s="12" t="s">
        <v>137</v>
      </c>
      <c r="E6" s="10" t="s">
        <v>240</v>
      </c>
      <c r="F6" s="10">
        <v>3</v>
      </c>
      <c r="G6" s="10" t="s">
        <v>237</v>
      </c>
      <c r="H6" s="10">
        <v>25</v>
      </c>
      <c r="I6" s="12" t="s">
        <v>107</v>
      </c>
      <c r="J6" s="12" t="s">
        <v>109</v>
      </c>
      <c r="K6" s="13">
        <v>61.51</v>
      </c>
      <c r="L6" s="14">
        <v>493.4</v>
      </c>
      <c r="M6" s="15">
        <v>6</v>
      </c>
      <c r="N6" s="16">
        <v>0.39</v>
      </c>
      <c r="O6" s="17">
        <f t="shared" si="0"/>
        <v>354.96402877697835</v>
      </c>
      <c r="P6" s="17">
        <f t="shared" si="1"/>
        <v>369.06</v>
      </c>
      <c r="Q6" s="17">
        <f t="shared" si="2"/>
        <v>0.96180574642870631</v>
      </c>
      <c r="R6" s="17">
        <f t="shared" si="3"/>
        <v>0.63705443530992212</v>
      </c>
      <c r="S6" s="17">
        <f t="shared" si="4"/>
        <v>0.37510424110719548</v>
      </c>
      <c r="T6" s="17">
        <f t="shared" si="5"/>
        <v>0.26195019420272664</v>
      </c>
      <c r="U6" s="17">
        <f t="shared" si="6"/>
        <v>0.58881034385187214</v>
      </c>
      <c r="V6" s="15">
        <v>8.3000000000000007</v>
      </c>
      <c r="W6" s="15">
        <v>128</v>
      </c>
      <c r="X6" s="39">
        <v>0.10333333333333333</v>
      </c>
      <c r="Y6" s="39">
        <v>0.95000000000000007</v>
      </c>
      <c r="Z6" s="44">
        <v>0.70333333333333325</v>
      </c>
      <c r="AA6" s="44">
        <v>-9.1433333333333326</v>
      </c>
      <c r="AB6" s="44">
        <v>24.86</v>
      </c>
    </row>
    <row r="7" spans="1:42">
      <c r="A7" s="10" t="s">
        <v>33</v>
      </c>
      <c r="B7" s="11">
        <v>42355</v>
      </c>
      <c r="C7" s="10" t="s">
        <v>32</v>
      </c>
      <c r="D7" s="12" t="s">
        <v>138</v>
      </c>
      <c r="E7" s="10" t="s">
        <v>240</v>
      </c>
      <c r="F7" s="10">
        <v>2</v>
      </c>
      <c r="G7" s="10" t="s">
        <v>237</v>
      </c>
      <c r="H7" s="10">
        <v>25</v>
      </c>
      <c r="I7" s="12" t="s">
        <v>107</v>
      </c>
      <c r="J7" s="12" t="s">
        <v>109</v>
      </c>
      <c r="K7" s="13">
        <v>61.51</v>
      </c>
      <c r="L7" s="14">
        <v>494.6</v>
      </c>
      <c r="M7" s="15">
        <v>6</v>
      </c>
      <c r="N7" s="16">
        <v>0.39</v>
      </c>
      <c r="O7" s="17">
        <f t="shared" si="0"/>
        <v>355.82733812949641</v>
      </c>
      <c r="P7" s="17">
        <f t="shared" si="1"/>
        <v>369.06</v>
      </c>
      <c r="Q7" s="17">
        <f t="shared" si="2"/>
        <v>0.96414495781037346</v>
      </c>
      <c r="R7" s="17">
        <f t="shared" si="3"/>
        <v>0.63617171403382133</v>
      </c>
      <c r="S7" s="17">
        <f t="shared" si="4"/>
        <v>0.37601653354604564</v>
      </c>
      <c r="T7" s="17">
        <f t="shared" si="5"/>
        <v>0.26015518048777569</v>
      </c>
      <c r="U7" s="17">
        <f t="shared" si="6"/>
        <v>0.59106138366606964</v>
      </c>
      <c r="V7" s="15">
        <v>8.3000000000000007</v>
      </c>
      <c r="W7" s="15">
        <v>128</v>
      </c>
      <c r="X7" s="39">
        <v>0.23333333333333331</v>
      </c>
      <c r="Y7" s="39">
        <v>0.57666666666666666</v>
      </c>
      <c r="Z7" s="44">
        <v>0.76000000000000012</v>
      </c>
      <c r="AA7" s="44">
        <v>-7.12</v>
      </c>
      <c r="AB7" s="44">
        <v>21.180000000000003</v>
      </c>
    </row>
    <row r="8" spans="1:42">
      <c r="A8" s="10" t="s">
        <v>33</v>
      </c>
      <c r="B8" s="11">
        <v>42355</v>
      </c>
      <c r="C8" s="10" t="s">
        <v>32</v>
      </c>
      <c r="D8" s="12" t="s">
        <v>139</v>
      </c>
      <c r="E8" s="10" t="s">
        <v>240</v>
      </c>
      <c r="F8" s="10">
        <v>1</v>
      </c>
      <c r="G8" s="10" t="s">
        <v>237</v>
      </c>
      <c r="H8" s="10">
        <v>25</v>
      </c>
      <c r="I8" s="12" t="s">
        <v>107</v>
      </c>
      <c r="J8" s="12" t="s">
        <v>109</v>
      </c>
      <c r="K8" s="13">
        <v>61.51</v>
      </c>
      <c r="L8" s="14">
        <v>493.3</v>
      </c>
      <c r="M8" s="15">
        <v>5.7</v>
      </c>
      <c r="N8" s="16">
        <v>0.39</v>
      </c>
      <c r="O8" s="17">
        <f t="shared" si="0"/>
        <v>354.89208633093523</v>
      </c>
      <c r="P8" s="17">
        <f t="shared" si="1"/>
        <v>350.60700000000003</v>
      </c>
      <c r="Q8" s="17">
        <f t="shared" si="2"/>
        <v>1.0122219075230534</v>
      </c>
      <c r="R8" s="17">
        <f t="shared" si="3"/>
        <v>0.61802946885922516</v>
      </c>
      <c r="S8" s="17">
        <f t="shared" si="4"/>
        <v>0.39476654393399085</v>
      </c>
      <c r="T8" s="17">
        <f t="shared" si="5"/>
        <v>0.22326292492523431</v>
      </c>
      <c r="U8" s="17">
        <f t="shared" si="6"/>
        <v>0.63875035710297312</v>
      </c>
      <c r="V8" s="15">
        <v>8.3000000000000007</v>
      </c>
      <c r="W8" s="15">
        <v>122</v>
      </c>
      <c r="X8" s="39">
        <v>0.13</v>
      </c>
      <c r="Y8" s="39">
        <v>0.43</v>
      </c>
      <c r="Z8" s="44">
        <v>0.67666666666666664</v>
      </c>
      <c r="AA8" s="44">
        <v>0.35333333333333333</v>
      </c>
      <c r="AB8" s="44">
        <v>21.279999999999998</v>
      </c>
    </row>
    <row r="9" spans="1:42">
      <c r="A9" s="10" t="s">
        <v>33</v>
      </c>
      <c r="B9" s="11">
        <v>42355</v>
      </c>
      <c r="C9" s="10" t="s">
        <v>32</v>
      </c>
      <c r="D9" s="12" t="s">
        <v>140</v>
      </c>
      <c r="E9" s="10" t="s">
        <v>240</v>
      </c>
      <c r="F9" s="10">
        <v>6</v>
      </c>
      <c r="G9" s="10" t="s">
        <v>236</v>
      </c>
      <c r="H9" s="10">
        <v>25</v>
      </c>
      <c r="I9" s="12" t="s">
        <v>107</v>
      </c>
      <c r="J9" s="12" t="s">
        <v>109</v>
      </c>
      <c r="K9" s="13">
        <v>61.51</v>
      </c>
      <c r="L9" s="14">
        <v>494.3</v>
      </c>
      <c r="M9" s="15">
        <v>5.8</v>
      </c>
      <c r="N9" s="16">
        <v>0.4</v>
      </c>
      <c r="O9" s="17">
        <f t="shared" si="0"/>
        <v>353.07142857142861</v>
      </c>
      <c r="P9" s="17">
        <f t="shared" si="1"/>
        <v>356.75799999999998</v>
      </c>
      <c r="Q9" s="17">
        <f t="shared" si="2"/>
        <v>0.98966646458223395</v>
      </c>
      <c r="R9" s="17">
        <f t="shared" si="3"/>
        <v>0.62654095676142108</v>
      </c>
      <c r="S9" s="17">
        <f t="shared" si="4"/>
        <v>0.39586658583289358</v>
      </c>
      <c r="T9" s="17">
        <f t="shared" si="5"/>
        <v>0.23067437092852749</v>
      </c>
      <c r="U9" s="17">
        <f t="shared" si="6"/>
        <v>0.63182874409219925</v>
      </c>
      <c r="V9" s="15">
        <v>8.5</v>
      </c>
      <c r="W9" s="15">
        <v>115</v>
      </c>
      <c r="X9" s="39">
        <v>8.3333333333333329E-2</v>
      </c>
      <c r="Y9" s="39">
        <v>-0.89</v>
      </c>
      <c r="Z9" s="44">
        <v>-0.97333333333333327</v>
      </c>
      <c r="AA9" s="44">
        <v>-9.82</v>
      </c>
      <c r="AB9" s="44">
        <v>-55.856666666666662</v>
      </c>
    </row>
    <row r="10" spans="1:42">
      <c r="A10" s="10" t="s">
        <v>33</v>
      </c>
      <c r="B10" s="11">
        <v>42355</v>
      </c>
      <c r="C10" s="10" t="s">
        <v>32</v>
      </c>
      <c r="D10" s="12" t="s">
        <v>141</v>
      </c>
      <c r="E10" s="10" t="s">
        <v>240</v>
      </c>
      <c r="F10" s="10">
        <v>5</v>
      </c>
      <c r="G10" s="10" t="s">
        <v>236</v>
      </c>
      <c r="H10" s="10">
        <v>25</v>
      </c>
      <c r="I10" s="12" t="s">
        <v>107</v>
      </c>
      <c r="J10" s="12" t="s">
        <v>109</v>
      </c>
      <c r="K10" s="13">
        <v>61.51</v>
      </c>
      <c r="L10" s="14">
        <v>493.7</v>
      </c>
      <c r="M10" s="15">
        <v>5.9</v>
      </c>
      <c r="N10" s="16">
        <v>0.38</v>
      </c>
      <c r="O10" s="17">
        <f t="shared" si="0"/>
        <v>357.75362318840581</v>
      </c>
      <c r="P10" s="17">
        <f t="shared" si="1"/>
        <v>362.90899999999999</v>
      </c>
      <c r="Q10" s="17">
        <f t="shared" si="2"/>
        <v>0.98579429881431935</v>
      </c>
      <c r="R10" s="17">
        <f t="shared" si="3"/>
        <v>0.62800215139082294</v>
      </c>
      <c r="S10" s="17">
        <f t="shared" si="4"/>
        <v>0.37460183354944138</v>
      </c>
      <c r="T10" s="17">
        <f t="shared" si="5"/>
        <v>0.25340031784138156</v>
      </c>
      <c r="U10" s="17">
        <f t="shared" si="6"/>
        <v>0.59649769148054466</v>
      </c>
      <c r="V10" s="15">
        <v>8.6</v>
      </c>
      <c r="W10" s="15">
        <v>111</v>
      </c>
      <c r="X10" s="39">
        <v>-0.34666666666666668</v>
      </c>
      <c r="Y10" s="39">
        <v>-0.73666666666666669</v>
      </c>
      <c r="Z10" s="44">
        <v>-0.80666666666666664</v>
      </c>
      <c r="AA10" s="44">
        <v>-4.583333333333333</v>
      </c>
      <c r="AB10" s="44">
        <v>-64.486666666666665</v>
      </c>
    </row>
    <row r="11" spans="1:42">
      <c r="A11" s="10" t="s">
        <v>33</v>
      </c>
      <c r="B11" s="11">
        <v>42355</v>
      </c>
      <c r="C11" s="10" t="s">
        <v>32</v>
      </c>
      <c r="D11" s="12" t="s">
        <v>142</v>
      </c>
      <c r="E11" s="10" t="s">
        <v>240</v>
      </c>
      <c r="F11" s="10">
        <v>4</v>
      </c>
      <c r="G11" s="10" t="s">
        <v>236</v>
      </c>
      <c r="H11" s="10">
        <v>25</v>
      </c>
      <c r="I11" s="12" t="s">
        <v>107</v>
      </c>
      <c r="J11" s="12" t="s">
        <v>109</v>
      </c>
      <c r="K11" s="13">
        <v>61.51</v>
      </c>
      <c r="L11" s="14">
        <v>493.8</v>
      </c>
      <c r="M11" s="15">
        <v>6</v>
      </c>
      <c r="N11" s="16">
        <v>0.39</v>
      </c>
      <c r="O11" s="17">
        <f t="shared" si="0"/>
        <v>355.25179856115108</v>
      </c>
      <c r="P11" s="17">
        <f t="shared" si="1"/>
        <v>369.06</v>
      </c>
      <c r="Q11" s="17">
        <f t="shared" si="2"/>
        <v>0.96258548355592877</v>
      </c>
      <c r="R11" s="17">
        <f t="shared" si="3"/>
        <v>0.63676019488455515</v>
      </c>
      <c r="S11" s="17">
        <f t="shared" si="4"/>
        <v>0.37540833858681222</v>
      </c>
      <c r="T11" s="17">
        <f t="shared" si="5"/>
        <v>0.26135185629774293</v>
      </c>
      <c r="U11" s="17">
        <f t="shared" si="6"/>
        <v>0.58955999700149897</v>
      </c>
      <c r="V11" s="15">
        <v>8.5</v>
      </c>
      <c r="W11" s="15">
        <v>116</v>
      </c>
      <c r="X11" s="39">
        <v>0.52333333333333332</v>
      </c>
      <c r="Y11" s="39">
        <v>-0.81333333333333335</v>
      </c>
      <c r="Z11" s="44">
        <v>-0.91666666666666663</v>
      </c>
      <c r="AA11" s="44">
        <v>-4.0900000000000007</v>
      </c>
      <c r="AB11" s="44">
        <v>-58.163333333333334</v>
      </c>
    </row>
    <row r="12" spans="1:42">
      <c r="A12" s="10" t="s">
        <v>33</v>
      </c>
      <c r="B12" s="11">
        <v>42355</v>
      </c>
      <c r="C12" s="10" t="s">
        <v>32</v>
      </c>
      <c r="D12" s="12" t="s">
        <v>143</v>
      </c>
      <c r="E12" s="10" t="s">
        <v>240</v>
      </c>
      <c r="F12" s="10">
        <v>3</v>
      </c>
      <c r="G12" s="10" t="s">
        <v>237</v>
      </c>
      <c r="H12" s="10">
        <v>25</v>
      </c>
      <c r="I12" s="12" t="s">
        <v>107</v>
      </c>
      <c r="J12" s="12" t="s">
        <v>109</v>
      </c>
      <c r="K12" s="13">
        <v>61.51</v>
      </c>
      <c r="L12" s="14">
        <v>493.4</v>
      </c>
      <c r="M12" s="15">
        <v>6</v>
      </c>
      <c r="N12" s="16">
        <v>0.39</v>
      </c>
      <c r="O12" s="17">
        <f t="shared" si="0"/>
        <v>354.96402877697835</v>
      </c>
      <c r="P12" s="17">
        <f t="shared" si="1"/>
        <v>369.06</v>
      </c>
      <c r="Q12" s="17">
        <f t="shared" si="2"/>
        <v>0.96180574642870631</v>
      </c>
      <c r="R12" s="17">
        <f t="shared" si="3"/>
        <v>0.63705443530992212</v>
      </c>
      <c r="S12" s="17">
        <f t="shared" si="4"/>
        <v>0.37510424110719548</v>
      </c>
      <c r="T12" s="17">
        <f t="shared" si="5"/>
        <v>0.26195019420272664</v>
      </c>
      <c r="U12" s="17">
        <f t="shared" si="6"/>
        <v>0.58881034385187214</v>
      </c>
      <c r="V12" s="15">
        <v>8.3000000000000007</v>
      </c>
      <c r="W12" s="15">
        <v>128</v>
      </c>
      <c r="X12" s="39">
        <v>-0.06</v>
      </c>
      <c r="Y12" s="39">
        <v>0.50666666666666671</v>
      </c>
      <c r="Z12" s="44">
        <v>0.49</v>
      </c>
      <c r="AA12" s="44">
        <v>-51.663333333333334</v>
      </c>
      <c r="AB12" s="44">
        <v>8.206666666666667</v>
      </c>
    </row>
    <row r="13" spans="1:42">
      <c r="A13" s="10" t="s">
        <v>33</v>
      </c>
      <c r="B13" s="11">
        <v>42355</v>
      </c>
      <c r="C13" s="10" t="s">
        <v>32</v>
      </c>
      <c r="D13" s="12" t="s">
        <v>144</v>
      </c>
      <c r="E13" s="10" t="s">
        <v>240</v>
      </c>
      <c r="F13" s="10">
        <v>2</v>
      </c>
      <c r="G13" s="10" t="s">
        <v>237</v>
      </c>
      <c r="H13" s="10">
        <v>25</v>
      </c>
      <c r="I13" s="12" t="s">
        <v>107</v>
      </c>
      <c r="J13" s="12" t="s">
        <v>109</v>
      </c>
      <c r="K13" s="13">
        <v>61.51</v>
      </c>
      <c r="L13" s="14">
        <v>494.6</v>
      </c>
      <c r="M13" s="15">
        <v>6</v>
      </c>
      <c r="N13" s="16">
        <v>0.39</v>
      </c>
      <c r="O13" s="17">
        <f t="shared" si="0"/>
        <v>355.82733812949641</v>
      </c>
      <c r="P13" s="17">
        <f t="shared" si="1"/>
        <v>369.06</v>
      </c>
      <c r="Q13" s="17">
        <f t="shared" si="2"/>
        <v>0.96414495781037346</v>
      </c>
      <c r="R13" s="17">
        <f t="shared" si="3"/>
        <v>0.63617171403382133</v>
      </c>
      <c r="S13" s="17">
        <f t="shared" si="4"/>
        <v>0.37601653354604564</v>
      </c>
      <c r="T13" s="17">
        <f t="shared" si="5"/>
        <v>0.26015518048777569</v>
      </c>
      <c r="U13" s="17">
        <f t="shared" si="6"/>
        <v>0.59106138366606964</v>
      </c>
      <c r="V13" s="15">
        <v>8.3000000000000007</v>
      </c>
      <c r="W13" s="15">
        <v>128</v>
      </c>
      <c r="X13" s="39">
        <v>0.18999999999999997</v>
      </c>
      <c r="Y13" s="39">
        <v>0.51333333333333331</v>
      </c>
      <c r="Z13" s="44">
        <v>0.51</v>
      </c>
      <c r="AA13" s="44">
        <v>-50.743333333333332</v>
      </c>
      <c r="AB13" s="44">
        <v>7.97</v>
      </c>
    </row>
    <row r="14" spans="1:42">
      <c r="A14" s="10" t="s">
        <v>33</v>
      </c>
      <c r="B14" s="11">
        <v>42355</v>
      </c>
      <c r="C14" s="10" t="s">
        <v>32</v>
      </c>
      <c r="D14" s="12" t="s">
        <v>145</v>
      </c>
      <c r="E14" s="10" t="s">
        <v>240</v>
      </c>
      <c r="F14" s="10">
        <v>1</v>
      </c>
      <c r="G14" s="10" t="s">
        <v>237</v>
      </c>
      <c r="H14" s="10">
        <v>25</v>
      </c>
      <c r="I14" s="12" t="s">
        <v>107</v>
      </c>
      <c r="J14" s="12" t="s">
        <v>109</v>
      </c>
      <c r="K14" s="13">
        <v>61.51</v>
      </c>
      <c r="L14" s="14">
        <v>493.3</v>
      </c>
      <c r="M14" s="15">
        <v>5.7</v>
      </c>
      <c r="N14" s="16">
        <v>0.39</v>
      </c>
      <c r="O14" s="17">
        <f t="shared" si="0"/>
        <v>354.89208633093523</v>
      </c>
      <c r="P14" s="17">
        <f t="shared" si="1"/>
        <v>350.60700000000003</v>
      </c>
      <c r="Q14" s="17">
        <f t="shared" si="2"/>
        <v>1.0122219075230534</v>
      </c>
      <c r="R14" s="17">
        <f t="shared" si="3"/>
        <v>0.61802946885922516</v>
      </c>
      <c r="S14" s="17">
        <f t="shared" si="4"/>
        <v>0.39476654393399085</v>
      </c>
      <c r="T14" s="17">
        <f t="shared" si="5"/>
        <v>0.22326292492523431</v>
      </c>
      <c r="U14" s="17">
        <f t="shared" si="6"/>
        <v>0.63875035710297312</v>
      </c>
      <c r="V14" s="15">
        <v>8.3000000000000007</v>
      </c>
      <c r="W14" s="15">
        <v>122</v>
      </c>
      <c r="X14" s="39">
        <v>0.13666666666666669</v>
      </c>
      <c r="Y14" s="39">
        <v>0.39666666666666667</v>
      </c>
      <c r="Z14" s="44">
        <v>0.43333333333333335</v>
      </c>
      <c r="AA14" s="44">
        <v>-53.906666666666666</v>
      </c>
      <c r="AB14" s="44">
        <v>14.506666666666666</v>
      </c>
    </row>
    <row r="15" spans="1:42">
      <c r="A15" s="10" t="s">
        <v>33</v>
      </c>
      <c r="B15" s="11">
        <v>42355</v>
      </c>
      <c r="C15" s="10" t="s">
        <v>32</v>
      </c>
      <c r="D15" s="14" t="s">
        <v>146</v>
      </c>
      <c r="E15" s="10" t="s">
        <v>240</v>
      </c>
      <c r="F15" s="10">
        <v>6</v>
      </c>
      <c r="G15" s="10" t="s">
        <v>236</v>
      </c>
      <c r="H15" s="10">
        <v>25</v>
      </c>
      <c r="I15" s="12" t="s">
        <v>107</v>
      </c>
      <c r="J15" s="12" t="s">
        <v>109</v>
      </c>
      <c r="K15" s="13">
        <v>61.51</v>
      </c>
      <c r="L15" s="14">
        <v>494.3</v>
      </c>
      <c r="M15" s="15">
        <v>5.8</v>
      </c>
      <c r="N15" s="16">
        <v>0.4</v>
      </c>
      <c r="O15" s="17">
        <f t="shared" si="0"/>
        <v>353.07142857142861</v>
      </c>
      <c r="P15" s="17">
        <f t="shared" si="1"/>
        <v>356.75799999999998</v>
      </c>
      <c r="Q15" s="17">
        <f t="shared" si="2"/>
        <v>0.98966646458223395</v>
      </c>
      <c r="R15" s="17">
        <f t="shared" si="3"/>
        <v>0.62654095676142108</v>
      </c>
      <c r="S15" s="17">
        <f t="shared" si="4"/>
        <v>0.39586658583289358</v>
      </c>
      <c r="T15" s="17">
        <f t="shared" si="5"/>
        <v>0.23067437092852749</v>
      </c>
      <c r="U15" s="17">
        <f t="shared" si="6"/>
        <v>0.63182874409219925</v>
      </c>
      <c r="V15" s="15">
        <v>8.5</v>
      </c>
      <c r="W15" s="15">
        <v>115</v>
      </c>
      <c r="X15" s="39">
        <v>-0.06</v>
      </c>
      <c r="Y15" s="39">
        <v>-0.93</v>
      </c>
      <c r="Z15" s="44">
        <v>-1.0066666666666666</v>
      </c>
      <c r="AA15" s="44">
        <v>-70.663333333333341</v>
      </c>
      <c r="AB15" s="44">
        <v>-99.98</v>
      </c>
    </row>
    <row r="16" spans="1:42">
      <c r="A16" s="10" t="s">
        <v>33</v>
      </c>
      <c r="B16" s="11">
        <v>42355</v>
      </c>
      <c r="C16" s="10" t="s">
        <v>32</v>
      </c>
      <c r="D16" s="14" t="s">
        <v>147</v>
      </c>
      <c r="E16" s="10" t="s">
        <v>240</v>
      </c>
      <c r="F16" s="10">
        <v>5</v>
      </c>
      <c r="G16" s="10" t="s">
        <v>236</v>
      </c>
      <c r="H16" s="10">
        <v>25</v>
      </c>
      <c r="I16" s="12" t="s">
        <v>107</v>
      </c>
      <c r="J16" s="12" t="s">
        <v>109</v>
      </c>
      <c r="K16" s="13">
        <v>61.51</v>
      </c>
      <c r="L16" s="14">
        <v>493.7</v>
      </c>
      <c r="M16" s="15">
        <v>5.9</v>
      </c>
      <c r="N16" s="16">
        <v>0.38</v>
      </c>
      <c r="O16" s="17">
        <f t="shared" si="0"/>
        <v>357.75362318840581</v>
      </c>
      <c r="P16" s="17">
        <f t="shared" si="1"/>
        <v>362.90899999999999</v>
      </c>
      <c r="Q16" s="17">
        <f t="shared" si="2"/>
        <v>0.98579429881431935</v>
      </c>
      <c r="R16" s="17">
        <f t="shared" si="3"/>
        <v>0.62800215139082294</v>
      </c>
      <c r="S16" s="17">
        <f t="shared" si="4"/>
        <v>0.37460183354944138</v>
      </c>
      <c r="T16" s="17">
        <f t="shared" si="5"/>
        <v>0.25340031784138156</v>
      </c>
      <c r="U16" s="17">
        <f t="shared" si="6"/>
        <v>0.59649769148054466</v>
      </c>
      <c r="V16" s="15">
        <v>8.6</v>
      </c>
      <c r="W16" s="15">
        <v>111</v>
      </c>
      <c r="X16" s="39">
        <v>-0.34</v>
      </c>
      <c r="Y16" s="39">
        <v>-0.78666666666666674</v>
      </c>
      <c r="Z16" s="44">
        <v>-0.85666666666666658</v>
      </c>
      <c r="AA16" s="44">
        <v>-78.490000000000009</v>
      </c>
      <c r="AB16" s="44">
        <v>-111.96333333333332</v>
      </c>
    </row>
    <row r="17" spans="1:28">
      <c r="A17" s="10" t="s">
        <v>33</v>
      </c>
      <c r="B17" s="11">
        <v>42355</v>
      </c>
      <c r="C17" s="10" t="s">
        <v>32</v>
      </c>
      <c r="D17" s="14" t="s">
        <v>148</v>
      </c>
      <c r="E17" s="10" t="s">
        <v>240</v>
      </c>
      <c r="F17" s="10">
        <v>4</v>
      </c>
      <c r="G17" s="10" t="s">
        <v>236</v>
      </c>
      <c r="H17" s="10">
        <v>25</v>
      </c>
      <c r="I17" s="12" t="s">
        <v>107</v>
      </c>
      <c r="J17" s="12" t="s">
        <v>109</v>
      </c>
      <c r="K17" s="13">
        <v>61.51</v>
      </c>
      <c r="L17" s="14">
        <v>493.8</v>
      </c>
      <c r="M17" s="15">
        <v>6</v>
      </c>
      <c r="N17" s="16">
        <v>0.39</v>
      </c>
      <c r="O17" s="17">
        <f t="shared" si="0"/>
        <v>355.25179856115108</v>
      </c>
      <c r="P17" s="17">
        <f t="shared" si="1"/>
        <v>369.06</v>
      </c>
      <c r="Q17" s="17">
        <f t="shared" si="2"/>
        <v>0.96258548355592877</v>
      </c>
      <c r="R17" s="17">
        <f t="shared" si="3"/>
        <v>0.63676019488455515</v>
      </c>
      <c r="S17" s="17">
        <f t="shared" si="4"/>
        <v>0.37540833858681222</v>
      </c>
      <c r="T17" s="17">
        <f t="shared" si="5"/>
        <v>0.26135185629774293</v>
      </c>
      <c r="U17" s="17">
        <f t="shared" si="6"/>
        <v>0.58955999700149897</v>
      </c>
      <c r="V17" s="15">
        <v>8.5</v>
      </c>
      <c r="W17" s="15">
        <v>116</v>
      </c>
      <c r="X17" s="39">
        <v>0.44666666666666671</v>
      </c>
      <c r="Y17" s="39">
        <v>-0.89</v>
      </c>
      <c r="Z17" s="44">
        <v>-0.98</v>
      </c>
      <c r="AA17" s="44">
        <v>-74.92</v>
      </c>
      <c r="AB17" s="44">
        <v>-106.30333333333333</v>
      </c>
    </row>
    <row r="18" spans="1:28">
      <c r="A18" s="10" t="s">
        <v>33</v>
      </c>
      <c r="B18" s="11">
        <v>42355</v>
      </c>
      <c r="C18" s="10" t="s">
        <v>32</v>
      </c>
      <c r="D18" s="14" t="s">
        <v>149</v>
      </c>
      <c r="E18" s="10" t="s">
        <v>240</v>
      </c>
      <c r="F18" s="10">
        <v>3</v>
      </c>
      <c r="G18" s="10" t="s">
        <v>237</v>
      </c>
      <c r="H18" s="10">
        <v>25</v>
      </c>
      <c r="I18" s="12" t="s">
        <v>107</v>
      </c>
      <c r="J18" s="12" t="s">
        <v>109</v>
      </c>
      <c r="K18" s="13">
        <v>61.51</v>
      </c>
      <c r="L18" s="14">
        <v>493.4</v>
      </c>
      <c r="M18" s="15">
        <v>6</v>
      </c>
      <c r="N18" s="16">
        <v>0.39</v>
      </c>
      <c r="O18" s="17">
        <f t="shared" si="0"/>
        <v>354.96402877697835</v>
      </c>
      <c r="P18" s="17">
        <f t="shared" si="1"/>
        <v>369.06</v>
      </c>
      <c r="Q18" s="17">
        <f t="shared" si="2"/>
        <v>0.96180574642870631</v>
      </c>
      <c r="R18" s="17">
        <f t="shared" si="3"/>
        <v>0.63705443530992212</v>
      </c>
      <c r="S18" s="17">
        <f t="shared" si="4"/>
        <v>0.37510424110719548</v>
      </c>
      <c r="T18" s="17">
        <f t="shared" si="5"/>
        <v>0.26195019420272664</v>
      </c>
      <c r="U18" s="17">
        <f t="shared" si="6"/>
        <v>0.58881034385187214</v>
      </c>
      <c r="V18" s="15">
        <v>8.3000000000000007</v>
      </c>
      <c r="W18" s="15">
        <v>128</v>
      </c>
      <c r="X18" s="39">
        <v>-0.02</v>
      </c>
      <c r="Y18" s="39">
        <v>0.47333333333333333</v>
      </c>
      <c r="Z18" s="44">
        <v>0.46333333333333337</v>
      </c>
      <c r="AA18" s="44">
        <v>3.9499999999999997</v>
      </c>
      <c r="AB18" s="44">
        <v>43.276666666666671</v>
      </c>
    </row>
    <row r="19" spans="1:28">
      <c r="A19" s="10" t="s">
        <v>33</v>
      </c>
      <c r="B19" s="11">
        <v>42355</v>
      </c>
      <c r="C19" s="10" t="s">
        <v>32</v>
      </c>
      <c r="D19" s="14" t="s">
        <v>150</v>
      </c>
      <c r="E19" s="10" t="s">
        <v>240</v>
      </c>
      <c r="F19" s="10">
        <v>2</v>
      </c>
      <c r="G19" s="10" t="s">
        <v>237</v>
      </c>
      <c r="H19" s="10">
        <v>25</v>
      </c>
      <c r="I19" s="12" t="s">
        <v>107</v>
      </c>
      <c r="J19" s="12" t="s">
        <v>109</v>
      </c>
      <c r="K19" s="13">
        <v>61.51</v>
      </c>
      <c r="L19" s="14">
        <v>494.6</v>
      </c>
      <c r="M19" s="15">
        <v>6</v>
      </c>
      <c r="N19" s="16">
        <v>0.39</v>
      </c>
      <c r="O19" s="17">
        <f t="shared" si="0"/>
        <v>355.82733812949641</v>
      </c>
      <c r="P19" s="17">
        <f t="shared" si="1"/>
        <v>369.06</v>
      </c>
      <c r="Q19" s="17">
        <f t="shared" si="2"/>
        <v>0.96414495781037346</v>
      </c>
      <c r="R19" s="17">
        <f t="shared" si="3"/>
        <v>0.63617171403382133</v>
      </c>
      <c r="S19" s="17">
        <f t="shared" si="4"/>
        <v>0.37601653354604564</v>
      </c>
      <c r="T19" s="17">
        <f t="shared" si="5"/>
        <v>0.26015518048777569</v>
      </c>
      <c r="U19" s="17">
        <f t="shared" si="6"/>
        <v>0.59106138366606964</v>
      </c>
      <c r="V19" s="15">
        <v>8.3000000000000007</v>
      </c>
      <c r="W19" s="15">
        <v>128</v>
      </c>
      <c r="X19" s="39">
        <v>0.18333333333333335</v>
      </c>
      <c r="Y19" s="39">
        <v>0.49333333333333335</v>
      </c>
      <c r="Z19" s="44">
        <v>0.48</v>
      </c>
      <c r="AA19" s="44">
        <v>4.7466666666666661</v>
      </c>
      <c r="AB19" s="44">
        <v>44.419999999999995</v>
      </c>
    </row>
    <row r="20" spans="1:28">
      <c r="A20" s="10" t="s">
        <v>33</v>
      </c>
      <c r="B20" s="11">
        <v>42355</v>
      </c>
      <c r="C20" s="10" t="s">
        <v>32</v>
      </c>
      <c r="D20" s="14" t="s">
        <v>151</v>
      </c>
      <c r="E20" s="10" t="s">
        <v>240</v>
      </c>
      <c r="F20" s="10">
        <v>1</v>
      </c>
      <c r="G20" s="10" t="s">
        <v>237</v>
      </c>
      <c r="H20" s="10">
        <v>25</v>
      </c>
      <c r="I20" s="12" t="s">
        <v>107</v>
      </c>
      <c r="J20" s="12" t="s">
        <v>109</v>
      </c>
      <c r="K20" s="13">
        <v>61.51</v>
      </c>
      <c r="L20" s="14">
        <v>493.3</v>
      </c>
      <c r="M20" s="15">
        <v>5.7</v>
      </c>
      <c r="N20" s="16">
        <v>0.39</v>
      </c>
      <c r="O20" s="17">
        <f t="shared" si="0"/>
        <v>354.89208633093523</v>
      </c>
      <c r="P20" s="17">
        <f t="shared" si="1"/>
        <v>350.60700000000003</v>
      </c>
      <c r="Q20" s="17">
        <f t="shared" si="2"/>
        <v>1.0122219075230534</v>
      </c>
      <c r="R20" s="17">
        <f t="shared" si="3"/>
        <v>0.61802946885922516</v>
      </c>
      <c r="S20" s="17">
        <f t="shared" si="4"/>
        <v>0.39476654393399085</v>
      </c>
      <c r="T20" s="17">
        <f t="shared" si="5"/>
        <v>0.22326292492523431</v>
      </c>
      <c r="U20" s="17">
        <f t="shared" si="6"/>
        <v>0.63875035710297312</v>
      </c>
      <c r="V20" s="15">
        <v>8.3000000000000007</v>
      </c>
      <c r="W20" s="15">
        <v>122</v>
      </c>
      <c r="X20" s="39">
        <v>7.6666666666666661E-2</v>
      </c>
      <c r="Y20" s="39">
        <v>0.39666666666666667</v>
      </c>
      <c r="Z20" s="44">
        <v>0.43</v>
      </c>
      <c r="AA20" s="44">
        <v>8.8133333333333344</v>
      </c>
      <c r="AB20" s="44">
        <v>44.699999999999996</v>
      </c>
    </row>
    <row r="21" spans="1:28">
      <c r="A21" s="10" t="s">
        <v>33</v>
      </c>
      <c r="B21" s="11">
        <v>42355</v>
      </c>
      <c r="C21" s="10" t="s">
        <v>32</v>
      </c>
      <c r="D21" s="14" t="s">
        <v>152</v>
      </c>
      <c r="E21" s="10" t="s">
        <v>240</v>
      </c>
      <c r="F21" s="10">
        <v>6</v>
      </c>
      <c r="G21" s="10" t="s">
        <v>236</v>
      </c>
      <c r="H21" s="10">
        <v>25</v>
      </c>
      <c r="I21" s="12" t="s">
        <v>107</v>
      </c>
      <c r="J21" s="12" t="s">
        <v>109</v>
      </c>
      <c r="K21" s="13">
        <v>61.51</v>
      </c>
      <c r="L21" s="14">
        <v>494.3</v>
      </c>
      <c r="M21" s="15">
        <v>5.8</v>
      </c>
      <c r="N21" s="16">
        <v>0.4</v>
      </c>
      <c r="O21" s="17">
        <f t="shared" si="0"/>
        <v>353.07142857142861</v>
      </c>
      <c r="P21" s="17">
        <f t="shared" si="1"/>
        <v>356.75799999999998</v>
      </c>
      <c r="Q21" s="17">
        <f t="shared" si="2"/>
        <v>0.98966646458223395</v>
      </c>
      <c r="R21" s="17">
        <f t="shared" si="3"/>
        <v>0.62654095676142108</v>
      </c>
      <c r="S21" s="17">
        <f t="shared" si="4"/>
        <v>0.39586658583289358</v>
      </c>
      <c r="T21" s="17">
        <f t="shared" si="5"/>
        <v>0.23067437092852749</v>
      </c>
      <c r="U21" s="17">
        <f t="shared" si="6"/>
        <v>0.63182874409219925</v>
      </c>
      <c r="V21" s="15">
        <v>8.5</v>
      </c>
      <c r="W21" s="15">
        <v>115</v>
      </c>
      <c r="X21" s="39">
        <v>-5.3333333333333323E-2</v>
      </c>
      <c r="Y21" s="39">
        <v>-0.92666666666666675</v>
      </c>
      <c r="Z21" s="44">
        <v>-0.99333333333333329</v>
      </c>
      <c r="AA21" s="44">
        <v>-5.3733333333333322</v>
      </c>
      <c r="AB21" s="44">
        <v>-51.050000000000004</v>
      </c>
    </row>
    <row r="22" spans="1:28">
      <c r="A22" s="10" t="s">
        <v>33</v>
      </c>
      <c r="B22" s="11">
        <v>42355</v>
      </c>
      <c r="C22" s="10" t="s">
        <v>32</v>
      </c>
      <c r="D22" s="14" t="s">
        <v>153</v>
      </c>
      <c r="E22" s="10" t="s">
        <v>240</v>
      </c>
      <c r="F22" s="10">
        <v>5</v>
      </c>
      <c r="G22" s="10" t="s">
        <v>236</v>
      </c>
      <c r="H22" s="10">
        <v>25</v>
      </c>
      <c r="I22" s="12" t="s">
        <v>107</v>
      </c>
      <c r="J22" s="12" t="s">
        <v>109</v>
      </c>
      <c r="K22" s="13">
        <v>61.51</v>
      </c>
      <c r="L22" s="14">
        <v>493.7</v>
      </c>
      <c r="M22" s="15">
        <v>5.9</v>
      </c>
      <c r="N22" s="16">
        <v>0.38</v>
      </c>
      <c r="O22" s="17">
        <f t="shared" si="0"/>
        <v>357.75362318840581</v>
      </c>
      <c r="P22" s="17">
        <f t="shared" si="1"/>
        <v>362.90899999999999</v>
      </c>
      <c r="Q22" s="17">
        <f t="shared" si="2"/>
        <v>0.98579429881431935</v>
      </c>
      <c r="R22" s="17">
        <f t="shared" si="3"/>
        <v>0.62800215139082294</v>
      </c>
      <c r="S22" s="17">
        <f t="shared" si="4"/>
        <v>0.37460183354944138</v>
      </c>
      <c r="T22" s="17">
        <f t="shared" si="5"/>
        <v>0.25340031784138156</v>
      </c>
      <c r="U22" s="17">
        <f t="shared" si="6"/>
        <v>0.59649769148054466</v>
      </c>
      <c r="V22" s="15">
        <v>8.6</v>
      </c>
      <c r="W22" s="15">
        <v>111</v>
      </c>
      <c r="X22" s="39">
        <v>-0.37666666666666665</v>
      </c>
      <c r="Y22" s="39">
        <v>-0.79</v>
      </c>
      <c r="Z22" s="44">
        <v>-0.8666666666666667</v>
      </c>
      <c r="AA22" s="44">
        <v>-6.1733333333333329</v>
      </c>
      <c r="AB22" s="44">
        <v>-57.586666666666666</v>
      </c>
    </row>
    <row r="23" spans="1:28">
      <c r="A23" s="10" t="s">
        <v>33</v>
      </c>
      <c r="B23" s="11">
        <v>42355</v>
      </c>
      <c r="C23" s="10" t="s">
        <v>32</v>
      </c>
      <c r="D23" s="14" t="s">
        <v>154</v>
      </c>
      <c r="E23" s="10" t="s">
        <v>240</v>
      </c>
      <c r="F23" s="10">
        <v>4</v>
      </c>
      <c r="G23" s="10" t="s">
        <v>236</v>
      </c>
      <c r="H23" s="10">
        <v>25</v>
      </c>
      <c r="I23" s="12" t="s">
        <v>107</v>
      </c>
      <c r="J23" s="12" t="s">
        <v>109</v>
      </c>
      <c r="K23" s="13">
        <v>61.51</v>
      </c>
      <c r="L23" s="14">
        <v>493.8</v>
      </c>
      <c r="M23" s="15">
        <v>6</v>
      </c>
      <c r="N23" s="16">
        <v>0.39</v>
      </c>
      <c r="O23" s="17">
        <f t="shared" si="0"/>
        <v>355.25179856115108</v>
      </c>
      <c r="P23" s="17">
        <f t="shared" si="1"/>
        <v>369.06</v>
      </c>
      <c r="Q23" s="17">
        <f t="shared" si="2"/>
        <v>0.96258548355592877</v>
      </c>
      <c r="R23" s="17">
        <f t="shared" si="3"/>
        <v>0.63676019488455515</v>
      </c>
      <c r="S23" s="17">
        <f t="shared" si="4"/>
        <v>0.37540833858681222</v>
      </c>
      <c r="T23" s="17">
        <f t="shared" si="5"/>
        <v>0.26135185629774293</v>
      </c>
      <c r="U23" s="17">
        <f t="shared" si="6"/>
        <v>0.58955999700149897</v>
      </c>
      <c r="V23" s="15">
        <v>8.5</v>
      </c>
      <c r="W23" s="15">
        <v>116</v>
      </c>
      <c r="X23" s="39">
        <v>0.37666666666666671</v>
      </c>
      <c r="Y23" s="39">
        <v>-0.92</v>
      </c>
      <c r="Z23" s="44">
        <v>-1.03</v>
      </c>
      <c r="AA23" s="44">
        <v>-2.58</v>
      </c>
      <c r="AB23" s="44">
        <v>-59.186666666666667</v>
      </c>
    </row>
    <row r="24" spans="1:28">
      <c r="A24" s="10" t="s">
        <v>33</v>
      </c>
      <c r="B24" s="11">
        <v>42355</v>
      </c>
      <c r="C24" s="10" t="s">
        <v>32</v>
      </c>
      <c r="D24" s="14" t="s">
        <v>155</v>
      </c>
      <c r="E24" s="10" t="s">
        <v>240</v>
      </c>
      <c r="F24" s="10">
        <v>3</v>
      </c>
      <c r="G24" s="10" t="s">
        <v>237</v>
      </c>
      <c r="H24" s="10">
        <v>25</v>
      </c>
      <c r="I24" s="12" t="s">
        <v>107</v>
      </c>
      <c r="J24" s="12" t="s">
        <v>109</v>
      </c>
      <c r="K24" s="13">
        <v>61.51</v>
      </c>
      <c r="L24" s="14">
        <v>493.4</v>
      </c>
      <c r="M24" s="15">
        <v>6</v>
      </c>
      <c r="N24" s="16">
        <v>0.39</v>
      </c>
      <c r="O24" s="17">
        <f t="shared" si="0"/>
        <v>354.96402877697835</v>
      </c>
      <c r="P24" s="17">
        <f t="shared" si="1"/>
        <v>369.06</v>
      </c>
      <c r="Q24" s="17">
        <f t="shared" si="2"/>
        <v>0.96180574642870631</v>
      </c>
      <c r="R24" s="17">
        <f t="shared" si="3"/>
        <v>0.63705443530992212</v>
      </c>
      <c r="S24" s="17">
        <f t="shared" si="4"/>
        <v>0.37510424110719548</v>
      </c>
      <c r="T24" s="17">
        <f t="shared" si="5"/>
        <v>0.26195019420272664</v>
      </c>
      <c r="U24" s="17">
        <f t="shared" si="6"/>
        <v>0.58881034385187214</v>
      </c>
      <c r="V24" s="15">
        <v>8.3000000000000007</v>
      </c>
      <c r="W24" s="15">
        <v>128</v>
      </c>
      <c r="X24" s="39">
        <v>-0.12</v>
      </c>
      <c r="Y24" s="39">
        <v>0.45999999999999996</v>
      </c>
      <c r="Z24" s="44">
        <v>0.44666666666666671</v>
      </c>
      <c r="AA24" s="44">
        <v>-52.973333333333336</v>
      </c>
      <c r="AB24" s="44">
        <v>22.47</v>
      </c>
    </row>
    <row r="25" spans="1:28">
      <c r="A25" s="10" t="s">
        <v>33</v>
      </c>
      <c r="B25" s="11">
        <v>42355</v>
      </c>
      <c r="C25" s="10" t="s">
        <v>32</v>
      </c>
      <c r="D25" s="14" t="s">
        <v>156</v>
      </c>
      <c r="E25" s="10" t="s">
        <v>240</v>
      </c>
      <c r="F25" s="10">
        <v>2</v>
      </c>
      <c r="G25" s="10" t="s">
        <v>237</v>
      </c>
      <c r="H25" s="10">
        <v>25</v>
      </c>
      <c r="I25" s="12" t="s">
        <v>107</v>
      </c>
      <c r="J25" s="12" t="s">
        <v>109</v>
      </c>
      <c r="K25" s="13">
        <v>61.51</v>
      </c>
      <c r="L25" s="14">
        <v>494.6</v>
      </c>
      <c r="M25" s="15">
        <v>6</v>
      </c>
      <c r="N25" s="16">
        <v>0.39</v>
      </c>
      <c r="O25" s="17">
        <f t="shared" si="0"/>
        <v>355.82733812949641</v>
      </c>
      <c r="P25" s="17">
        <f t="shared" si="1"/>
        <v>369.06</v>
      </c>
      <c r="Q25" s="17">
        <f t="shared" si="2"/>
        <v>0.96414495781037346</v>
      </c>
      <c r="R25" s="17">
        <f t="shared" si="3"/>
        <v>0.63617171403382133</v>
      </c>
      <c r="S25" s="17">
        <f t="shared" si="4"/>
        <v>0.37601653354604564</v>
      </c>
      <c r="T25" s="17">
        <f t="shared" si="5"/>
        <v>0.26015518048777569</v>
      </c>
      <c r="U25" s="17">
        <f t="shared" si="6"/>
        <v>0.59106138366606964</v>
      </c>
      <c r="V25" s="15">
        <v>8.3000000000000007</v>
      </c>
      <c r="W25" s="15">
        <v>128</v>
      </c>
      <c r="X25" s="39">
        <v>0.19000000000000003</v>
      </c>
      <c r="Y25" s="39">
        <v>0.49</v>
      </c>
      <c r="Z25" s="44">
        <v>0.46333333333333337</v>
      </c>
      <c r="AA25" s="44">
        <v>-53.52</v>
      </c>
      <c r="AB25" s="44">
        <v>17.313333333333333</v>
      </c>
    </row>
    <row r="26" spans="1:28">
      <c r="A26" s="10" t="s">
        <v>33</v>
      </c>
      <c r="B26" s="11">
        <v>42355</v>
      </c>
      <c r="C26" s="10" t="s">
        <v>32</v>
      </c>
      <c r="D26" s="14" t="s">
        <v>157</v>
      </c>
      <c r="E26" s="10" t="s">
        <v>240</v>
      </c>
      <c r="F26" s="10">
        <v>1</v>
      </c>
      <c r="G26" s="10" t="s">
        <v>237</v>
      </c>
      <c r="H26" s="10">
        <v>25</v>
      </c>
      <c r="I26" s="12" t="s">
        <v>107</v>
      </c>
      <c r="J26" s="12" t="s">
        <v>109</v>
      </c>
      <c r="K26" s="13">
        <v>61.51</v>
      </c>
      <c r="L26" s="14">
        <v>493.3</v>
      </c>
      <c r="M26" s="15">
        <v>5.7</v>
      </c>
      <c r="N26" s="16">
        <v>0.39</v>
      </c>
      <c r="O26" s="17">
        <f t="shared" si="0"/>
        <v>354.89208633093523</v>
      </c>
      <c r="P26" s="17">
        <f t="shared" si="1"/>
        <v>350.60700000000003</v>
      </c>
      <c r="Q26" s="17">
        <f t="shared" si="2"/>
        <v>1.0122219075230534</v>
      </c>
      <c r="R26" s="17">
        <f t="shared" si="3"/>
        <v>0.61802946885922516</v>
      </c>
      <c r="S26" s="17">
        <f t="shared" si="4"/>
        <v>0.39476654393399085</v>
      </c>
      <c r="T26" s="17">
        <f t="shared" si="5"/>
        <v>0.22326292492523431</v>
      </c>
      <c r="U26" s="17">
        <f t="shared" si="6"/>
        <v>0.63875035710297312</v>
      </c>
      <c r="V26" s="15">
        <v>8.3000000000000007</v>
      </c>
      <c r="W26" s="15">
        <v>122</v>
      </c>
      <c r="X26" s="39">
        <v>0.03</v>
      </c>
      <c r="Y26" s="39">
        <v>0.40333333333333332</v>
      </c>
      <c r="Z26" s="44">
        <v>0.43333333333333335</v>
      </c>
      <c r="AA26" s="44">
        <v>-62.483333333333327</v>
      </c>
      <c r="AB26" s="44">
        <v>28.34</v>
      </c>
    </row>
    <row r="27" spans="1:28">
      <c r="A27" s="10" t="s">
        <v>33</v>
      </c>
      <c r="B27" s="11">
        <v>42355</v>
      </c>
      <c r="C27" s="10" t="s">
        <v>32</v>
      </c>
      <c r="D27" s="12" t="s">
        <v>223</v>
      </c>
      <c r="E27" s="10" t="s">
        <v>240</v>
      </c>
      <c r="F27" s="10">
        <v>6</v>
      </c>
      <c r="G27" s="10" t="s">
        <v>236</v>
      </c>
      <c r="H27" s="10">
        <v>25</v>
      </c>
      <c r="I27" s="12" t="s">
        <v>108</v>
      </c>
      <c r="J27" s="12" t="s">
        <v>109</v>
      </c>
      <c r="K27" s="13">
        <v>61.51</v>
      </c>
      <c r="L27" s="14">
        <v>494.3</v>
      </c>
      <c r="M27" s="15">
        <v>5.8</v>
      </c>
      <c r="N27" s="16">
        <v>0.4</v>
      </c>
      <c r="O27" s="17">
        <f t="shared" si="0"/>
        <v>353.07142857142861</v>
      </c>
      <c r="P27" s="17">
        <f t="shared" si="1"/>
        <v>356.75799999999998</v>
      </c>
      <c r="Q27" s="17">
        <f t="shared" si="2"/>
        <v>0.98966646458223395</v>
      </c>
      <c r="R27" s="17">
        <f t="shared" si="3"/>
        <v>0.62654095676142108</v>
      </c>
      <c r="S27" s="17">
        <f t="shared" si="4"/>
        <v>0.39586658583289358</v>
      </c>
      <c r="T27" s="17">
        <f t="shared" si="5"/>
        <v>0.23067437092852749</v>
      </c>
      <c r="U27" s="17">
        <f t="shared" si="6"/>
        <v>0.63182874409219925</v>
      </c>
      <c r="V27" s="15">
        <v>8.5</v>
      </c>
      <c r="W27" s="15">
        <v>115</v>
      </c>
      <c r="X27" s="39">
        <v>-0.32</v>
      </c>
      <c r="Y27" s="39">
        <v>0.82666666666666666</v>
      </c>
      <c r="Z27" s="45">
        <v>0.9</v>
      </c>
      <c r="AA27" s="45">
        <v>-36.96</v>
      </c>
      <c r="AB27" s="45">
        <v>63.83</v>
      </c>
    </row>
    <row r="28" spans="1:28">
      <c r="A28" s="10" t="s">
        <v>33</v>
      </c>
      <c r="B28" s="11">
        <v>42355</v>
      </c>
      <c r="C28" s="10" t="s">
        <v>32</v>
      </c>
      <c r="D28" s="12" t="s">
        <v>206</v>
      </c>
      <c r="E28" s="10" t="s">
        <v>240</v>
      </c>
      <c r="F28" s="10">
        <v>5</v>
      </c>
      <c r="G28" s="10" t="s">
        <v>236</v>
      </c>
      <c r="H28" s="10">
        <v>25</v>
      </c>
      <c r="I28" s="12" t="s">
        <v>108</v>
      </c>
      <c r="J28" s="12" t="s">
        <v>109</v>
      </c>
      <c r="K28" s="13">
        <v>61.51</v>
      </c>
      <c r="L28" s="14">
        <v>493.7</v>
      </c>
      <c r="M28" s="15">
        <v>5.9</v>
      </c>
      <c r="N28" s="16">
        <v>0.38</v>
      </c>
      <c r="O28" s="17">
        <f t="shared" si="0"/>
        <v>357.75362318840581</v>
      </c>
      <c r="P28" s="17">
        <f t="shared" si="1"/>
        <v>362.90899999999999</v>
      </c>
      <c r="Q28" s="17">
        <f t="shared" si="2"/>
        <v>0.98579429881431935</v>
      </c>
      <c r="R28" s="17">
        <f t="shared" si="3"/>
        <v>0.62800215139082294</v>
      </c>
      <c r="S28" s="17">
        <f t="shared" si="4"/>
        <v>0.37460183354944138</v>
      </c>
      <c r="T28" s="17">
        <f t="shared" si="5"/>
        <v>0.25340031784138156</v>
      </c>
      <c r="U28" s="17">
        <f t="shared" si="6"/>
        <v>0.59649769148054466</v>
      </c>
      <c r="V28" s="15">
        <v>8.6</v>
      </c>
      <c r="W28" s="15">
        <v>111</v>
      </c>
      <c r="X28" s="39">
        <v>-0.54333333333333333</v>
      </c>
      <c r="Y28" s="39">
        <v>0.74333333333333329</v>
      </c>
      <c r="Z28" s="45">
        <v>0.79</v>
      </c>
      <c r="AA28" s="45">
        <v>-43.56</v>
      </c>
      <c r="AB28" s="45">
        <v>70.02</v>
      </c>
    </row>
    <row r="29" spans="1:28">
      <c r="A29" s="10" t="s">
        <v>33</v>
      </c>
      <c r="B29" s="11">
        <v>42355</v>
      </c>
      <c r="C29" s="10" t="s">
        <v>32</v>
      </c>
      <c r="D29" s="12" t="s">
        <v>207</v>
      </c>
      <c r="E29" s="10" t="s">
        <v>240</v>
      </c>
      <c r="F29" s="10">
        <v>4</v>
      </c>
      <c r="G29" s="10" t="s">
        <v>236</v>
      </c>
      <c r="H29" s="10">
        <v>25</v>
      </c>
      <c r="I29" s="12" t="s">
        <v>108</v>
      </c>
      <c r="J29" s="12" t="s">
        <v>109</v>
      </c>
      <c r="K29" s="13">
        <v>61.51</v>
      </c>
      <c r="L29" s="14">
        <v>493.8</v>
      </c>
      <c r="M29" s="15">
        <v>6</v>
      </c>
      <c r="N29" s="16">
        <v>0.39</v>
      </c>
      <c r="O29" s="17">
        <f t="shared" si="0"/>
        <v>355.25179856115108</v>
      </c>
      <c r="P29" s="17">
        <f t="shared" si="1"/>
        <v>369.06</v>
      </c>
      <c r="Q29" s="17">
        <f t="shared" si="2"/>
        <v>0.96258548355592877</v>
      </c>
      <c r="R29" s="17">
        <f t="shared" si="3"/>
        <v>0.63676019488455515</v>
      </c>
      <c r="S29" s="17">
        <f t="shared" si="4"/>
        <v>0.37540833858681222</v>
      </c>
      <c r="T29" s="17">
        <f t="shared" si="5"/>
        <v>0.26135185629774293</v>
      </c>
      <c r="U29" s="17">
        <f t="shared" si="6"/>
        <v>0.58955999700149897</v>
      </c>
      <c r="V29" s="15">
        <v>8.5</v>
      </c>
      <c r="W29" s="15">
        <v>116</v>
      </c>
      <c r="X29" s="39">
        <v>8.666666666666667E-2</v>
      </c>
      <c r="Y29" s="39">
        <v>0.79999999999999993</v>
      </c>
      <c r="Z29" s="45">
        <v>0.84</v>
      </c>
      <c r="AA29" s="45">
        <v>-36.43</v>
      </c>
      <c r="AB29" s="45">
        <v>77.510000000000005</v>
      </c>
    </row>
    <row r="30" spans="1:28">
      <c r="A30" s="10" t="s">
        <v>33</v>
      </c>
      <c r="B30" s="11">
        <v>42355</v>
      </c>
      <c r="C30" s="10" t="s">
        <v>32</v>
      </c>
      <c r="D30" s="12" t="s">
        <v>208</v>
      </c>
      <c r="E30" s="10" t="s">
        <v>240</v>
      </c>
      <c r="F30" s="10">
        <v>3</v>
      </c>
      <c r="G30" s="10" t="s">
        <v>237</v>
      </c>
      <c r="H30" s="10">
        <v>25</v>
      </c>
      <c r="I30" s="12" t="s">
        <v>108</v>
      </c>
      <c r="J30" s="12" t="s">
        <v>109</v>
      </c>
      <c r="K30" s="13">
        <v>61.51</v>
      </c>
      <c r="L30" s="14">
        <v>493.4</v>
      </c>
      <c r="M30" s="15">
        <v>6</v>
      </c>
      <c r="N30" s="16">
        <v>0.39</v>
      </c>
      <c r="O30" s="17">
        <f t="shared" si="0"/>
        <v>354.96402877697835</v>
      </c>
      <c r="P30" s="17">
        <f t="shared" si="1"/>
        <v>369.06</v>
      </c>
      <c r="Q30" s="17">
        <f t="shared" si="2"/>
        <v>0.96180574642870631</v>
      </c>
      <c r="R30" s="17">
        <f t="shared" si="3"/>
        <v>0.63705443530992212</v>
      </c>
      <c r="S30" s="17">
        <f t="shared" si="4"/>
        <v>0.37510424110719548</v>
      </c>
      <c r="T30" s="17">
        <f t="shared" si="5"/>
        <v>0.26195019420272664</v>
      </c>
      <c r="U30" s="17">
        <f t="shared" si="6"/>
        <v>0.58881034385187214</v>
      </c>
      <c r="V30" s="15">
        <v>8.3000000000000007</v>
      </c>
      <c r="W30" s="15">
        <v>128</v>
      </c>
      <c r="X30" s="39">
        <v>-0.23</v>
      </c>
      <c r="Y30" s="39">
        <v>0.41</v>
      </c>
      <c r="Z30" s="45">
        <v>0.41</v>
      </c>
      <c r="AA30" s="45">
        <v>-40.94</v>
      </c>
      <c r="AB30" s="45">
        <v>23.54</v>
      </c>
    </row>
    <row r="31" spans="1:28">
      <c r="A31" s="10" t="s">
        <v>33</v>
      </c>
      <c r="B31" s="11">
        <v>42355</v>
      </c>
      <c r="C31" s="10" t="s">
        <v>32</v>
      </c>
      <c r="D31" s="12" t="s">
        <v>209</v>
      </c>
      <c r="E31" s="10" t="s">
        <v>240</v>
      </c>
      <c r="F31" s="10">
        <v>2</v>
      </c>
      <c r="G31" s="10" t="s">
        <v>237</v>
      </c>
      <c r="H31" s="10">
        <v>25</v>
      </c>
      <c r="I31" s="12" t="s">
        <v>108</v>
      </c>
      <c r="J31" s="12" t="s">
        <v>109</v>
      </c>
      <c r="K31" s="13">
        <v>61.51</v>
      </c>
      <c r="L31" s="14">
        <v>494.6</v>
      </c>
      <c r="M31" s="15">
        <v>6</v>
      </c>
      <c r="N31" s="16">
        <v>0.39</v>
      </c>
      <c r="O31" s="17">
        <f t="shared" si="0"/>
        <v>355.82733812949641</v>
      </c>
      <c r="P31" s="17">
        <f t="shared" si="1"/>
        <v>369.06</v>
      </c>
      <c r="Q31" s="17">
        <f t="shared" si="2"/>
        <v>0.96414495781037346</v>
      </c>
      <c r="R31" s="17">
        <f t="shared" si="3"/>
        <v>0.63617171403382133</v>
      </c>
      <c r="S31" s="17">
        <f t="shared" si="4"/>
        <v>0.37601653354604564</v>
      </c>
      <c r="T31" s="17">
        <f t="shared" si="5"/>
        <v>0.26015518048777569</v>
      </c>
      <c r="U31" s="17">
        <f t="shared" si="6"/>
        <v>0.59106138366606964</v>
      </c>
      <c r="V31" s="15">
        <v>8.3000000000000007</v>
      </c>
      <c r="W31" s="15">
        <v>128</v>
      </c>
      <c r="X31" s="39">
        <v>-0.2233333333333333</v>
      </c>
      <c r="Y31" s="39">
        <v>0.44333333333333336</v>
      </c>
      <c r="Z31" s="45">
        <v>0.4</v>
      </c>
      <c r="AA31" s="45">
        <v>-45.34</v>
      </c>
      <c r="AB31" s="45">
        <v>28.93</v>
      </c>
    </row>
    <row r="32" spans="1:28">
      <c r="A32" s="10" t="s">
        <v>33</v>
      </c>
      <c r="B32" s="11">
        <v>42355</v>
      </c>
      <c r="C32" s="10" t="s">
        <v>32</v>
      </c>
      <c r="D32" s="12" t="s">
        <v>210</v>
      </c>
      <c r="E32" s="10" t="s">
        <v>240</v>
      </c>
      <c r="F32" s="10">
        <v>1</v>
      </c>
      <c r="G32" s="10" t="s">
        <v>237</v>
      </c>
      <c r="H32" s="10">
        <v>25</v>
      </c>
      <c r="I32" s="12" t="s">
        <v>108</v>
      </c>
      <c r="J32" s="12" t="s">
        <v>109</v>
      </c>
      <c r="K32" s="13">
        <v>61.51</v>
      </c>
      <c r="L32" s="14">
        <v>493.3</v>
      </c>
      <c r="M32" s="15">
        <v>5.7</v>
      </c>
      <c r="N32" s="16">
        <v>0.39</v>
      </c>
      <c r="O32" s="17">
        <f t="shared" si="0"/>
        <v>354.89208633093523</v>
      </c>
      <c r="P32" s="17">
        <f t="shared" si="1"/>
        <v>350.60700000000003</v>
      </c>
      <c r="Q32" s="17">
        <f t="shared" si="2"/>
        <v>1.0122219075230534</v>
      </c>
      <c r="R32" s="17">
        <f t="shared" si="3"/>
        <v>0.61802946885922516</v>
      </c>
      <c r="S32" s="17">
        <f t="shared" si="4"/>
        <v>0.39476654393399085</v>
      </c>
      <c r="T32" s="17">
        <f t="shared" si="5"/>
        <v>0.22326292492523431</v>
      </c>
      <c r="U32" s="17">
        <f t="shared" si="6"/>
        <v>0.63875035710297312</v>
      </c>
      <c r="V32" s="15">
        <v>8.3000000000000007</v>
      </c>
      <c r="W32" s="15">
        <v>122</v>
      </c>
      <c r="X32" s="39">
        <v>-0.22999999999999998</v>
      </c>
      <c r="Y32" s="39">
        <v>0.42</v>
      </c>
      <c r="Z32" s="45">
        <v>0.42</v>
      </c>
      <c r="AA32" s="45">
        <v>-41.49</v>
      </c>
      <c r="AB32" s="45">
        <v>17.86</v>
      </c>
    </row>
    <row r="33" spans="1:44">
      <c r="A33" s="10" t="s">
        <v>33</v>
      </c>
      <c r="B33" s="11">
        <v>42355</v>
      </c>
      <c r="C33" s="10" t="s">
        <v>32</v>
      </c>
      <c r="D33" s="12" t="s">
        <v>211</v>
      </c>
      <c r="E33" s="10" t="s">
        <v>240</v>
      </c>
      <c r="F33" s="10">
        <v>6</v>
      </c>
      <c r="G33" s="10" t="s">
        <v>236</v>
      </c>
      <c r="H33" s="10">
        <v>25</v>
      </c>
      <c r="I33" s="12" t="s">
        <v>108</v>
      </c>
      <c r="J33" s="12" t="s">
        <v>109</v>
      </c>
      <c r="K33" s="13">
        <v>61.51</v>
      </c>
      <c r="L33" s="14">
        <v>494.3</v>
      </c>
      <c r="M33" s="15">
        <v>5.8</v>
      </c>
      <c r="N33" s="16">
        <v>0.4</v>
      </c>
      <c r="O33" s="17">
        <f t="shared" si="0"/>
        <v>353.07142857142861</v>
      </c>
      <c r="P33" s="17">
        <f t="shared" si="1"/>
        <v>356.75799999999998</v>
      </c>
      <c r="Q33" s="17">
        <f t="shared" si="2"/>
        <v>0.98966646458223395</v>
      </c>
      <c r="R33" s="17">
        <f t="shared" si="3"/>
        <v>0.62654095676142108</v>
      </c>
      <c r="S33" s="17">
        <f t="shared" si="4"/>
        <v>0.39586658583289358</v>
      </c>
      <c r="T33" s="17">
        <f t="shared" si="5"/>
        <v>0.23067437092852749</v>
      </c>
      <c r="U33" s="17">
        <f t="shared" si="6"/>
        <v>0.63182874409219925</v>
      </c>
      <c r="V33" s="15">
        <v>8.5</v>
      </c>
      <c r="W33" s="15">
        <v>115</v>
      </c>
      <c r="X33" s="39">
        <v>-0.33666666666666667</v>
      </c>
      <c r="Y33" s="39">
        <v>0.92666666666666675</v>
      </c>
      <c r="Z33" s="45">
        <v>0.96</v>
      </c>
      <c r="AA33" s="45">
        <v>-39.049999999999997</v>
      </c>
      <c r="AB33" s="45">
        <v>68.02</v>
      </c>
    </row>
    <row r="34" spans="1:44">
      <c r="A34" s="10" t="s">
        <v>33</v>
      </c>
      <c r="B34" s="11">
        <v>42355</v>
      </c>
      <c r="C34" s="10" t="s">
        <v>32</v>
      </c>
      <c r="D34" s="12" t="s">
        <v>212</v>
      </c>
      <c r="E34" s="10" t="s">
        <v>240</v>
      </c>
      <c r="F34" s="10">
        <v>5</v>
      </c>
      <c r="G34" s="10" t="s">
        <v>236</v>
      </c>
      <c r="H34" s="10">
        <v>25</v>
      </c>
      <c r="I34" s="12" t="s">
        <v>108</v>
      </c>
      <c r="J34" s="12" t="s">
        <v>109</v>
      </c>
      <c r="K34" s="13">
        <v>61.51</v>
      </c>
      <c r="L34" s="14">
        <v>493.7</v>
      </c>
      <c r="M34" s="15">
        <v>5.9</v>
      </c>
      <c r="N34" s="16">
        <v>0.38</v>
      </c>
      <c r="O34" s="17">
        <f t="shared" si="0"/>
        <v>357.75362318840581</v>
      </c>
      <c r="P34" s="17">
        <f t="shared" si="1"/>
        <v>362.90899999999999</v>
      </c>
      <c r="Q34" s="17">
        <f t="shared" si="2"/>
        <v>0.98579429881431935</v>
      </c>
      <c r="R34" s="17">
        <f t="shared" si="3"/>
        <v>0.62800215139082294</v>
      </c>
      <c r="S34" s="17">
        <f t="shared" si="4"/>
        <v>0.37460183354944138</v>
      </c>
      <c r="T34" s="17">
        <f t="shared" si="5"/>
        <v>0.25340031784138156</v>
      </c>
      <c r="U34" s="17">
        <f t="shared" si="6"/>
        <v>0.59649769148054466</v>
      </c>
      <c r="V34" s="15">
        <v>8.6</v>
      </c>
      <c r="W34" s="15">
        <v>111</v>
      </c>
      <c r="X34" s="39">
        <v>-0.53666666666666674</v>
      </c>
      <c r="Y34" s="39">
        <v>0.87333333333333341</v>
      </c>
      <c r="Z34" s="45">
        <v>0.9</v>
      </c>
      <c r="AA34" s="45">
        <v>-36.770000000000003</v>
      </c>
      <c r="AB34" s="45">
        <v>60.36</v>
      </c>
    </row>
    <row r="35" spans="1:44">
      <c r="A35" s="10" t="s">
        <v>33</v>
      </c>
      <c r="B35" s="11">
        <v>42355</v>
      </c>
      <c r="C35" s="10" t="s">
        <v>32</v>
      </c>
      <c r="D35" s="12" t="s">
        <v>213</v>
      </c>
      <c r="E35" s="10" t="s">
        <v>240</v>
      </c>
      <c r="F35" s="10">
        <v>4</v>
      </c>
      <c r="G35" s="10" t="s">
        <v>236</v>
      </c>
      <c r="H35" s="10">
        <v>25</v>
      </c>
      <c r="I35" s="12" t="s">
        <v>108</v>
      </c>
      <c r="J35" s="12" t="s">
        <v>109</v>
      </c>
      <c r="K35" s="13">
        <v>61.51</v>
      </c>
      <c r="L35" s="14">
        <v>493.8</v>
      </c>
      <c r="M35" s="15">
        <v>6</v>
      </c>
      <c r="N35" s="16">
        <v>0.39</v>
      </c>
      <c r="O35" s="17">
        <f t="shared" si="0"/>
        <v>355.25179856115108</v>
      </c>
      <c r="P35" s="17">
        <f t="shared" si="1"/>
        <v>369.06</v>
      </c>
      <c r="Q35" s="17">
        <f t="shared" si="2"/>
        <v>0.96258548355592877</v>
      </c>
      <c r="R35" s="17">
        <f t="shared" si="3"/>
        <v>0.63676019488455515</v>
      </c>
      <c r="S35" s="17">
        <f t="shared" si="4"/>
        <v>0.37540833858681222</v>
      </c>
      <c r="T35" s="17">
        <f t="shared" si="5"/>
        <v>0.26135185629774293</v>
      </c>
      <c r="U35" s="17">
        <f t="shared" si="6"/>
        <v>0.58955999700149897</v>
      </c>
      <c r="V35" s="15">
        <v>8.5</v>
      </c>
      <c r="W35" s="15">
        <v>116</v>
      </c>
      <c r="X35" s="39">
        <v>0</v>
      </c>
      <c r="Y35" s="39">
        <v>0.95000000000000007</v>
      </c>
      <c r="Z35" s="45">
        <v>0.93</v>
      </c>
      <c r="AA35" s="45">
        <v>-36.049999999999997</v>
      </c>
      <c r="AB35" s="45">
        <v>59.95</v>
      </c>
    </row>
    <row r="36" spans="1:44">
      <c r="A36" s="10" t="s">
        <v>33</v>
      </c>
      <c r="B36" s="11">
        <v>42355</v>
      </c>
      <c r="C36" s="10" t="s">
        <v>32</v>
      </c>
      <c r="D36" s="12" t="s">
        <v>214</v>
      </c>
      <c r="E36" s="10" t="s">
        <v>240</v>
      </c>
      <c r="F36" s="10">
        <v>3</v>
      </c>
      <c r="G36" s="10" t="s">
        <v>237</v>
      </c>
      <c r="H36" s="10">
        <v>25</v>
      </c>
      <c r="I36" s="12" t="s">
        <v>108</v>
      </c>
      <c r="J36" s="12" t="s">
        <v>109</v>
      </c>
      <c r="K36" s="13">
        <v>61.51</v>
      </c>
      <c r="L36" s="14">
        <v>493.4</v>
      </c>
      <c r="M36" s="15">
        <v>6</v>
      </c>
      <c r="N36" s="16">
        <v>0.39</v>
      </c>
      <c r="O36" s="17">
        <f t="shared" si="0"/>
        <v>354.96402877697835</v>
      </c>
      <c r="P36" s="17">
        <f t="shared" si="1"/>
        <v>369.06</v>
      </c>
      <c r="Q36" s="17">
        <f t="shared" si="2"/>
        <v>0.96180574642870631</v>
      </c>
      <c r="R36" s="17">
        <f t="shared" si="3"/>
        <v>0.63705443530992212</v>
      </c>
      <c r="S36" s="17">
        <f t="shared" si="4"/>
        <v>0.37510424110719548</v>
      </c>
      <c r="T36" s="17">
        <f t="shared" si="5"/>
        <v>0.26195019420272664</v>
      </c>
      <c r="U36" s="17">
        <f t="shared" si="6"/>
        <v>0.58881034385187214</v>
      </c>
      <c r="V36" s="15">
        <v>8.3000000000000007</v>
      </c>
      <c r="W36" s="15">
        <v>128</v>
      </c>
      <c r="X36" s="39">
        <v>-0.39999999999999997</v>
      </c>
      <c r="Y36" s="39">
        <v>0.45666666666666661</v>
      </c>
      <c r="Z36" s="45">
        <v>0.44</v>
      </c>
      <c r="AA36" s="45">
        <v>-38.229999999999997</v>
      </c>
      <c r="AB36" s="45">
        <v>20.53</v>
      </c>
    </row>
    <row r="37" spans="1:44">
      <c r="A37" s="10" t="s">
        <v>33</v>
      </c>
      <c r="B37" s="11">
        <v>42355</v>
      </c>
      <c r="C37" s="10" t="s">
        <v>32</v>
      </c>
      <c r="D37" s="12" t="s">
        <v>215</v>
      </c>
      <c r="E37" s="10" t="s">
        <v>240</v>
      </c>
      <c r="F37" s="10">
        <v>2</v>
      </c>
      <c r="G37" s="10" t="s">
        <v>237</v>
      </c>
      <c r="H37" s="10">
        <v>25</v>
      </c>
      <c r="I37" s="12" t="s">
        <v>108</v>
      </c>
      <c r="J37" s="12" t="s">
        <v>109</v>
      </c>
      <c r="K37" s="13">
        <v>61.51</v>
      </c>
      <c r="L37" s="14">
        <v>494.6</v>
      </c>
      <c r="M37" s="15">
        <v>6</v>
      </c>
      <c r="N37" s="16">
        <v>0.39</v>
      </c>
      <c r="O37" s="17">
        <f t="shared" si="0"/>
        <v>355.82733812949641</v>
      </c>
      <c r="P37" s="17">
        <f t="shared" si="1"/>
        <v>369.06</v>
      </c>
      <c r="Q37" s="17">
        <f t="shared" si="2"/>
        <v>0.96414495781037346</v>
      </c>
      <c r="R37" s="17">
        <f t="shared" si="3"/>
        <v>0.63617171403382133</v>
      </c>
      <c r="S37" s="17">
        <f t="shared" si="4"/>
        <v>0.37601653354604564</v>
      </c>
      <c r="T37" s="17">
        <f t="shared" si="5"/>
        <v>0.26015518048777569</v>
      </c>
      <c r="U37" s="17">
        <f t="shared" si="6"/>
        <v>0.59106138366606964</v>
      </c>
      <c r="V37" s="15">
        <v>8.3000000000000007</v>
      </c>
      <c r="W37" s="15">
        <v>128</v>
      </c>
      <c r="X37" s="39">
        <v>-0.26666666666666666</v>
      </c>
      <c r="Y37" s="39">
        <v>0.45</v>
      </c>
      <c r="Z37" s="45">
        <v>0.44</v>
      </c>
      <c r="AA37" s="45">
        <v>-41.54</v>
      </c>
      <c r="AB37" s="45">
        <v>36.83</v>
      </c>
    </row>
    <row r="38" spans="1:44">
      <c r="A38" s="10" t="s">
        <v>33</v>
      </c>
      <c r="B38" s="11">
        <v>42355</v>
      </c>
      <c r="C38" s="10" t="s">
        <v>32</v>
      </c>
      <c r="D38" s="12" t="s">
        <v>216</v>
      </c>
      <c r="E38" s="10" t="s">
        <v>240</v>
      </c>
      <c r="F38" s="10">
        <v>1</v>
      </c>
      <c r="G38" s="10" t="s">
        <v>237</v>
      </c>
      <c r="H38" s="10">
        <v>25</v>
      </c>
      <c r="I38" s="12" t="s">
        <v>108</v>
      </c>
      <c r="J38" s="12" t="s">
        <v>109</v>
      </c>
      <c r="K38" s="13">
        <v>61.51</v>
      </c>
      <c r="L38" s="14">
        <v>493.3</v>
      </c>
      <c r="M38" s="15">
        <v>5.7</v>
      </c>
      <c r="N38" s="16">
        <v>0.39</v>
      </c>
      <c r="O38" s="17">
        <f t="shared" si="0"/>
        <v>354.89208633093523</v>
      </c>
      <c r="P38" s="17">
        <f t="shared" si="1"/>
        <v>350.60700000000003</v>
      </c>
      <c r="Q38" s="17">
        <f t="shared" si="2"/>
        <v>1.0122219075230534</v>
      </c>
      <c r="R38" s="17">
        <f t="shared" si="3"/>
        <v>0.61802946885922516</v>
      </c>
      <c r="S38" s="17">
        <f t="shared" si="4"/>
        <v>0.39476654393399085</v>
      </c>
      <c r="T38" s="17">
        <f t="shared" si="5"/>
        <v>0.22326292492523431</v>
      </c>
      <c r="U38" s="17">
        <f t="shared" si="6"/>
        <v>0.63875035710297312</v>
      </c>
      <c r="V38" s="15">
        <v>8.3000000000000007</v>
      </c>
      <c r="W38" s="15">
        <v>122</v>
      </c>
      <c r="X38" s="39">
        <v>-0.27666666666666667</v>
      </c>
      <c r="Y38" s="39">
        <v>0.43333333333333335</v>
      </c>
      <c r="Z38" s="45">
        <v>0.46</v>
      </c>
      <c r="AA38" s="45">
        <v>-37.380000000000003</v>
      </c>
      <c r="AB38" s="45">
        <v>33.4</v>
      </c>
    </row>
    <row r="39" spans="1:44">
      <c r="A39" s="10" t="s">
        <v>33</v>
      </c>
      <c r="B39" s="11">
        <v>42355</v>
      </c>
      <c r="C39" s="10" t="s">
        <v>32</v>
      </c>
      <c r="D39" s="14" t="s">
        <v>217</v>
      </c>
      <c r="E39" s="10" t="s">
        <v>240</v>
      </c>
      <c r="F39" s="10">
        <v>6</v>
      </c>
      <c r="G39" s="10" t="s">
        <v>236</v>
      </c>
      <c r="H39" s="10">
        <v>25</v>
      </c>
      <c r="I39" s="12" t="s">
        <v>108</v>
      </c>
      <c r="J39" s="12" t="s">
        <v>109</v>
      </c>
      <c r="K39" s="13">
        <v>61.51</v>
      </c>
      <c r="L39" s="14">
        <v>494.3</v>
      </c>
      <c r="M39" s="15">
        <v>5.8</v>
      </c>
      <c r="N39" s="16">
        <v>0.4</v>
      </c>
      <c r="O39" s="17">
        <f t="shared" si="0"/>
        <v>353.07142857142861</v>
      </c>
      <c r="P39" s="17">
        <f t="shared" si="1"/>
        <v>356.75799999999998</v>
      </c>
      <c r="Q39" s="17">
        <f t="shared" si="2"/>
        <v>0.98966646458223395</v>
      </c>
      <c r="R39" s="17">
        <f t="shared" si="3"/>
        <v>0.62654095676142108</v>
      </c>
      <c r="S39" s="17">
        <f t="shared" si="4"/>
        <v>0.39586658583289358</v>
      </c>
      <c r="T39" s="17">
        <f t="shared" si="5"/>
        <v>0.23067437092852749</v>
      </c>
      <c r="U39" s="17">
        <f t="shared" si="6"/>
        <v>0.63182874409219925</v>
      </c>
      <c r="V39" s="15">
        <v>8.5</v>
      </c>
      <c r="W39" s="15">
        <v>115</v>
      </c>
      <c r="X39" s="39">
        <v>-0.42333333333333334</v>
      </c>
      <c r="Y39" s="39">
        <v>0.97333333333333327</v>
      </c>
      <c r="Z39" s="45">
        <v>10.85</v>
      </c>
      <c r="AA39" s="45">
        <v>-990.73</v>
      </c>
      <c r="AB39" s="45">
        <v>-906.86</v>
      </c>
    </row>
    <row r="40" spans="1:44">
      <c r="A40" s="10" t="s">
        <v>33</v>
      </c>
      <c r="B40" s="11">
        <v>42355</v>
      </c>
      <c r="C40" s="10" t="s">
        <v>32</v>
      </c>
      <c r="D40" s="14" t="s">
        <v>218</v>
      </c>
      <c r="E40" s="10" t="s">
        <v>240</v>
      </c>
      <c r="F40" s="10">
        <v>5</v>
      </c>
      <c r="G40" s="10" t="s">
        <v>236</v>
      </c>
      <c r="H40" s="10">
        <v>25</v>
      </c>
      <c r="I40" s="12" t="s">
        <v>108</v>
      </c>
      <c r="J40" s="12" t="s">
        <v>109</v>
      </c>
      <c r="K40" s="13">
        <v>61.51</v>
      </c>
      <c r="L40" s="14">
        <v>493.7</v>
      </c>
      <c r="M40" s="15">
        <v>5.9</v>
      </c>
      <c r="N40" s="16">
        <v>0.38</v>
      </c>
      <c r="O40" s="17">
        <f t="shared" si="0"/>
        <v>357.75362318840581</v>
      </c>
      <c r="P40" s="17">
        <f t="shared" si="1"/>
        <v>362.90899999999999</v>
      </c>
      <c r="Q40" s="17">
        <f t="shared" si="2"/>
        <v>0.98579429881431935</v>
      </c>
      <c r="R40" s="17">
        <f t="shared" si="3"/>
        <v>0.62800215139082294</v>
      </c>
      <c r="S40" s="17">
        <f t="shared" si="4"/>
        <v>0.37460183354944138</v>
      </c>
      <c r="T40" s="17">
        <f t="shared" si="5"/>
        <v>0.25340031784138156</v>
      </c>
      <c r="U40" s="17">
        <f t="shared" si="6"/>
        <v>0.59649769148054466</v>
      </c>
      <c r="V40" s="15">
        <v>8.6</v>
      </c>
      <c r="W40" s="15">
        <v>111</v>
      </c>
      <c r="X40" s="39">
        <v>-0.59333333333333338</v>
      </c>
      <c r="Y40" s="39">
        <v>0.93333333333333324</v>
      </c>
      <c r="Z40" s="45">
        <v>1.18</v>
      </c>
      <c r="AA40" s="45">
        <v>2771.89</v>
      </c>
      <c r="AB40" s="45">
        <v>-1033.9000000000001</v>
      </c>
    </row>
    <row r="41" spans="1:44">
      <c r="A41" s="10" t="s">
        <v>33</v>
      </c>
      <c r="B41" s="11">
        <v>42355</v>
      </c>
      <c r="C41" s="10" t="s">
        <v>32</v>
      </c>
      <c r="D41" s="14" t="s">
        <v>219</v>
      </c>
      <c r="E41" s="10" t="s">
        <v>240</v>
      </c>
      <c r="F41" s="10">
        <v>4</v>
      </c>
      <c r="G41" s="10" t="s">
        <v>236</v>
      </c>
      <c r="H41" s="10">
        <v>25</v>
      </c>
      <c r="I41" s="12" t="s">
        <v>108</v>
      </c>
      <c r="J41" s="12" t="s">
        <v>109</v>
      </c>
      <c r="K41" s="13">
        <v>61.51</v>
      </c>
      <c r="L41" s="14">
        <v>493.8</v>
      </c>
      <c r="M41" s="15">
        <v>6</v>
      </c>
      <c r="N41" s="16">
        <v>0.39</v>
      </c>
      <c r="O41" s="17">
        <f t="shared" si="0"/>
        <v>355.25179856115108</v>
      </c>
      <c r="P41" s="17">
        <f t="shared" si="1"/>
        <v>369.06</v>
      </c>
      <c r="Q41" s="17">
        <f t="shared" si="2"/>
        <v>0.96258548355592877</v>
      </c>
      <c r="R41" s="17">
        <f t="shared" si="3"/>
        <v>0.63676019488455515</v>
      </c>
      <c r="S41" s="17">
        <f t="shared" si="4"/>
        <v>0.37540833858681222</v>
      </c>
      <c r="T41" s="17">
        <f t="shared" si="5"/>
        <v>0.26135185629774293</v>
      </c>
      <c r="U41" s="17">
        <f t="shared" si="6"/>
        <v>0.58955999700149897</v>
      </c>
      <c r="V41" s="15">
        <v>8.5</v>
      </c>
      <c r="W41" s="15">
        <v>116</v>
      </c>
      <c r="X41" s="39">
        <v>0.04</v>
      </c>
      <c r="Y41" s="39">
        <v>1.01</v>
      </c>
      <c r="Z41" s="45">
        <v>1</v>
      </c>
      <c r="AA41" s="45">
        <v>-153.62</v>
      </c>
      <c r="AB41" s="45">
        <v>392.39</v>
      </c>
      <c r="AQ41">
        <v>-1</v>
      </c>
      <c r="AR41">
        <v>-1</v>
      </c>
    </row>
    <row r="42" spans="1:44">
      <c r="A42" s="10" t="s">
        <v>33</v>
      </c>
      <c r="B42" s="11">
        <v>42355</v>
      </c>
      <c r="C42" s="10" t="s">
        <v>32</v>
      </c>
      <c r="D42" s="14" t="s">
        <v>220</v>
      </c>
      <c r="E42" s="10" t="s">
        <v>240</v>
      </c>
      <c r="F42" s="10">
        <v>3</v>
      </c>
      <c r="G42" s="10" t="s">
        <v>237</v>
      </c>
      <c r="H42" s="10">
        <v>25</v>
      </c>
      <c r="I42" s="12" t="s">
        <v>108</v>
      </c>
      <c r="J42" s="12" t="s">
        <v>109</v>
      </c>
      <c r="K42" s="13">
        <v>61.51</v>
      </c>
      <c r="L42" s="14">
        <v>493.4</v>
      </c>
      <c r="M42" s="15">
        <v>6</v>
      </c>
      <c r="N42" s="16">
        <v>0.39</v>
      </c>
      <c r="O42" s="17">
        <f t="shared" si="0"/>
        <v>354.96402877697835</v>
      </c>
      <c r="P42" s="17">
        <f t="shared" si="1"/>
        <v>369.06</v>
      </c>
      <c r="Q42" s="17">
        <f t="shared" si="2"/>
        <v>0.96180574642870631</v>
      </c>
      <c r="R42" s="17">
        <f t="shared" si="3"/>
        <v>0.63705443530992212</v>
      </c>
      <c r="S42" s="17">
        <f t="shared" si="4"/>
        <v>0.37510424110719548</v>
      </c>
      <c r="T42" s="17">
        <f t="shared" si="5"/>
        <v>0.26195019420272664</v>
      </c>
      <c r="U42" s="17">
        <f t="shared" si="6"/>
        <v>0.58881034385187214</v>
      </c>
      <c r="V42" s="15">
        <v>8.3000000000000007</v>
      </c>
      <c r="W42" s="15">
        <v>128</v>
      </c>
      <c r="X42" s="39">
        <v>-0.49333333333333335</v>
      </c>
      <c r="Y42" s="39">
        <v>0.45666666666666672</v>
      </c>
      <c r="Z42" s="45">
        <v>0.44</v>
      </c>
      <c r="AA42" s="45">
        <v>-32.659999999999997</v>
      </c>
      <c r="AB42" s="45">
        <v>36.58</v>
      </c>
      <c r="AQ42">
        <v>2</v>
      </c>
      <c r="AR42">
        <v>2</v>
      </c>
    </row>
    <row r="43" spans="1:44">
      <c r="A43" s="10" t="s">
        <v>33</v>
      </c>
      <c r="B43" s="11">
        <v>42355</v>
      </c>
      <c r="C43" s="10" t="s">
        <v>32</v>
      </c>
      <c r="D43" s="14" t="s">
        <v>221</v>
      </c>
      <c r="E43" s="10" t="s">
        <v>240</v>
      </c>
      <c r="F43" s="10">
        <v>2</v>
      </c>
      <c r="G43" s="10" t="s">
        <v>237</v>
      </c>
      <c r="H43" s="10">
        <v>25</v>
      </c>
      <c r="I43" s="12" t="s">
        <v>108</v>
      </c>
      <c r="J43" s="12" t="s">
        <v>109</v>
      </c>
      <c r="K43" s="13">
        <v>61.51</v>
      </c>
      <c r="L43" s="14">
        <v>494.6</v>
      </c>
      <c r="M43" s="15">
        <v>6</v>
      </c>
      <c r="N43" s="16">
        <v>0.39</v>
      </c>
      <c r="O43" s="17">
        <f t="shared" si="0"/>
        <v>355.82733812949641</v>
      </c>
      <c r="P43" s="17">
        <f t="shared" si="1"/>
        <v>369.06</v>
      </c>
      <c r="Q43" s="17">
        <f t="shared" si="2"/>
        <v>0.96414495781037346</v>
      </c>
      <c r="R43" s="17">
        <f t="shared" si="3"/>
        <v>0.63617171403382133</v>
      </c>
      <c r="S43" s="17">
        <f t="shared" si="4"/>
        <v>0.37601653354604564</v>
      </c>
      <c r="T43" s="17">
        <f t="shared" si="5"/>
        <v>0.26015518048777569</v>
      </c>
      <c r="U43" s="17">
        <f t="shared" si="6"/>
        <v>0.59106138366606964</v>
      </c>
      <c r="V43" s="15">
        <v>8.3000000000000007</v>
      </c>
      <c r="W43" s="15">
        <v>128</v>
      </c>
      <c r="X43" s="39">
        <v>-0.26666666666666666</v>
      </c>
      <c r="Y43" s="39">
        <v>0.44</v>
      </c>
      <c r="Z43" s="45">
        <v>0.44</v>
      </c>
      <c r="AA43" s="45">
        <v>-42.46</v>
      </c>
      <c r="AB43" s="45">
        <v>35.17</v>
      </c>
    </row>
    <row r="44" spans="1:44">
      <c r="A44" s="10" t="s">
        <v>33</v>
      </c>
      <c r="B44" s="11">
        <v>42355</v>
      </c>
      <c r="C44" s="10" t="s">
        <v>32</v>
      </c>
      <c r="D44" s="14" t="s">
        <v>222</v>
      </c>
      <c r="E44" s="10" t="s">
        <v>240</v>
      </c>
      <c r="F44" s="10">
        <v>1</v>
      </c>
      <c r="G44" s="10" t="s">
        <v>237</v>
      </c>
      <c r="H44" s="10">
        <v>25</v>
      </c>
      <c r="I44" s="12" t="s">
        <v>108</v>
      </c>
      <c r="J44" s="12" t="s">
        <v>109</v>
      </c>
      <c r="K44" s="13">
        <v>61.51</v>
      </c>
      <c r="L44" s="14">
        <v>493.3</v>
      </c>
      <c r="M44" s="15">
        <v>5.7</v>
      </c>
      <c r="N44" s="16">
        <v>0.39</v>
      </c>
      <c r="O44" s="17">
        <f t="shared" si="0"/>
        <v>354.89208633093523</v>
      </c>
      <c r="P44" s="17">
        <f t="shared" si="1"/>
        <v>350.60700000000003</v>
      </c>
      <c r="Q44" s="17">
        <f t="shared" si="2"/>
        <v>1.0122219075230534</v>
      </c>
      <c r="R44" s="17">
        <f t="shared" si="3"/>
        <v>0.61802946885922516</v>
      </c>
      <c r="S44" s="17">
        <f t="shared" si="4"/>
        <v>0.39476654393399085</v>
      </c>
      <c r="T44" s="17">
        <f t="shared" si="5"/>
        <v>0.22326292492523431</v>
      </c>
      <c r="U44" s="17">
        <f t="shared" si="6"/>
        <v>0.63875035710297312</v>
      </c>
      <c r="V44" s="15">
        <v>8.3000000000000007</v>
      </c>
      <c r="W44" s="15">
        <v>122</v>
      </c>
      <c r="X44" s="39">
        <v>-0.24333333333333337</v>
      </c>
      <c r="Y44" s="39">
        <v>0.43</v>
      </c>
      <c r="Z44" s="45">
        <v>0.47</v>
      </c>
      <c r="AA44" s="45">
        <v>-36.85</v>
      </c>
      <c r="AB44" s="45">
        <v>16.489999999999998</v>
      </c>
    </row>
    <row r="45" spans="1:44">
      <c r="A45" s="10" t="s">
        <v>33</v>
      </c>
      <c r="B45" s="11">
        <v>42355</v>
      </c>
      <c r="C45" s="10" t="s">
        <v>32</v>
      </c>
      <c r="D45" s="12" t="s">
        <v>224</v>
      </c>
      <c r="E45" s="10" t="s">
        <v>240</v>
      </c>
      <c r="F45" s="10">
        <v>6</v>
      </c>
      <c r="G45" s="10" t="s">
        <v>236</v>
      </c>
      <c r="H45" s="10">
        <v>25</v>
      </c>
      <c r="I45" s="12" t="s">
        <v>107</v>
      </c>
      <c r="J45" s="12" t="s">
        <v>109</v>
      </c>
      <c r="K45" s="13">
        <v>61.51</v>
      </c>
      <c r="L45" s="14">
        <v>494.3</v>
      </c>
      <c r="M45" s="15">
        <v>5.8</v>
      </c>
      <c r="N45" s="16">
        <v>0.4</v>
      </c>
      <c r="O45" s="17">
        <f t="shared" si="0"/>
        <v>353.07142857142861</v>
      </c>
      <c r="P45" s="17">
        <f t="shared" si="1"/>
        <v>356.75799999999998</v>
      </c>
      <c r="Q45" s="17">
        <f t="shared" si="2"/>
        <v>0.98966646458223395</v>
      </c>
      <c r="R45" s="17">
        <f t="shared" si="3"/>
        <v>0.62654095676142108</v>
      </c>
      <c r="S45" s="17">
        <f t="shared" si="4"/>
        <v>0.39586658583289358</v>
      </c>
      <c r="T45" s="17">
        <f t="shared" si="5"/>
        <v>0.23067437092852749</v>
      </c>
      <c r="U45" s="17">
        <f t="shared" si="6"/>
        <v>0.63182874409219925</v>
      </c>
      <c r="V45" s="15">
        <v>8.5</v>
      </c>
      <c r="W45" s="15">
        <v>115</v>
      </c>
      <c r="X45" s="39"/>
      <c r="Y45" s="39"/>
      <c r="Z45" s="44">
        <v>-1.04</v>
      </c>
      <c r="AA45" s="44">
        <v>-11.56</v>
      </c>
      <c r="AB45" s="44">
        <v>-60.660000000000004</v>
      </c>
    </row>
    <row r="46" spans="1:44">
      <c r="A46" s="10" t="s">
        <v>33</v>
      </c>
      <c r="B46" s="11">
        <v>42355</v>
      </c>
      <c r="C46" s="10" t="s">
        <v>32</v>
      </c>
      <c r="D46" s="12" t="s">
        <v>225</v>
      </c>
      <c r="E46" s="10" t="s">
        <v>240</v>
      </c>
      <c r="F46" s="10">
        <v>5</v>
      </c>
      <c r="G46" s="10" t="s">
        <v>236</v>
      </c>
      <c r="H46" s="10">
        <v>25</v>
      </c>
      <c r="I46" s="12" t="s">
        <v>107</v>
      </c>
      <c r="J46" s="12" t="s">
        <v>109</v>
      </c>
      <c r="K46" s="13">
        <v>61.51</v>
      </c>
      <c r="L46" s="14">
        <v>493.7</v>
      </c>
      <c r="M46" s="15">
        <v>5.9</v>
      </c>
      <c r="N46" s="16">
        <v>0.38</v>
      </c>
      <c r="O46" s="17">
        <f t="shared" si="0"/>
        <v>357.75362318840581</v>
      </c>
      <c r="P46" s="17">
        <f t="shared" si="1"/>
        <v>362.90899999999999</v>
      </c>
      <c r="Q46" s="17">
        <f t="shared" si="2"/>
        <v>0.98579429881431935</v>
      </c>
      <c r="R46" s="17">
        <f t="shared" si="3"/>
        <v>0.62800215139082294</v>
      </c>
      <c r="S46" s="17">
        <f t="shared" si="4"/>
        <v>0.37460183354944138</v>
      </c>
      <c r="T46" s="17">
        <f t="shared" si="5"/>
        <v>0.25340031784138156</v>
      </c>
      <c r="U46" s="17">
        <f t="shared" si="6"/>
        <v>0.59649769148054466</v>
      </c>
      <c r="V46" s="15">
        <v>8.6</v>
      </c>
      <c r="W46" s="15">
        <v>111</v>
      </c>
      <c r="X46" s="39"/>
      <c r="Y46" s="39"/>
      <c r="Z46" s="44">
        <v>-0.87333333333333341</v>
      </c>
      <c r="AA46" s="44">
        <v>-10.58</v>
      </c>
      <c r="AB46" s="44">
        <v>-47.323333333333331</v>
      </c>
    </row>
    <row r="47" spans="1:44">
      <c r="A47" s="10" t="s">
        <v>33</v>
      </c>
      <c r="B47" s="11">
        <v>42355</v>
      </c>
      <c r="C47" s="10" t="s">
        <v>32</v>
      </c>
      <c r="D47" s="12" t="s">
        <v>226</v>
      </c>
      <c r="E47" s="10" t="s">
        <v>240</v>
      </c>
      <c r="F47" s="10">
        <v>4</v>
      </c>
      <c r="G47" s="10" t="s">
        <v>236</v>
      </c>
      <c r="H47" s="10">
        <v>25</v>
      </c>
      <c r="I47" s="12" t="s">
        <v>107</v>
      </c>
      <c r="J47" s="12" t="s">
        <v>109</v>
      </c>
      <c r="K47" s="13">
        <v>61.51</v>
      </c>
      <c r="L47" s="14">
        <v>493.8</v>
      </c>
      <c r="M47" s="15">
        <v>6</v>
      </c>
      <c r="N47" s="16">
        <v>0.39</v>
      </c>
      <c r="O47" s="17">
        <f t="shared" si="0"/>
        <v>355.25179856115108</v>
      </c>
      <c r="P47" s="17">
        <f t="shared" si="1"/>
        <v>369.06</v>
      </c>
      <c r="Q47" s="17">
        <f t="shared" si="2"/>
        <v>0.96258548355592877</v>
      </c>
      <c r="R47" s="17">
        <f t="shared" si="3"/>
        <v>0.63676019488455515</v>
      </c>
      <c r="S47" s="17">
        <f t="shared" si="4"/>
        <v>0.37540833858681222</v>
      </c>
      <c r="T47" s="17">
        <f t="shared" si="5"/>
        <v>0.26135185629774293</v>
      </c>
      <c r="U47" s="17">
        <f t="shared" si="6"/>
        <v>0.58955999700149897</v>
      </c>
      <c r="V47" s="15">
        <v>8.5</v>
      </c>
      <c r="W47" s="15">
        <v>116</v>
      </c>
      <c r="X47" s="39"/>
      <c r="Y47" s="39"/>
      <c r="Z47" s="44">
        <v>-1.0833333333333333</v>
      </c>
      <c r="AA47" s="44">
        <v>-12.216666666666667</v>
      </c>
      <c r="AB47" s="44">
        <v>-67.296666666666667</v>
      </c>
    </row>
    <row r="48" spans="1:44">
      <c r="A48" s="10" t="s">
        <v>33</v>
      </c>
      <c r="B48" s="11">
        <v>42355</v>
      </c>
      <c r="C48" s="10" t="s">
        <v>32</v>
      </c>
      <c r="D48" s="12" t="s">
        <v>227</v>
      </c>
      <c r="E48" s="10" t="s">
        <v>240</v>
      </c>
      <c r="F48" s="10">
        <v>3</v>
      </c>
      <c r="G48" s="10" t="s">
        <v>237</v>
      </c>
      <c r="H48" s="10">
        <v>25</v>
      </c>
      <c r="I48" s="12" t="s">
        <v>107</v>
      </c>
      <c r="J48" s="12" t="s">
        <v>109</v>
      </c>
      <c r="K48" s="13">
        <v>61.51</v>
      </c>
      <c r="L48" s="14">
        <v>493.4</v>
      </c>
      <c r="M48" s="15">
        <v>6</v>
      </c>
      <c r="N48" s="16">
        <v>0.39</v>
      </c>
      <c r="O48" s="17">
        <f t="shared" si="0"/>
        <v>354.96402877697835</v>
      </c>
      <c r="P48" s="17">
        <f t="shared" si="1"/>
        <v>369.06</v>
      </c>
      <c r="Q48" s="17">
        <f t="shared" si="2"/>
        <v>0.96180574642870631</v>
      </c>
      <c r="R48" s="17">
        <f t="shared" si="3"/>
        <v>0.63705443530992212</v>
      </c>
      <c r="S48" s="17">
        <f t="shared" si="4"/>
        <v>0.37510424110719548</v>
      </c>
      <c r="T48" s="17">
        <f t="shared" si="5"/>
        <v>0.26195019420272664</v>
      </c>
      <c r="U48" s="17">
        <f t="shared" si="6"/>
        <v>0.58881034385187214</v>
      </c>
      <c r="V48" s="15">
        <v>8.3000000000000007</v>
      </c>
      <c r="W48" s="15">
        <v>128</v>
      </c>
      <c r="X48" s="39"/>
      <c r="Y48" s="39"/>
      <c r="Z48" s="44">
        <v>0.42</v>
      </c>
      <c r="AA48" s="44">
        <v>-35.643333333333338</v>
      </c>
      <c r="AB48" s="44">
        <v>43.823333333333331</v>
      </c>
    </row>
    <row r="49" spans="1:28">
      <c r="A49" s="10" t="s">
        <v>33</v>
      </c>
      <c r="B49" s="11">
        <v>42355</v>
      </c>
      <c r="C49" s="10" t="s">
        <v>32</v>
      </c>
      <c r="D49" s="12" t="s">
        <v>228</v>
      </c>
      <c r="E49" s="10" t="s">
        <v>240</v>
      </c>
      <c r="F49" s="10">
        <v>2</v>
      </c>
      <c r="G49" s="10" t="s">
        <v>237</v>
      </c>
      <c r="H49" s="10">
        <v>25</v>
      </c>
      <c r="I49" s="12" t="s">
        <v>107</v>
      </c>
      <c r="J49" s="12" t="s">
        <v>109</v>
      </c>
      <c r="K49" s="13">
        <v>61.51</v>
      </c>
      <c r="L49" s="14">
        <v>494.6</v>
      </c>
      <c r="M49" s="15">
        <v>6</v>
      </c>
      <c r="N49" s="16">
        <v>0.39</v>
      </c>
      <c r="O49" s="17">
        <f t="shared" si="0"/>
        <v>355.82733812949641</v>
      </c>
      <c r="P49" s="17">
        <f t="shared" si="1"/>
        <v>369.06</v>
      </c>
      <c r="Q49" s="17">
        <f t="shared" si="2"/>
        <v>0.96414495781037346</v>
      </c>
      <c r="R49" s="17">
        <f t="shared" si="3"/>
        <v>0.63617171403382133</v>
      </c>
      <c r="S49" s="17">
        <f t="shared" si="4"/>
        <v>0.37601653354604564</v>
      </c>
      <c r="T49" s="17">
        <f t="shared" si="5"/>
        <v>0.26015518048777569</v>
      </c>
      <c r="U49" s="17">
        <f t="shared" si="6"/>
        <v>0.59106138366606964</v>
      </c>
      <c r="V49" s="15">
        <v>8.3000000000000007</v>
      </c>
      <c r="W49" s="15">
        <v>128</v>
      </c>
      <c r="X49" s="39"/>
      <c r="Y49" s="39"/>
      <c r="Z49" s="44">
        <v>0.43333333333333335</v>
      </c>
      <c r="AA49" s="44">
        <v>-32.533333333333339</v>
      </c>
      <c r="AB49" s="44">
        <v>28.613333333333333</v>
      </c>
    </row>
    <row r="50" spans="1:28">
      <c r="A50" s="10" t="s">
        <v>33</v>
      </c>
      <c r="B50" s="11">
        <v>42355</v>
      </c>
      <c r="C50" s="10" t="s">
        <v>32</v>
      </c>
      <c r="D50" s="12" t="s">
        <v>229</v>
      </c>
      <c r="E50" s="10" t="s">
        <v>240</v>
      </c>
      <c r="F50" s="10">
        <v>1</v>
      </c>
      <c r="G50" s="10" t="s">
        <v>237</v>
      </c>
      <c r="H50" s="10">
        <v>25</v>
      </c>
      <c r="I50" s="12" t="s">
        <v>107</v>
      </c>
      <c r="J50" s="12" t="s">
        <v>109</v>
      </c>
      <c r="K50" s="13">
        <v>61.51</v>
      </c>
      <c r="L50" s="14">
        <v>493.3</v>
      </c>
      <c r="M50" s="15">
        <v>5.7</v>
      </c>
      <c r="N50" s="16">
        <v>0.39</v>
      </c>
      <c r="O50" s="17">
        <f t="shared" si="0"/>
        <v>354.89208633093523</v>
      </c>
      <c r="P50" s="17">
        <f t="shared" si="1"/>
        <v>350.60700000000003</v>
      </c>
      <c r="Q50" s="17">
        <f t="shared" si="2"/>
        <v>1.0122219075230534</v>
      </c>
      <c r="R50" s="17">
        <f t="shared" si="3"/>
        <v>0.61802946885922516</v>
      </c>
      <c r="S50" s="17">
        <f t="shared" si="4"/>
        <v>0.39476654393399085</v>
      </c>
      <c r="T50" s="17">
        <f t="shared" si="5"/>
        <v>0.22326292492523431</v>
      </c>
      <c r="U50" s="17">
        <f t="shared" si="6"/>
        <v>0.63875035710297312</v>
      </c>
      <c r="V50" s="15">
        <v>8.3000000000000007</v>
      </c>
      <c r="W50" s="15">
        <v>122</v>
      </c>
      <c r="X50" s="39"/>
      <c r="Y50" s="39"/>
      <c r="Z50" s="44">
        <v>0.45</v>
      </c>
      <c r="AA50" s="44">
        <v>-32.763333333333335</v>
      </c>
      <c r="AB50" s="44">
        <v>36.976666666666667</v>
      </c>
    </row>
    <row r="51" spans="1:28">
      <c r="A51" s="10" t="s">
        <v>33</v>
      </c>
      <c r="B51" s="11">
        <v>42355</v>
      </c>
      <c r="C51" s="10" t="s">
        <v>32</v>
      </c>
      <c r="D51" s="12" t="s">
        <v>230</v>
      </c>
      <c r="E51" s="10" t="s">
        <v>240</v>
      </c>
      <c r="F51" s="10">
        <v>6</v>
      </c>
      <c r="G51" s="10" t="s">
        <v>236</v>
      </c>
      <c r="H51" s="10">
        <v>25</v>
      </c>
      <c r="I51" s="12" t="s">
        <v>107</v>
      </c>
      <c r="J51" s="12" t="s">
        <v>109</v>
      </c>
      <c r="K51" s="13">
        <v>61.51</v>
      </c>
      <c r="L51" s="14">
        <v>494.3</v>
      </c>
      <c r="M51" s="15">
        <v>5.8</v>
      </c>
      <c r="N51" s="16">
        <v>0.4</v>
      </c>
      <c r="O51" s="17">
        <f t="shared" si="0"/>
        <v>353.07142857142861</v>
      </c>
      <c r="P51" s="17">
        <f t="shared" si="1"/>
        <v>356.75799999999998</v>
      </c>
      <c r="Q51" s="17">
        <f t="shared" si="2"/>
        <v>0.98966646458223395</v>
      </c>
      <c r="R51" s="17">
        <f t="shared" si="3"/>
        <v>0.62654095676142108</v>
      </c>
      <c r="S51" s="17">
        <f t="shared" si="4"/>
        <v>0.39586658583289358</v>
      </c>
      <c r="T51" s="17">
        <f t="shared" si="5"/>
        <v>0.23067437092852749</v>
      </c>
      <c r="U51" s="17">
        <f t="shared" si="6"/>
        <v>0.63182874409219925</v>
      </c>
      <c r="V51" s="15">
        <v>8.5</v>
      </c>
      <c r="W51" s="15">
        <v>115</v>
      </c>
      <c r="X51" s="39"/>
      <c r="Y51" s="39"/>
      <c r="Z51" s="44">
        <v>-1.1133333333333335</v>
      </c>
      <c r="AA51" s="44">
        <v>-75.179999999999993</v>
      </c>
      <c r="AB51" s="44">
        <v>-104.11333333333334</v>
      </c>
    </row>
    <row r="52" spans="1:28">
      <c r="A52" s="10" t="s">
        <v>33</v>
      </c>
      <c r="B52" s="11">
        <v>42355</v>
      </c>
      <c r="C52" s="10" t="s">
        <v>32</v>
      </c>
      <c r="D52" s="12" t="s">
        <v>231</v>
      </c>
      <c r="E52" s="10" t="s">
        <v>240</v>
      </c>
      <c r="F52" s="10">
        <v>5</v>
      </c>
      <c r="G52" s="10" t="s">
        <v>236</v>
      </c>
      <c r="H52" s="10">
        <v>25</v>
      </c>
      <c r="I52" s="12" t="s">
        <v>107</v>
      </c>
      <c r="J52" s="12" t="s">
        <v>109</v>
      </c>
      <c r="K52" s="13">
        <v>61.51</v>
      </c>
      <c r="L52" s="14">
        <v>493.7</v>
      </c>
      <c r="M52" s="15">
        <v>5.9</v>
      </c>
      <c r="N52" s="16">
        <v>0.38</v>
      </c>
      <c r="O52" s="17">
        <f t="shared" si="0"/>
        <v>357.75362318840581</v>
      </c>
      <c r="P52" s="17">
        <f t="shared" si="1"/>
        <v>362.90899999999999</v>
      </c>
      <c r="Q52" s="17">
        <f t="shared" si="2"/>
        <v>0.98579429881431935</v>
      </c>
      <c r="R52" s="17">
        <f t="shared" si="3"/>
        <v>0.62800215139082294</v>
      </c>
      <c r="S52" s="17">
        <f t="shared" si="4"/>
        <v>0.37460183354944138</v>
      </c>
      <c r="T52" s="17">
        <f t="shared" si="5"/>
        <v>0.25340031784138156</v>
      </c>
      <c r="U52" s="17">
        <f t="shared" si="6"/>
        <v>0.59649769148054466</v>
      </c>
      <c r="V52" s="15">
        <v>8.6</v>
      </c>
      <c r="W52" s="15">
        <v>111</v>
      </c>
      <c r="X52" s="39"/>
      <c r="Y52" s="39"/>
      <c r="Z52" s="44">
        <v>-0.96</v>
      </c>
      <c r="AA52" s="44">
        <v>-79.126666666666665</v>
      </c>
      <c r="AB52" s="44">
        <v>-115.80666666666667</v>
      </c>
    </row>
    <row r="53" spans="1:28">
      <c r="A53" s="10" t="s">
        <v>33</v>
      </c>
      <c r="B53" s="11">
        <v>42355</v>
      </c>
      <c r="C53" s="10" t="s">
        <v>32</v>
      </c>
      <c r="D53" s="12" t="s">
        <v>232</v>
      </c>
      <c r="E53" s="10" t="s">
        <v>240</v>
      </c>
      <c r="F53" s="10">
        <v>4</v>
      </c>
      <c r="G53" s="10" t="s">
        <v>236</v>
      </c>
      <c r="H53" s="10">
        <v>25</v>
      </c>
      <c r="I53" s="12" t="s">
        <v>107</v>
      </c>
      <c r="J53" s="12" t="s">
        <v>109</v>
      </c>
      <c r="K53" s="13">
        <v>61.51</v>
      </c>
      <c r="L53" s="14">
        <v>493.8</v>
      </c>
      <c r="M53" s="15">
        <v>6</v>
      </c>
      <c r="N53" s="16">
        <v>0.39</v>
      </c>
      <c r="O53" s="17">
        <f t="shared" si="0"/>
        <v>355.25179856115108</v>
      </c>
      <c r="P53" s="17">
        <f t="shared" si="1"/>
        <v>369.06</v>
      </c>
      <c r="Q53" s="17">
        <f t="shared" si="2"/>
        <v>0.96258548355592877</v>
      </c>
      <c r="R53" s="17">
        <f t="shared" si="3"/>
        <v>0.63676019488455515</v>
      </c>
      <c r="S53" s="17">
        <f t="shared" si="4"/>
        <v>0.37540833858681222</v>
      </c>
      <c r="T53" s="17">
        <f t="shared" si="5"/>
        <v>0.26135185629774293</v>
      </c>
      <c r="U53" s="17">
        <f t="shared" si="6"/>
        <v>0.58955999700149897</v>
      </c>
      <c r="V53" s="15">
        <v>8.5</v>
      </c>
      <c r="W53" s="15">
        <v>116</v>
      </c>
      <c r="X53" s="39"/>
      <c r="Y53" s="39"/>
      <c r="Z53" s="44">
        <v>-1.1833333333333333</v>
      </c>
      <c r="AA53" s="44">
        <v>-76.756666666666661</v>
      </c>
      <c r="AB53" s="44">
        <v>-106.85000000000001</v>
      </c>
    </row>
    <row r="54" spans="1:28">
      <c r="A54" s="10" t="s">
        <v>33</v>
      </c>
      <c r="B54" s="11">
        <v>42355</v>
      </c>
      <c r="C54" s="10" t="s">
        <v>32</v>
      </c>
      <c r="D54" s="12" t="s">
        <v>233</v>
      </c>
      <c r="E54" s="10" t="s">
        <v>240</v>
      </c>
      <c r="F54" s="10">
        <v>3</v>
      </c>
      <c r="G54" s="10" t="s">
        <v>237</v>
      </c>
      <c r="H54" s="10">
        <v>25</v>
      </c>
      <c r="I54" s="12" t="s">
        <v>107</v>
      </c>
      <c r="J54" s="12" t="s">
        <v>109</v>
      </c>
      <c r="K54" s="13">
        <v>61.51</v>
      </c>
      <c r="L54" s="14">
        <v>493.4</v>
      </c>
      <c r="M54" s="15">
        <v>6</v>
      </c>
      <c r="N54" s="16">
        <v>0.39</v>
      </c>
      <c r="O54" s="17">
        <f t="shared" si="0"/>
        <v>354.96402877697835</v>
      </c>
      <c r="P54" s="17">
        <f t="shared" si="1"/>
        <v>369.06</v>
      </c>
      <c r="Q54" s="17">
        <f t="shared" si="2"/>
        <v>0.96180574642870631</v>
      </c>
      <c r="R54" s="17">
        <f t="shared" si="3"/>
        <v>0.63705443530992212</v>
      </c>
      <c r="S54" s="17">
        <f t="shared" si="4"/>
        <v>0.37510424110719548</v>
      </c>
      <c r="T54" s="17">
        <f t="shared" si="5"/>
        <v>0.26195019420272664</v>
      </c>
      <c r="U54" s="17">
        <f t="shared" si="6"/>
        <v>0.58881034385187214</v>
      </c>
      <c r="V54" s="15">
        <v>8.3000000000000007</v>
      </c>
      <c r="W54" s="15">
        <v>128</v>
      </c>
      <c r="X54" s="39"/>
      <c r="Y54" s="39"/>
      <c r="Z54" s="44">
        <v>0.41333333333333333</v>
      </c>
      <c r="AA54" s="44">
        <v>32.156666666666666</v>
      </c>
      <c r="AB54" s="44">
        <v>51.346666666666671</v>
      </c>
    </row>
    <row r="55" spans="1:28">
      <c r="A55" s="10" t="s">
        <v>33</v>
      </c>
      <c r="B55" s="11">
        <v>42355</v>
      </c>
      <c r="C55" s="10" t="s">
        <v>32</v>
      </c>
      <c r="D55" s="12" t="s">
        <v>234</v>
      </c>
      <c r="E55" s="10" t="s">
        <v>240</v>
      </c>
      <c r="F55" s="10">
        <v>2</v>
      </c>
      <c r="G55" s="10" t="s">
        <v>237</v>
      </c>
      <c r="H55" s="10">
        <v>25</v>
      </c>
      <c r="I55" s="12" t="s">
        <v>107</v>
      </c>
      <c r="J55" s="12" t="s">
        <v>109</v>
      </c>
      <c r="K55" s="13">
        <v>61.51</v>
      </c>
      <c r="L55" s="14">
        <v>494.6</v>
      </c>
      <c r="M55" s="15">
        <v>6</v>
      </c>
      <c r="N55" s="16">
        <v>0.39</v>
      </c>
      <c r="O55" s="17">
        <f t="shared" si="0"/>
        <v>355.82733812949641</v>
      </c>
      <c r="P55" s="17">
        <f t="shared" si="1"/>
        <v>369.06</v>
      </c>
      <c r="Q55" s="17">
        <f t="shared" si="2"/>
        <v>0.96414495781037346</v>
      </c>
      <c r="R55" s="17">
        <f t="shared" si="3"/>
        <v>0.63617171403382133</v>
      </c>
      <c r="S55" s="17">
        <f t="shared" si="4"/>
        <v>0.37601653354604564</v>
      </c>
      <c r="T55" s="17">
        <f t="shared" si="5"/>
        <v>0.26015518048777569</v>
      </c>
      <c r="U55" s="17">
        <f t="shared" si="6"/>
        <v>0.59106138366606964</v>
      </c>
      <c r="V55" s="15">
        <v>8.3000000000000007</v>
      </c>
      <c r="W55" s="15">
        <v>128</v>
      </c>
      <c r="X55" s="39"/>
      <c r="Y55" s="39"/>
      <c r="Z55" s="44">
        <v>0.42333333333333334</v>
      </c>
      <c r="AA55" s="44">
        <v>20.876666666666669</v>
      </c>
      <c r="AB55" s="44">
        <v>40.143333333333331</v>
      </c>
    </row>
    <row r="56" spans="1:28">
      <c r="A56" s="10" t="s">
        <v>33</v>
      </c>
      <c r="B56" s="11">
        <v>42355</v>
      </c>
      <c r="C56" s="10" t="s">
        <v>32</v>
      </c>
      <c r="D56" s="12" t="s">
        <v>235</v>
      </c>
      <c r="E56" s="10" t="s">
        <v>240</v>
      </c>
      <c r="F56" s="10">
        <v>1</v>
      </c>
      <c r="G56" s="10" t="s">
        <v>237</v>
      </c>
      <c r="H56" s="10">
        <v>25</v>
      </c>
      <c r="I56" s="12" t="s">
        <v>107</v>
      </c>
      <c r="J56" s="12" t="s">
        <v>109</v>
      </c>
      <c r="K56" s="13">
        <v>61.51</v>
      </c>
      <c r="L56" s="14">
        <v>493.3</v>
      </c>
      <c r="M56" s="15">
        <v>5.7</v>
      </c>
      <c r="N56" s="16">
        <v>0.39</v>
      </c>
      <c r="O56" s="17">
        <f t="shared" si="0"/>
        <v>354.89208633093523</v>
      </c>
      <c r="P56" s="17">
        <f t="shared" si="1"/>
        <v>350.60700000000003</v>
      </c>
      <c r="Q56" s="17">
        <f t="shared" si="2"/>
        <v>1.0122219075230534</v>
      </c>
      <c r="R56" s="17">
        <f t="shared" si="3"/>
        <v>0.61802946885922516</v>
      </c>
      <c r="S56" s="17">
        <f t="shared" si="4"/>
        <v>0.39476654393399085</v>
      </c>
      <c r="T56" s="17">
        <f t="shared" si="5"/>
        <v>0.22326292492523431</v>
      </c>
      <c r="U56" s="17">
        <f t="shared" si="6"/>
        <v>0.63875035710297312</v>
      </c>
      <c r="V56" s="15">
        <v>8.3000000000000007</v>
      </c>
      <c r="W56" s="15">
        <v>122</v>
      </c>
      <c r="X56" s="39"/>
      <c r="Y56" s="39"/>
      <c r="Z56" s="44">
        <v>0.44</v>
      </c>
      <c r="AA56" s="44">
        <v>24.08</v>
      </c>
      <c r="AB56" s="44">
        <v>37.793333333333329</v>
      </c>
    </row>
    <row r="57" spans="1:28">
      <c r="A57" s="19" t="s">
        <v>33</v>
      </c>
      <c r="B57" s="20">
        <v>42439</v>
      </c>
      <c r="C57" s="19" t="s">
        <v>32</v>
      </c>
      <c r="D57" s="19" t="s">
        <v>34</v>
      </c>
      <c r="E57" s="19" t="s">
        <v>106</v>
      </c>
      <c r="F57" s="19">
        <v>1</v>
      </c>
      <c r="G57" s="19" t="s">
        <v>237</v>
      </c>
      <c r="H57" s="19">
        <v>25</v>
      </c>
      <c r="I57" s="19" t="s">
        <v>107</v>
      </c>
      <c r="J57" s="19" t="s">
        <v>109</v>
      </c>
      <c r="K57" s="21">
        <v>61.51</v>
      </c>
      <c r="L57" s="19">
        <v>374.40000000000003</v>
      </c>
      <c r="M57" s="22">
        <v>4</v>
      </c>
      <c r="N57" s="19">
        <v>0.23</v>
      </c>
      <c r="O57" s="23">
        <f t="shared" si="0"/>
        <v>304.39024390243907</v>
      </c>
      <c r="P57" s="23">
        <f t="shared" si="1"/>
        <v>246.04</v>
      </c>
      <c r="Q57" s="23">
        <f t="shared" si="2"/>
        <v>1.2371575512210986</v>
      </c>
      <c r="R57" s="23">
        <f t="shared" si="3"/>
        <v>0.53314809387883066</v>
      </c>
      <c r="S57" s="23">
        <f t="shared" si="4"/>
        <v>0.28454623678085267</v>
      </c>
      <c r="T57" s="23">
        <f t="shared" si="5"/>
        <v>0.248601857097978</v>
      </c>
      <c r="U57" s="23">
        <f t="shared" si="6"/>
        <v>0.53370956409256509</v>
      </c>
      <c r="V57" s="19">
        <v>6.77</v>
      </c>
      <c r="W57" s="19">
        <v>-7.1</v>
      </c>
      <c r="X57" s="40">
        <v>-0.14000000000000001</v>
      </c>
      <c r="Y57" s="40">
        <v>0.13</v>
      </c>
      <c r="Z57" s="46">
        <v>0.12333333333333334</v>
      </c>
      <c r="AA57" s="46">
        <v>-5.743333333333335</v>
      </c>
      <c r="AB57" s="46">
        <v>50.736666666666657</v>
      </c>
    </row>
    <row r="58" spans="1:28">
      <c r="A58" s="19" t="s">
        <v>33</v>
      </c>
      <c r="B58" s="20">
        <v>42439</v>
      </c>
      <c r="C58" s="19" t="s">
        <v>32</v>
      </c>
      <c r="D58" s="19" t="s">
        <v>35</v>
      </c>
      <c r="E58" s="19" t="s">
        <v>106</v>
      </c>
      <c r="F58" s="19">
        <v>2</v>
      </c>
      <c r="G58" s="19" t="s">
        <v>237</v>
      </c>
      <c r="H58" s="19">
        <v>25</v>
      </c>
      <c r="I58" s="19" t="s">
        <v>107</v>
      </c>
      <c r="J58" s="19" t="s">
        <v>109</v>
      </c>
      <c r="K58" s="21">
        <v>61.51</v>
      </c>
      <c r="L58" s="19">
        <v>374.09999999999997</v>
      </c>
      <c r="M58" s="22">
        <v>3.5</v>
      </c>
      <c r="N58" s="19">
        <v>0.23</v>
      </c>
      <c r="O58" s="23">
        <f t="shared" si="0"/>
        <v>304.14634146341461</v>
      </c>
      <c r="P58" s="23">
        <f t="shared" si="1"/>
        <v>215.285</v>
      </c>
      <c r="Q58" s="23">
        <f t="shared" si="2"/>
        <v>1.4127614160922248</v>
      </c>
      <c r="R58" s="23">
        <f t="shared" si="3"/>
        <v>0.46688248449350001</v>
      </c>
      <c r="S58" s="23">
        <f t="shared" si="4"/>
        <v>0.32493512570121175</v>
      </c>
      <c r="T58" s="23">
        <f t="shared" si="5"/>
        <v>0.14194735879228826</v>
      </c>
      <c r="U58" s="23">
        <f t="shared" si="6"/>
        <v>0.69596769314171081</v>
      </c>
      <c r="V58" s="19">
        <v>6.98</v>
      </c>
      <c r="W58" s="19">
        <v>-19.8</v>
      </c>
      <c r="X58" s="40">
        <v>-0.28000000000000003</v>
      </c>
      <c r="Y58" s="40">
        <v>0.15</v>
      </c>
      <c r="Z58" s="46">
        <v>0.13666666666666669</v>
      </c>
      <c r="AA58" s="46">
        <v>-27.343333333333334</v>
      </c>
      <c r="AB58" s="46">
        <v>104.13666666666666</v>
      </c>
    </row>
    <row r="59" spans="1:28">
      <c r="A59" s="19" t="s">
        <v>33</v>
      </c>
      <c r="B59" s="20">
        <v>42439</v>
      </c>
      <c r="C59" s="19" t="s">
        <v>32</v>
      </c>
      <c r="D59" s="19" t="s">
        <v>36</v>
      </c>
      <c r="E59" s="19" t="s">
        <v>106</v>
      </c>
      <c r="F59" s="19">
        <v>3</v>
      </c>
      <c r="G59" s="19" t="s">
        <v>237</v>
      </c>
      <c r="H59" s="19">
        <v>25</v>
      </c>
      <c r="I59" s="19" t="s">
        <v>107</v>
      </c>
      <c r="J59" s="19" t="s">
        <v>109</v>
      </c>
      <c r="K59" s="21">
        <v>61.51</v>
      </c>
      <c r="L59" s="19">
        <v>374.2</v>
      </c>
      <c r="M59" s="22">
        <v>4</v>
      </c>
      <c r="N59" s="19">
        <v>0.23</v>
      </c>
      <c r="O59" s="23">
        <f t="shared" si="0"/>
        <v>304.22764227642278</v>
      </c>
      <c r="P59" s="23">
        <f t="shared" si="1"/>
        <v>246.04</v>
      </c>
      <c r="Q59" s="23">
        <f t="shared" si="2"/>
        <v>1.2364966764608307</v>
      </c>
      <c r="R59" s="23">
        <f t="shared" si="3"/>
        <v>0.53339748058081859</v>
      </c>
      <c r="S59" s="23">
        <f t="shared" si="4"/>
        <v>0.28439423558599108</v>
      </c>
      <c r="T59" s="23">
        <f t="shared" si="5"/>
        <v>0.24900324499482751</v>
      </c>
      <c r="U59" s="23">
        <f t="shared" si="6"/>
        <v>0.53317506351232313</v>
      </c>
      <c r="V59" s="19">
        <v>6.81</v>
      </c>
      <c r="W59" s="19">
        <v>-11.3</v>
      </c>
      <c r="X59" s="40">
        <v>-0.04</v>
      </c>
      <c r="Y59" s="40">
        <v>0.14000000000000001</v>
      </c>
      <c r="Z59" s="46">
        <v>0.12666666666666668</v>
      </c>
      <c r="AA59" s="46">
        <v>-35.006666666666668</v>
      </c>
      <c r="AB59" s="46">
        <v>214.95666666666671</v>
      </c>
    </row>
    <row r="60" spans="1:28">
      <c r="A60" s="19" t="s">
        <v>33</v>
      </c>
      <c r="B60" s="20">
        <v>42439</v>
      </c>
      <c r="C60" s="19" t="s">
        <v>32</v>
      </c>
      <c r="D60" s="19" t="s">
        <v>37</v>
      </c>
      <c r="E60" s="19" t="s">
        <v>106</v>
      </c>
      <c r="F60" s="19">
        <v>4</v>
      </c>
      <c r="G60" s="19" t="s">
        <v>236</v>
      </c>
      <c r="H60" s="19">
        <v>25</v>
      </c>
      <c r="I60" s="19" t="s">
        <v>107</v>
      </c>
      <c r="J60" s="19" t="s">
        <v>109</v>
      </c>
      <c r="K60" s="21">
        <v>61.51</v>
      </c>
      <c r="L60" s="19">
        <v>372.4</v>
      </c>
      <c r="M60" s="24">
        <v>3.8</v>
      </c>
      <c r="N60" s="25">
        <v>0.23</v>
      </c>
      <c r="O60" s="23">
        <f t="shared" si="0"/>
        <v>302.76422764227641</v>
      </c>
      <c r="P60" s="23">
        <f t="shared" si="1"/>
        <v>233.73799999999997</v>
      </c>
      <c r="Q60" s="23">
        <f t="shared" si="2"/>
        <v>1.2953145301246543</v>
      </c>
      <c r="R60" s="23">
        <f t="shared" si="3"/>
        <v>0.51120206410390412</v>
      </c>
      <c r="S60" s="23">
        <f t="shared" si="4"/>
        <v>0.29792234192867051</v>
      </c>
      <c r="T60" s="23">
        <f t="shared" si="5"/>
        <v>0.21327972217523361</v>
      </c>
      <c r="U60" s="23">
        <f t="shared" si="6"/>
        <v>0.58278783058300887</v>
      </c>
      <c r="V60" s="19">
        <v>7.05</v>
      </c>
      <c r="W60" s="19">
        <v>-23.6</v>
      </c>
      <c r="X60" s="40">
        <v>-0.99</v>
      </c>
      <c r="Y60" s="40">
        <v>-0.74</v>
      </c>
      <c r="Z60" s="46">
        <v>-0.80666666666666664</v>
      </c>
      <c r="AA60" s="46">
        <v>-45.666666666666664</v>
      </c>
      <c r="AB60" s="46">
        <v>-68.88000000000001</v>
      </c>
    </row>
    <row r="61" spans="1:28">
      <c r="A61" s="19" t="s">
        <v>33</v>
      </c>
      <c r="B61" s="20">
        <v>42439</v>
      </c>
      <c r="C61" s="19" t="s">
        <v>32</v>
      </c>
      <c r="D61" s="19" t="s">
        <v>38</v>
      </c>
      <c r="E61" s="19" t="s">
        <v>106</v>
      </c>
      <c r="F61" s="19">
        <v>5</v>
      </c>
      <c r="G61" s="19" t="s">
        <v>236</v>
      </c>
      <c r="H61" s="19">
        <v>25</v>
      </c>
      <c r="I61" s="19" t="s">
        <v>107</v>
      </c>
      <c r="J61" s="19" t="s">
        <v>109</v>
      </c>
      <c r="K61" s="21">
        <v>61.51</v>
      </c>
      <c r="L61" s="19">
        <v>372.6</v>
      </c>
      <c r="M61" s="24">
        <v>3.5</v>
      </c>
      <c r="N61" s="25">
        <v>0.22</v>
      </c>
      <c r="O61" s="23">
        <f t="shared" si="0"/>
        <v>305.40983606557381</v>
      </c>
      <c r="P61" s="23">
        <f t="shared" si="1"/>
        <v>215.285</v>
      </c>
      <c r="Q61" s="23">
        <f t="shared" si="2"/>
        <v>1.4186303554152579</v>
      </c>
      <c r="R61" s="23">
        <f t="shared" si="3"/>
        <v>0.46466779040933659</v>
      </c>
      <c r="S61" s="23">
        <f t="shared" si="4"/>
        <v>0.31209867819135673</v>
      </c>
      <c r="T61" s="23">
        <f t="shared" si="5"/>
        <v>0.15256911221797986</v>
      </c>
      <c r="U61" s="23">
        <f t="shared" si="6"/>
        <v>0.67165980649621049</v>
      </c>
      <c r="V61" s="19">
        <v>7.03</v>
      </c>
      <c r="W61" s="19">
        <v>-22.5</v>
      </c>
      <c r="X61" s="40">
        <v>-1.07</v>
      </c>
      <c r="Y61" s="40">
        <v>-0.71</v>
      </c>
      <c r="Z61" s="46">
        <v>-0.78333333333333333</v>
      </c>
      <c r="AA61" s="46">
        <v>-56.173333333333325</v>
      </c>
      <c r="AB61" s="46">
        <v>-98.556666666666672</v>
      </c>
    </row>
    <row r="62" spans="1:28">
      <c r="A62" s="19" t="s">
        <v>33</v>
      </c>
      <c r="B62" s="20">
        <v>42439</v>
      </c>
      <c r="C62" s="19" t="s">
        <v>32</v>
      </c>
      <c r="D62" s="19" t="s">
        <v>39</v>
      </c>
      <c r="E62" s="19" t="s">
        <v>106</v>
      </c>
      <c r="F62" s="19">
        <v>6</v>
      </c>
      <c r="G62" s="19" t="s">
        <v>236</v>
      </c>
      <c r="H62" s="19">
        <v>25</v>
      </c>
      <c r="I62" s="19" t="s">
        <v>107</v>
      </c>
      <c r="J62" s="19" t="s">
        <v>109</v>
      </c>
      <c r="K62" s="21">
        <v>61.51</v>
      </c>
      <c r="L62" s="19">
        <v>370.3</v>
      </c>
      <c r="M62" s="24">
        <v>3.9</v>
      </c>
      <c r="N62" s="25">
        <v>0.21</v>
      </c>
      <c r="O62" s="23">
        <f t="shared" si="0"/>
        <v>306.03305785123968</v>
      </c>
      <c r="P62" s="23">
        <f t="shared" si="1"/>
        <v>239.88899999999998</v>
      </c>
      <c r="Q62" s="23">
        <f t="shared" si="2"/>
        <v>1.2757277651382084</v>
      </c>
      <c r="R62" s="23">
        <f t="shared" si="3"/>
        <v>0.51859329617426098</v>
      </c>
      <c r="S62" s="23">
        <f t="shared" si="4"/>
        <v>0.26790283067902376</v>
      </c>
      <c r="T62" s="23">
        <f t="shared" si="5"/>
        <v>0.25069046549523721</v>
      </c>
      <c r="U62" s="23">
        <f t="shared" si="6"/>
        <v>0.51659524458835537</v>
      </c>
      <c r="V62" s="19">
        <v>7.07</v>
      </c>
      <c r="W62" s="19">
        <v>-24.4</v>
      </c>
      <c r="X62" s="40">
        <v>-0.45</v>
      </c>
      <c r="Y62" s="40">
        <v>-0.22</v>
      </c>
      <c r="Z62" s="46">
        <v>-0.25</v>
      </c>
      <c r="AA62" s="46">
        <v>-65.376666666666665</v>
      </c>
      <c r="AB62" s="46">
        <v>-154.4366666666667</v>
      </c>
    </row>
    <row r="63" spans="1:28">
      <c r="A63" s="19" t="s">
        <v>33</v>
      </c>
      <c r="B63" s="20">
        <v>42439</v>
      </c>
      <c r="C63" s="19" t="s">
        <v>32</v>
      </c>
      <c r="D63" s="19" t="s">
        <v>40</v>
      </c>
      <c r="E63" s="19" t="s">
        <v>106</v>
      </c>
      <c r="F63" s="19">
        <v>1</v>
      </c>
      <c r="G63" s="19" t="s">
        <v>237</v>
      </c>
      <c r="H63" s="19">
        <v>25</v>
      </c>
      <c r="I63" s="19" t="s">
        <v>107</v>
      </c>
      <c r="J63" s="19" t="s">
        <v>109</v>
      </c>
      <c r="K63" s="21">
        <v>61.51</v>
      </c>
      <c r="L63" s="19">
        <v>374.40000000000003</v>
      </c>
      <c r="M63" s="22">
        <v>4</v>
      </c>
      <c r="N63" s="19">
        <v>0.23</v>
      </c>
      <c r="O63" s="23">
        <f t="shared" si="0"/>
        <v>304.39024390243907</v>
      </c>
      <c r="P63" s="23">
        <f t="shared" si="1"/>
        <v>246.04</v>
      </c>
      <c r="Q63" s="23">
        <f t="shared" si="2"/>
        <v>1.2371575512210986</v>
      </c>
      <c r="R63" s="23">
        <f t="shared" si="3"/>
        <v>0.53314809387883066</v>
      </c>
      <c r="S63" s="23">
        <f t="shared" si="4"/>
        <v>0.28454623678085267</v>
      </c>
      <c r="T63" s="23">
        <f t="shared" si="5"/>
        <v>0.248601857097978</v>
      </c>
      <c r="U63" s="23">
        <f t="shared" si="6"/>
        <v>0.53370956409256509</v>
      </c>
      <c r="V63" s="19">
        <v>6.77</v>
      </c>
      <c r="W63" s="19">
        <v>-7.1</v>
      </c>
      <c r="X63" s="40">
        <v>-0.11</v>
      </c>
      <c r="Y63" s="40">
        <v>0.15</v>
      </c>
      <c r="Z63" s="46">
        <v>0.12333333333333334</v>
      </c>
      <c r="AA63" s="46">
        <v>-22.55</v>
      </c>
      <c r="AB63" s="46">
        <v>-157.44999999999999</v>
      </c>
    </row>
    <row r="64" spans="1:28">
      <c r="A64" s="19" t="s">
        <v>33</v>
      </c>
      <c r="B64" s="20">
        <v>42439</v>
      </c>
      <c r="C64" s="19" t="s">
        <v>32</v>
      </c>
      <c r="D64" s="19" t="s">
        <v>41</v>
      </c>
      <c r="E64" s="19" t="s">
        <v>106</v>
      </c>
      <c r="F64" s="19">
        <v>2</v>
      </c>
      <c r="G64" s="19" t="s">
        <v>237</v>
      </c>
      <c r="H64" s="19">
        <v>25</v>
      </c>
      <c r="I64" s="19" t="s">
        <v>107</v>
      </c>
      <c r="J64" s="19" t="s">
        <v>109</v>
      </c>
      <c r="K64" s="21">
        <v>61.51</v>
      </c>
      <c r="L64" s="19">
        <v>374.09999999999997</v>
      </c>
      <c r="M64" s="22">
        <v>3.5</v>
      </c>
      <c r="N64" s="19">
        <v>0.23</v>
      </c>
      <c r="O64" s="23">
        <f t="shared" si="0"/>
        <v>304.14634146341461</v>
      </c>
      <c r="P64" s="23">
        <f t="shared" si="1"/>
        <v>215.285</v>
      </c>
      <c r="Q64" s="23">
        <f t="shared" si="2"/>
        <v>1.4127614160922248</v>
      </c>
      <c r="R64" s="23">
        <f t="shared" si="3"/>
        <v>0.46688248449350001</v>
      </c>
      <c r="S64" s="23">
        <f t="shared" si="4"/>
        <v>0.32493512570121175</v>
      </c>
      <c r="T64" s="23">
        <f t="shared" si="5"/>
        <v>0.14194735879228826</v>
      </c>
      <c r="U64" s="23">
        <f t="shared" si="6"/>
        <v>0.69596769314171081</v>
      </c>
      <c r="V64" s="19">
        <v>6.98</v>
      </c>
      <c r="W64" s="19">
        <v>-19.8</v>
      </c>
      <c r="X64" s="40">
        <v>-0.25</v>
      </c>
      <c r="Y64" s="40">
        <v>0.16</v>
      </c>
      <c r="Z64" s="46">
        <v>0.13333333333333333</v>
      </c>
      <c r="AA64" s="46">
        <v>-41.699999999999996</v>
      </c>
      <c r="AB64" s="46">
        <v>141.99</v>
      </c>
    </row>
    <row r="65" spans="1:28">
      <c r="A65" s="19" t="s">
        <v>33</v>
      </c>
      <c r="B65" s="20">
        <v>42439</v>
      </c>
      <c r="C65" s="19" t="s">
        <v>32</v>
      </c>
      <c r="D65" s="19" t="s">
        <v>42</v>
      </c>
      <c r="E65" s="19" t="s">
        <v>106</v>
      </c>
      <c r="F65" s="19">
        <v>3</v>
      </c>
      <c r="G65" s="19" t="s">
        <v>237</v>
      </c>
      <c r="H65" s="19">
        <v>25</v>
      </c>
      <c r="I65" s="19" t="s">
        <v>107</v>
      </c>
      <c r="J65" s="19" t="s">
        <v>109</v>
      </c>
      <c r="K65" s="21">
        <v>61.51</v>
      </c>
      <c r="L65" s="19">
        <v>374.2</v>
      </c>
      <c r="M65" s="22">
        <v>4</v>
      </c>
      <c r="N65" s="19">
        <v>0.23</v>
      </c>
      <c r="O65" s="23">
        <f t="shared" si="0"/>
        <v>304.22764227642278</v>
      </c>
      <c r="P65" s="23">
        <f t="shared" si="1"/>
        <v>246.04</v>
      </c>
      <c r="Q65" s="23">
        <f t="shared" si="2"/>
        <v>1.2364966764608307</v>
      </c>
      <c r="R65" s="23">
        <f t="shared" si="3"/>
        <v>0.53339748058081859</v>
      </c>
      <c r="S65" s="23">
        <f t="shared" si="4"/>
        <v>0.28439423558599108</v>
      </c>
      <c r="T65" s="23">
        <f t="shared" si="5"/>
        <v>0.24900324499482751</v>
      </c>
      <c r="U65" s="23">
        <f t="shared" si="6"/>
        <v>0.53317506351232313</v>
      </c>
      <c r="V65" s="19">
        <v>6.81</v>
      </c>
      <c r="W65" s="19">
        <v>-11.3</v>
      </c>
      <c r="X65" s="40">
        <v>0.04</v>
      </c>
      <c r="Y65" s="40">
        <v>0.14000000000000001</v>
      </c>
      <c r="Z65" s="46">
        <v>0.13</v>
      </c>
      <c r="AA65" s="46">
        <v>-26.38</v>
      </c>
      <c r="AB65" s="46">
        <v>43.366666666666667</v>
      </c>
    </row>
    <row r="66" spans="1:28">
      <c r="A66" s="19" t="s">
        <v>33</v>
      </c>
      <c r="B66" s="20">
        <v>42439</v>
      </c>
      <c r="C66" s="19" t="s">
        <v>32</v>
      </c>
      <c r="D66" s="19" t="s">
        <v>43</v>
      </c>
      <c r="E66" s="19" t="s">
        <v>106</v>
      </c>
      <c r="F66" s="19">
        <v>4</v>
      </c>
      <c r="G66" s="19" t="s">
        <v>236</v>
      </c>
      <c r="H66" s="19">
        <v>25</v>
      </c>
      <c r="I66" s="19" t="s">
        <v>107</v>
      </c>
      <c r="J66" s="19" t="s">
        <v>109</v>
      </c>
      <c r="K66" s="21">
        <v>61.51</v>
      </c>
      <c r="L66" s="19">
        <v>372.4</v>
      </c>
      <c r="M66" s="24">
        <v>3.8</v>
      </c>
      <c r="N66" s="25">
        <v>0.23</v>
      </c>
      <c r="O66" s="23">
        <f t="shared" si="0"/>
        <v>302.76422764227641</v>
      </c>
      <c r="P66" s="23">
        <f t="shared" si="1"/>
        <v>233.73799999999997</v>
      </c>
      <c r="Q66" s="23">
        <f t="shared" si="2"/>
        <v>1.2953145301246543</v>
      </c>
      <c r="R66" s="23">
        <f t="shared" si="3"/>
        <v>0.51120206410390412</v>
      </c>
      <c r="S66" s="23">
        <f t="shared" si="4"/>
        <v>0.29792234192867051</v>
      </c>
      <c r="T66" s="23">
        <f t="shared" si="5"/>
        <v>0.21327972217523361</v>
      </c>
      <c r="U66" s="23">
        <f t="shared" si="6"/>
        <v>0.58278783058300887</v>
      </c>
      <c r="V66" s="19">
        <v>7.05</v>
      </c>
      <c r="W66" s="19">
        <v>-23.6</v>
      </c>
      <c r="X66" s="40">
        <v>-1.07</v>
      </c>
      <c r="Y66" s="40">
        <v>-0.77</v>
      </c>
      <c r="Z66" s="46">
        <v>-0.85333333333333339</v>
      </c>
      <c r="AA66" s="46">
        <v>-5.626666666666666</v>
      </c>
      <c r="AB66" s="46">
        <v>-36.463333333333331</v>
      </c>
    </row>
    <row r="67" spans="1:28">
      <c r="A67" s="19" t="s">
        <v>33</v>
      </c>
      <c r="B67" s="20">
        <v>42439</v>
      </c>
      <c r="C67" s="19" t="s">
        <v>32</v>
      </c>
      <c r="D67" s="19" t="s">
        <v>44</v>
      </c>
      <c r="E67" s="19" t="s">
        <v>106</v>
      </c>
      <c r="F67" s="19">
        <v>5</v>
      </c>
      <c r="G67" s="19" t="s">
        <v>236</v>
      </c>
      <c r="H67" s="19">
        <v>25</v>
      </c>
      <c r="I67" s="19" t="s">
        <v>107</v>
      </c>
      <c r="J67" s="19" t="s">
        <v>109</v>
      </c>
      <c r="K67" s="21">
        <v>61.51</v>
      </c>
      <c r="L67" s="19">
        <v>372.6</v>
      </c>
      <c r="M67" s="24">
        <v>3.5</v>
      </c>
      <c r="N67" s="25">
        <v>0.22</v>
      </c>
      <c r="O67" s="23">
        <f t="shared" ref="O67:O130" si="7">L67/(1+N67)</f>
        <v>305.40983606557381</v>
      </c>
      <c r="P67" s="23">
        <f t="shared" ref="P67:P130" si="8">K67*M67</f>
        <v>215.285</v>
      </c>
      <c r="Q67" s="23">
        <f t="shared" ref="Q67:Q130" si="9">O67/P67</f>
        <v>1.4186303554152579</v>
      </c>
      <c r="R67" s="23">
        <f t="shared" ref="R67:R130" si="10">(1-(Q67/2.65))</f>
        <v>0.46466779040933659</v>
      </c>
      <c r="S67" s="23">
        <f t="shared" ref="S67:S130" si="11">N67*Q67</f>
        <v>0.31209867819135673</v>
      </c>
      <c r="T67" s="23">
        <f t="shared" ref="T67:T130" si="12">((1-(Q67/2.65)-S67)*1)</f>
        <v>0.15256911221797986</v>
      </c>
      <c r="U67" s="23">
        <f t="shared" ref="U67:U130" si="13">(S67/R67)*1</f>
        <v>0.67165980649621049</v>
      </c>
      <c r="V67" s="19">
        <v>7.03</v>
      </c>
      <c r="W67" s="19">
        <v>-22.5</v>
      </c>
      <c r="X67" s="40">
        <v>-1.1399999999999999</v>
      </c>
      <c r="Y67" s="40">
        <v>-0.73</v>
      </c>
      <c r="Z67" s="46">
        <v>-0.83666666666666656</v>
      </c>
      <c r="AA67" s="46">
        <v>-5.5766666666666653</v>
      </c>
      <c r="AB67" s="46">
        <v>-50.23</v>
      </c>
    </row>
    <row r="68" spans="1:28">
      <c r="A68" s="19" t="s">
        <v>33</v>
      </c>
      <c r="B68" s="20">
        <v>42439</v>
      </c>
      <c r="C68" s="19" t="s">
        <v>32</v>
      </c>
      <c r="D68" s="19" t="s">
        <v>45</v>
      </c>
      <c r="E68" s="19" t="s">
        <v>106</v>
      </c>
      <c r="F68" s="19">
        <v>6</v>
      </c>
      <c r="G68" s="19" t="s">
        <v>236</v>
      </c>
      <c r="H68" s="19">
        <v>25</v>
      </c>
      <c r="I68" s="19" t="s">
        <v>107</v>
      </c>
      <c r="J68" s="19" t="s">
        <v>109</v>
      </c>
      <c r="K68" s="21">
        <v>61.51</v>
      </c>
      <c r="L68" s="19">
        <v>370.3</v>
      </c>
      <c r="M68" s="24">
        <v>3.9</v>
      </c>
      <c r="N68" s="25">
        <v>0.21</v>
      </c>
      <c r="O68" s="23">
        <f t="shared" si="7"/>
        <v>306.03305785123968</v>
      </c>
      <c r="P68" s="23">
        <f t="shared" si="8"/>
        <v>239.88899999999998</v>
      </c>
      <c r="Q68" s="23">
        <f t="shared" si="9"/>
        <v>1.2757277651382084</v>
      </c>
      <c r="R68" s="23">
        <f t="shared" si="10"/>
        <v>0.51859329617426098</v>
      </c>
      <c r="S68" s="23">
        <f t="shared" si="11"/>
        <v>0.26790283067902376</v>
      </c>
      <c r="T68" s="23">
        <f t="shared" si="12"/>
        <v>0.25069046549523721</v>
      </c>
      <c r="U68" s="23">
        <f t="shared" si="13"/>
        <v>0.51659524458835537</v>
      </c>
      <c r="V68" s="19">
        <v>7.07</v>
      </c>
      <c r="W68" s="19">
        <v>-24.4</v>
      </c>
      <c r="X68" s="40">
        <v>-0.4</v>
      </c>
      <c r="Y68" s="40">
        <v>-0.2</v>
      </c>
      <c r="Z68" s="46">
        <v>-0.24333333333333332</v>
      </c>
      <c r="AA68" s="46">
        <v>16.346666666666668</v>
      </c>
      <c r="AB68" s="46">
        <v>-77.25</v>
      </c>
    </row>
    <row r="69" spans="1:28">
      <c r="A69" s="19" t="s">
        <v>33</v>
      </c>
      <c r="B69" s="20">
        <v>42439</v>
      </c>
      <c r="C69" s="19" t="s">
        <v>32</v>
      </c>
      <c r="D69" s="26" t="s">
        <v>46</v>
      </c>
      <c r="E69" s="19" t="s">
        <v>106</v>
      </c>
      <c r="F69" s="19">
        <v>1</v>
      </c>
      <c r="G69" s="19" t="s">
        <v>237</v>
      </c>
      <c r="H69" s="19">
        <v>25</v>
      </c>
      <c r="I69" s="19" t="s">
        <v>107</v>
      </c>
      <c r="J69" s="19" t="s">
        <v>109</v>
      </c>
      <c r="K69" s="21">
        <v>61.51</v>
      </c>
      <c r="L69" s="19">
        <v>374.40000000000003</v>
      </c>
      <c r="M69" s="22">
        <v>4</v>
      </c>
      <c r="N69" s="19">
        <v>0.23</v>
      </c>
      <c r="O69" s="23">
        <f t="shared" si="7"/>
        <v>304.39024390243907</v>
      </c>
      <c r="P69" s="23">
        <f t="shared" si="8"/>
        <v>246.04</v>
      </c>
      <c r="Q69" s="23">
        <f t="shared" si="9"/>
        <v>1.2371575512210986</v>
      </c>
      <c r="R69" s="23">
        <f t="shared" si="10"/>
        <v>0.53314809387883066</v>
      </c>
      <c r="S69" s="23">
        <f t="shared" si="11"/>
        <v>0.28454623678085267</v>
      </c>
      <c r="T69" s="23">
        <f t="shared" si="12"/>
        <v>0.248601857097978</v>
      </c>
      <c r="U69" s="23">
        <f t="shared" si="13"/>
        <v>0.53370956409256509</v>
      </c>
      <c r="V69" s="19">
        <v>6.77</v>
      </c>
      <c r="W69" s="19">
        <v>-7.1</v>
      </c>
      <c r="X69" s="40">
        <v>-0.13</v>
      </c>
      <c r="Y69" s="40">
        <v>0.15</v>
      </c>
      <c r="Z69" s="46">
        <v>0.11666666666666665</v>
      </c>
      <c r="AA69" s="46">
        <v>-14.396666666666667</v>
      </c>
      <c r="AB69" s="46">
        <v>60.443333333333335</v>
      </c>
    </row>
    <row r="70" spans="1:28">
      <c r="A70" s="19" t="s">
        <v>33</v>
      </c>
      <c r="B70" s="20">
        <v>42439</v>
      </c>
      <c r="C70" s="19" t="s">
        <v>32</v>
      </c>
      <c r="D70" s="26" t="s">
        <v>47</v>
      </c>
      <c r="E70" s="19" t="s">
        <v>106</v>
      </c>
      <c r="F70" s="19">
        <v>2</v>
      </c>
      <c r="G70" s="19" t="s">
        <v>237</v>
      </c>
      <c r="H70" s="19">
        <v>25</v>
      </c>
      <c r="I70" s="19" t="s">
        <v>107</v>
      </c>
      <c r="J70" s="19" t="s">
        <v>109</v>
      </c>
      <c r="K70" s="21">
        <v>61.51</v>
      </c>
      <c r="L70" s="19">
        <v>374.09999999999997</v>
      </c>
      <c r="M70" s="22">
        <v>3.5</v>
      </c>
      <c r="N70" s="19">
        <v>0.23</v>
      </c>
      <c r="O70" s="23">
        <f t="shared" si="7"/>
        <v>304.14634146341461</v>
      </c>
      <c r="P70" s="23">
        <f t="shared" si="8"/>
        <v>215.285</v>
      </c>
      <c r="Q70" s="23">
        <f t="shared" si="9"/>
        <v>1.4127614160922248</v>
      </c>
      <c r="R70" s="23">
        <f t="shared" si="10"/>
        <v>0.46688248449350001</v>
      </c>
      <c r="S70" s="23">
        <f t="shared" si="11"/>
        <v>0.32493512570121175</v>
      </c>
      <c r="T70" s="23">
        <f t="shared" si="12"/>
        <v>0.14194735879228826</v>
      </c>
      <c r="U70" s="23">
        <f t="shared" si="13"/>
        <v>0.69596769314171081</v>
      </c>
      <c r="V70" s="19">
        <v>6.98</v>
      </c>
      <c r="W70" s="19">
        <v>-19.8</v>
      </c>
      <c r="X70" s="40">
        <v>-0.34</v>
      </c>
      <c r="Y70" s="40">
        <v>0.16</v>
      </c>
      <c r="Z70" s="46">
        <v>0.14000000000000001</v>
      </c>
      <c r="AA70" s="46">
        <v>-36.596666666666671</v>
      </c>
      <c r="AB70" s="46">
        <v>46.94</v>
      </c>
    </row>
    <row r="71" spans="1:28">
      <c r="A71" s="19" t="s">
        <v>33</v>
      </c>
      <c r="B71" s="20">
        <v>42439</v>
      </c>
      <c r="C71" s="19" t="s">
        <v>32</v>
      </c>
      <c r="D71" s="26" t="s">
        <v>48</v>
      </c>
      <c r="E71" s="19" t="s">
        <v>106</v>
      </c>
      <c r="F71" s="19">
        <v>3</v>
      </c>
      <c r="G71" s="19" t="s">
        <v>237</v>
      </c>
      <c r="H71" s="19">
        <v>25</v>
      </c>
      <c r="I71" s="19" t="s">
        <v>107</v>
      </c>
      <c r="J71" s="19" t="s">
        <v>109</v>
      </c>
      <c r="K71" s="21">
        <v>61.51</v>
      </c>
      <c r="L71" s="19">
        <v>374.2</v>
      </c>
      <c r="M71" s="22">
        <v>4</v>
      </c>
      <c r="N71" s="19">
        <v>0.23</v>
      </c>
      <c r="O71" s="23">
        <f t="shared" si="7"/>
        <v>304.22764227642278</v>
      </c>
      <c r="P71" s="23">
        <f t="shared" si="8"/>
        <v>246.04</v>
      </c>
      <c r="Q71" s="23">
        <f t="shared" si="9"/>
        <v>1.2364966764608307</v>
      </c>
      <c r="R71" s="23">
        <f t="shared" si="10"/>
        <v>0.53339748058081859</v>
      </c>
      <c r="S71" s="23">
        <f t="shared" si="11"/>
        <v>0.28439423558599108</v>
      </c>
      <c r="T71" s="23">
        <f t="shared" si="12"/>
        <v>0.24900324499482751</v>
      </c>
      <c r="U71" s="23">
        <f t="shared" si="13"/>
        <v>0.53317506351232313</v>
      </c>
      <c r="V71" s="19">
        <v>6.81</v>
      </c>
      <c r="W71" s="19">
        <v>-11.3</v>
      </c>
      <c r="X71" s="40">
        <v>0.06</v>
      </c>
      <c r="Y71" s="40">
        <v>0.15</v>
      </c>
      <c r="Z71" s="46">
        <v>0.13</v>
      </c>
      <c r="AA71" s="46">
        <v>-42.169999999999995</v>
      </c>
      <c r="AB71" s="46">
        <v>-122.09333333333332</v>
      </c>
    </row>
    <row r="72" spans="1:28">
      <c r="A72" s="19" t="s">
        <v>33</v>
      </c>
      <c r="B72" s="20">
        <v>42439</v>
      </c>
      <c r="C72" s="19" t="s">
        <v>32</v>
      </c>
      <c r="D72" s="26" t="s">
        <v>49</v>
      </c>
      <c r="E72" s="19" t="s">
        <v>106</v>
      </c>
      <c r="F72" s="19">
        <v>4</v>
      </c>
      <c r="G72" s="19" t="s">
        <v>236</v>
      </c>
      <c r="H72" s="19">
        <v>25</v>
      </c>
      <c r="I72" s="19" t="s">
        <v>107</v>
      </c>
      <c r="J72" s="19" t="s">
        <v>109</v>
      </c>
      <c r="K72" s="21">
        <v>61.51</v>
      </c>
      <c r="L72" s="19">
        <v>372.4</v>
      </c>
      <c r="M72" s="24">
        <v>3.8</v>
      </c>
      <c r="N72" s="25">
        <v>0.23</v>
      </c>
      <c r="O72" s="23">
        <f t="shared" si="7"/>
        <v>302.76422764227641</v>
      </c>
      <c r="P72" s="23">
        <f t="shared" si="8"/>
        <v>233.73799999999997</v>
      </c>
      <c r="Q72" s="23">
        <f t="shared" si="9"/>
        <v>1.2953145301246543</v>
      </c>
      <c r="R72" s="23">
        <f t="shared" si="10"/>
        <v>0.51120206410390412</v>
      </c>
      <c r="S72" s="23">
        <f t="shared" si="11"/>
        <v>0.29792234192867051</v>
      </c>
      <c r="T72" s="23">
        <f t="shared" si="12"/>
        <v>0.21327972217523361</v>
      </c>
      <c r="U72" s="23">
        <f t="shared" si="13"/>
        <v>0.58278783058300887</v>
      </c>
      <c r="V72" s="19">
        <v>7.05</v>
      </c>
      <c r="W72" s="19">
        <v>-23.6</v>
      </c>
      <c r="X72" s="40">
        <v>-1.02</v>
      </c>
      <c r="Y72" s="40">
        <v>-0.77</v>
      </c>
      <c r="Z72" s="46">
        <v>-0.84666666666666668</v>
      </c>
      <c r="AA72" s="46">
        <v>-6.9466666666666654</v>
      </c>
      <c r="AB72" s="46">
        <v>-40.050000000000004</v>
      </c>
    </row>
    <row r="73" spans="1:28">
      <c r="A73" s="19" t="s">
        <v>33</v>
      </c>
      <c r="B73" s="20">
        <v>42439</v>
      </c>
      <c r="C73" s="19" t="s">
        <v>32</v>
      </c>
      <c r="D73" s="26" t="s">
        <v>50</v>
      </c>
      <c r="E73" s="19" t="s">
        <v>106</v>
      </c>
      <c r="F73" s="19">
        <v>5</v>
      </c>
      <c r="G73" s="19" t="s">
        <v>236</v>
      </c>
      <c r="H73" s="19">
        <v>25</v>
      </c>
      <c r="I73" s="19" t="s">
        <v>107</v>
      </c>
      <c r="J73" s="19" t="s">
        <v>109</v>
      </c>
      <c r="K73" s="21">
        <v>61.51</v>
      </c>
      <c r="L73" s="19">
        <v>372.6</v>
      </c>
      <c r="M73" s="24">
        <v>3.5</v>
      </c>
      <c r="N73" s="25">
        <v>0.22</v>
      </c>
      <c r="O73" s="23">
        <f t="shared" si="7"/>
        <v>305.40983606557381</v>
      </c>
      <c r="P73" s="23">
        <f t="shared" si="8"/>
        <v>215.285</v>
      </c>
      <c r="Q73" s="23">
        <f t="shared" si="9"/>
        <v>1.4186303554152579</v>
      </c>
      <c r="R73" s="23">
        <f t="shared" si="10"/>
        <v>0.46466779040933659</v>
      </c>
      <c r="S73" s="23">
        <f t="shared" si="11"/>
        <v>0.31209867819135673</v>
      </c>
      <c r="T73" s="23">
        <f t="shared" si="12"/>
        <v>0.15256911221797986</v>
      </c>
      <c r="U73" s="23">
        <f t="shared" si="13"/>
        <v>0.67165980649621049</v>
      </c>
      <c r="V73" s="19">
        <v>7.03</v>
      </c>
      <c r="W73" s="19">
        <v>-22.5</v>
      </c>
      <c r="X73" s="40">
        <v>-1.1000000000000001</v>
      </c>
      <c r="Y73" s="40">
        <v>-0.71</v>
      </c>
      <c r="Z73" s="46">
        <v>-0.83333333333333337</v>
      </c>
      <c r="AA73" s="46">
        <v>-2.5566666666666666</v>
      </c>
      <c r="AB73" s="46">
        <v>-90.526666666666657</v>
      </c>
    </row>
    <row r="74" spans="1:28">
      <c r="A74" s="19" t="s">
        <v>33</v>
      </c>
      <c r="B74" s="20">
        <v>42439</v>
      </c>
      <c r="C74" s="19" t="s">
        <v>32</v>
      </c>
      <c r="D74" s="26" t="s">
        <v>51</v>
      </c>
      <c r="E74" s="19" t="s">
        <v>106</v>
      </c>
      <c r="F74" s="19">
        <v>6</v>
      </c>
      <c r="G74" s="19" t="s">
        <v>236</v>
      </c>
      <c r="H74" s="19">
        <v>25</v>
      </c>
      <c r="I74" s="19" t="s">
        <v>107</v>
      </c>
      <c r="J74" s="19" t="s">
        <v>109</v>
      </c>
      <c r="K74" s="21">
        <v>61.51</v>
      </c>
      <c r="L74" s="19">
        <v>370.3</v>
      </c>
      <c r="M74" s="24">
        <v>3.9</v>
      </c>
      <c r="N74" s="25">
        <v>0.21</v>
      </c>
      <c r="O74" s="23">
        <f t="shared" si="7"/>
        <v>306.03305785123968</v>
      </c>
      <c r="P74" s="23">
        <f t="shared" si="8"/>
        <v>239.88899999999998</v>
      </c>
      <c r="Q74" s="23">
        <f t="shared" si="9"/>
        <v>1.2757277651382084</v>
      </c>
      <c r="R74" s="23">
        <f t="shared" si="10"/>
        <v>0.51859329617426098</v>
      </c>
      <c r="S74" s="23">
        <f t="shared" si="11"/>
        <v>0.26790283067902376</v>
      </c>
      <c r="T74" s="23">
        <f t="shared" si="12"/>
        <v>0.25069046549523721</v>
      </c>
      <c r="U74" s="23">
        <f t="shared" si="13"/>
        <v>0.51659524458835537</v>
      </c>
      <c r="V74" s="19">
        <v>7.07</v>
      </c>
      <c r="W74" s="19">
        <v>-24.4</v>
      </c>
      <c r="X74" s="40">
        <v>-0.41</v>
      </c>
      <c r="Y74" s="40">
        <v>-0.19</v>
      </c>
      <c r="Z74" s="46">
        <v>-0.25</v>
      </c>
      <c r="AA74" s="46">
        <v>15.146666666666667</v>
      </c>
      <c r="AB74" s="46">
        <v>-81.993333333333339</v>
      </c>
    </row>
    <row r="75" spans="1:28">
      <c r="A75" s="19" t="s">
        <v>33</v>
      </c>
      <c r="B75" s="20">
        <v>42439</v>
      </c>
      <c r="C75" s="19" t="s">
        <v>32</v>
      </c>
      <c r="D75" s="26" t="s">
        <v>52</v>
      </c>
      <c r="E75" s="19" t="s">
        <v>106</v>
      </c>
      <c r="F75" s="19">
        <v>1</v>
      </c>
      <c r="G75" s="19" t="s">
        <v>237</v>
      </c>
      <c r="H75" s="19">
        <v>25</v>
      </c>
      <c r="I75" s="19" t="s">
        <v>107</v>
      </c>
      <c r="J75" s="19" t="s">
        <v>109</v>
      </c>
      <c r="K75" s="21">
        <v>61.51</v>
      </c>
      <c r="L75" s="19">
        <v>374.40000000000003</v>
      </c>
      <c r="M75" s="22">
        <v>4</v>
      </c>
      <c r="N75" s="19">
        <v>0.23</v>
      </c>
      <c r="O75" s="23">
        <f t="shared" si="7"/>
        <v>304.39024390243907</v>
      </c>
      <c r="P75" s="23">
        <f t="shared" si="8"/>
        <v>246.04</v>
      </c>
      <c r="Q75" s="23">
        <f t="shared" si="9"/>
        <v>1.2371575512210986</v>
      </c>
      <c r="R75" s="23">
        <f t="shared" si="10"/>
        <v>0.53314809387883066</v>
      </c>
      <c r="S75" s="23">
        <f t="shared" si="11"/>
        <v>0.28454623678085267</v>
      </c>
      <c r="T75" s="23">
        <f t="shared" si="12"/>
        <v>0.248601857097978</v>
      </c>
      <c r="U75" s="23">
        <f t="shared" si="13"/>
        <v>0.53370956409256509</v>
      </c>
      <c r="V75" s="19">
        <v>6.77</v>
      </c>
      <c r="W75" s="19">
        <v>-7.1</v>
      </c>
      <c r="X75" s="41">
        <v>-0.21</v>
      </c>
      <c r="Y75" s="41">
        <v>0.12</v>
      </c>
      <c r="Z75" s="46">
        <v>7.6666666666666661E-2</v>
      </c>
      <c r="AA75" s="46">
        <v>52.95333333333334</v>
      </c>
      <c r="AB75" s="46">
        <v>-113.74333333333334</v>
      </c>
    </row>
    <row r="76" spans="1:28">
      <c r="A76" s="19" t="s">
        <v>33</v>
      </c>
      <c r="B76" s="20">
        <v>42439</v>
      </c>
      <c r="C76" s="19" t="s">
        <v>32</v>
      </c>
      <c r="D76" s="26" t="s">
        <v>53</v>
      </c>
      <c r="E76" s="19" t="s">
        <v>106</v>
      </c>
      <c r="F76" s="19">
        <v>2</v>
      </c>
      <c r="G76" s="19" t="s">
        <v>237</v>
      </c>
      <c r="H76" s="19">
        <v>25</v>
      </c>
      <c r="I76" s="19" t="s">
        <v>107</v>
      </c>
      <c r="J76" s="19" t="s">
        <v>109</v>
      </c>
      <c r="K76" s="21">
        <v>61.51</v>
      </c>
      <c r="L76" s="19">
        <v>374.09999999999997</v>
      </c>
      <c r="M76" s="22">
        <v>3.5</v>
      </c>
      <c r="N76" s="19">
        <v>0.23</v>
      </c>
      <c r="O76" s="23">
        <f t="shared" si="7"/>
        <v>304.14634146341461</v>
      </c>
      <c r="P76" s="23">
        <f t="shared" si="8"/>
        <v>215.285</v>
      </c>
      <c r="Q76" s="23">
        <f t="shared" si="9"/>
        <v>1.4127614160922248</v>
      </c>
      <c r="R76" s="23">
        <f t="shared" si="10"/>
        <v>0.46688248449350001</v>
      </c>
      <c r="S76" s="23">
        <f t="shared" si="11"/>
        <v>0.32493512570121175</v>
      </c>
      <c r="T76" s="23">
        <f t="shared" si="12"/>
        <v>0.14194735879228826</v>
      </c>
      <c r="U76" s="23">
        <f t="shared" si="13"/>
        <v>0.69596769314171081</v>
      </c>
      <c r="V76" s="19">
        <v>6.98</v>
      </c>
      <c r="W76" s="19">
        <v>-19.8</v>
      </c>
      <c r="X76" s="41">
        <v>-0.42</v>
      </c>
      <c r="Y76" s="41">
        <v>0.15</v>
      </c>
      <c r="Z76" s="46">
        <v>0.10000000000000002</v>
      </c>
      <c r="AA76" s="46">
        <v>-17.040000000000003</v>
      </c>
      <c r="AB76" s="46">
        <v>4.346666666666664</v>
      </c>
    </row>
    <row r="77" spans="1:28">
      <c r="A77" s="19" t="s">
        <v>33</v>
      </c>
      <c r="B77" s="20">
        <v>42439</v>
      </c>
      <c r="C77" s="19" t="s">
        <v>32</v>
      </c>
      <c r="D77" s="26" t="s">
        <v>54</v>
      </c>
      <c r="E77" s="19" t="s">
        <v>106</v>
      </c>
      <c r="F77" s="19">
        <v>3</v>
      </c>
      <c r="G77" s="19" t="s">
        <v>237</v>
      </c>
      <c r="H77" s="19">
        <v>25</v>
      </c>
      <c r="I77" s="19" t="s">
        <v>107</v>
      </c>
      <c r="J77" s="19" t="s">
        <v>109</v>
      </c>
      <c r="K77" s="21">
        <v>61.51</v>
      </c>
      <c r="L77" s="19">
        <v>374.2</v>
      </c>
      <c r="M77" s="22">
        <v>4</v>
      </c>
      <c r="N77" s="19">
        <v>0.23</v>
      </c>
      <c r="O77" s="23">
        <f t="shared" si="7"/>
        <v>304.22764227642278</v>
      </c>
      <c r="P77" s="23">
        <f t="shared" si="8"/>
        <v>246.04</v>
      </c>
      <c r="Q77" s="23">
        <f t="shared" si="9"/>
        <v>1.2364966764608307</v>
      </c>
      <c r="R77" s="23">
        <f t="shared" si="10"/>
        <v>0.53339748058081859</v>
      </c>
      <c r="S77" s="23">
        <f t="shared" si="11"/>
        <v>0.28439423558599108</v>
      </c>
      <c r="T77" s="23">
        <f t="shared" si="12"/>
        <v>0.24900324499482751</v>
      </c>
      <c r="U77" s="23">
        <f t="shared" si="13"/>
        <v>0.53317506351232313</v>
      </c>
      <c r="V77" s="19">
        <v>6.81</v>
      </c>
      <c r="W77" s="19">
        <v>-11.3</v>
      </c>
      <c r="X77" s="41">
        <v>-0.08</v>
      </c>
      <c r="Y77" s="41">
        <v>0.14000000000000001</v>
      </c>
      <c r="Z77" s="46">
        <v>9.3333333333333338E-2</v>
      </c>
      <c r="AA77" s="46">
        <v>-14.903333333333336</v>
      </c>
      <c r="AB77" s="46">
        <v>15.973333333333329</v>
      </c>
    </row>
    <row r="78" spans="1:28">
      <c r="A78" s="19" t="s">
        <v>33</v>
      </c>
      <c r="B78" s="20">
        <v>42439</v>
      </c>
      <c r="C78" s="19" t="s">
        <v>32</v>
      </c>
      <c r="D78" s="26" t="s">
        <v>55</v>
      </c>
      <c r="E78" s="19" t="s">
        <v>106</v>
      </c>
      <c r="F78" s="19">
        <v>4</v>
      </c>
      <c r="G78" s="19" t="s">
        <v>236</v>
      </c>
      <c r="H78" s="19">
        <v>25</v>
      </c>
      <c r="I78" s="19" t="s">
        <v>107</v>
      </c>
      <c r="J78" s="19" t="s">
        <v>109</v>
      </c>
      <c r="K78" s="21">
        <v>61.51</v>
      </c>
      <c r="L78" s="19">
        <v>372.4</v>
      </c>
      <c r="M78" s="24">
        <v>3.8</v>
      </c>
      <c r="N78" s="25">
        <v>0.23</v>
      </c>
      <c r="O78" s="23">
        <f t="shared" si="7"/>
        <v>302.76422764227641</v>
      </c>
      <c r="P78" s="23">
        <f t="shared" si="8"/>
        <v>233.73799999999997</v>
      </c>
      <c r="Q78" s="23">
        <f t="shared" si="9"/>
        <v>1.2953145301246543</v>
      </c>
      <c r="R78" s="23">
        <f t="shared" si="10"/>
        <v>0.51120206410390412</v>
      </c>
      <c r="S78" s="23">
        <f t="shared" si="11"/>
        <v>0.29792234192867051</v>
      </c>
      <c r="T78" s="23">
        <f t="shared" si="12"/>
        <v>0.21327972217523361</v>
      </c>
      <c r="U78" s="23">
        <f t="shared" si="13"/>
        <v>0.58278783058300887</v>
      </c>
      <c r="V78" s="19">
        <v>7.05</v>
      </c>
      <c r="W78" s="19">
        <v>-23.6</v>
      </c>
      <c r="X78" s="41">
        <v>-1.1499999999999999</v>
      </c>
      <c r="Y78" s="41">
        <v>-0.76</v>
      </c>
      <c r="Z78" s="46">
        <v>-0.84</v>
      </c>
      <c r="AA78" s="46">
        <v>-52.330000000000005</v>
      </c>
      <c r="AB78" s="46">
        <v>-74.483333333333334</v>
      </c>
    </row>
    <row r="79" spans="1:28">
      <c r="A79" s="19" t="s">
        <v>33</v>
      </c>
      <c r="B79" s="20">
        <v>42439</v>
      </c>
      <c r="C79" s="19" t="s">
        <v>32</v>
      </c>
      <c r="D79" s="26" t="s">
        <v>56</v>
      </c>
      <c r="E79" s="19" t="s">
        <v>106</v>
      </c>
      <c r="F79" s="19">
        <v>5</v>
      </c>
      <c r="G79" s="19" t="s">
        <v>236</v>
      </c>
      <c r="H79" s="19">
        <v>25</v>
      </c>
      <c r="I79" s="19" t="s">
        <v>107</v>
      </c>
      <c r="J79" s="19" t="s">
        <v>109</v>
      </c>
      <c r="K79" s="21">
        <v>61.51</v>
      </c>
      <c r="L79" s="19">
        <v>372.6</v>
      </c>
      <c r="M79" s="24">
        <v>3.5</v>
      </c>
      <c r="N79" s="25">
        <v>0.22</v>
      </c>
      <c r="O79" s="23">
        <f t="shared" si="7"/>
        <v>305.40983606557381</v>
      </c>
      <c r="P79" s="23">
        <f t="shared" si="8"/>
        <v>215.285</v>
      </c>
      <c r="Q79" s="23">
        <f t="shared" si="9"/>
        <v>1.4186303554152579</v>
      </c>
      <c r="R79" s="23">
        <f t="shared" si="10"/>
        <v>0.46466779040933659</v>
      </c>
      <c r="S79" s="23">
        <f t="shared" si="11"/>
        <v>0.31209867819135673</v>
      </c>
      <c r="T79" s="23">
        <f t="shared" si="12"/>
        <v>0.15256911221797986</v>
      </c>
      <c r="U79" s="23">
        <f t="shared" si="13"/>
        <v>0.67165980649621049</v>
      </c>
      <c r="V79" s="19">
        <v>7.03</v>
      </c>
      <c r="W79" s="19">
        <v>-22.5</v>
      </c>
      <c r="X79" s="41">
        <v>-1.08</v>
      </c>
      <c r="Y79" s="41">
        <v>-0.72</v>
      </c>
      <c r="Z79" s="46">
        <v>-0.81333333333333335</v>
      </c>
      <c r="AA79" s="46">
        <v>-60.20333333333334</v>
      </c>
      <c r="AB79" s="46">
        <v>-102.29</v>
      </c>
    </row>
    <row r="80" spans="1:28">
      <c r="A80" s="19" t="s">
        <v>33</v>
      </c>
      <c r="B80" s="20">
        <v>42439</v>
      </c>
      <c r="C80" s="19" t="s">
        <v>32</v>
      </c>
      <c r="D80" s="26" t="s">
        <v>57</v>
      </c>
      <c r="E80" s="19" t="s">
        <v>106</v>
      </c>
      <c r="F80" s="19">
        <v>6</v>
      </c>
      <c r="G80" s="19" t="s">
        <v>236</v>
      </c>
      <c r="H80" s="19">
        <v>25</v>
      </c>
      <c r="I80" s="19" t="s">
        <v>107</v>
      </c>
      <c r="J80" s="19" t="s">
        <v>109</v>
      </c>
      <c r="K80" s="21">
        <v>61.51</v>
      </c>
      <c r="L80" s="19">
        <v>370.3</v>
      </c>
      <c r="M80" s="24">
        <v>3.9</v>
      </c>
      <c r="N80" s="25">
        <v>0.21</v>
      </c>
      <c r="O80" s="23">
        <f t="shared" si="7"/>
        <v>306.03305785123968</v>
      </c>
      <c r="P80" s="23">
        <f t="shared" si="8"/>
        <v>239.88899999999998</v>
      </c>
      <c r="Q80" s="23">
        <f t="shared" si="9"/>
        <v>1.2757277651382084</v>
      </c>
      <c r="R80" s="23">
        <f t="shared" si="10"/>
        <v>0.51859329617426098</v>
      </c>
      <c r="S80" s="23">
        <f t="shared" si="11"/>
        <v>0.26790283067902376</v>
      </c>
      <c r="T80" s="23">
        <f t="shared" si="12"/>
        <v>0.25069046549523721</v>
      </c>
      <c r="U80" s="23">
        <f t="shared" si="13"/>
        <v>0.51659524458835537</v>
      </c>
      <c r="V80" s="19">
        <v>7.07</v>
      </c>
      <c r="W80" s="19">
        <v>-24.4</v>
      </c>
      <c r="X80" s="41">
        <v>-0.44</v>
      </c>
      <c r="Y80" s="41">
        <v>-0.2</v>
      </c>
      <c r="Z80" s="46">
        <v>-0.24666666666666667</v>
      </c>
      <c r="AA80" s="46">
        <v>-83.343333333333334</v>
      </c>
      <c r="AB80" s="46">
        <v>-176.66</v>
      </c>
    </row>
    <row r="81" spans="1:28">
      <c r="A81" s="19" t="s">
        <v>33</v>
      </c>
      <c r="B81" s="20">
        <v>42439</v>
      </c>
      <c r="C81" s="19" t="s">
        <v>32</v>
      </c>
      <c r="D81" s="19" t="s">
        <v>58</v>
      </c>
      <c r="E81" s="19" t="s">
        <v>106</v>
      </c>
      <c r="F81" s="19">
        <v>1</v>
      </c>
      <c r="G81" s="19" t="s">
        <v>237</v>
      </c>
      <c r="H81" s="19">
        <v>25</v>
      </c>
      <c r="I81" s="19" t="s">
        <v>108</v>
      </c>
      <c r="J81" s="19" t="s">
        <v>109</v>
      </c>
      <c r="K81" s="21">
        <v>61.51</v>
      </c>
      <c r="L81" s="19">
        <v>374.40000000000003</v>
      </c>
      <c r="M81" s="22">
        <v>4</v>
      </c>
      <c r="N81" s="19">
        <v>0.23</v>
      </c>
      <c r="O81" s="23">
        <f t="shared" si="7"/>
        <v>304.39024390243907</v>
      </c>
      <c r="P81" s="23">
        <f t="shared" si="8"/>
        <v>246.04</v>
      </c>
      <c r="Q81" s="23">
        <f t="shared" si="9"/>
        <v>1.2371575512210986</v>
      </c>
      <c r="R81" s="23">
        <f t="shared" si="10"/>
        <v>0.53314809387883066</v>
      </c>
      <c r="S81" s="23">
        <f t="shared" si="11"/>
        <v>0.28454623678085267</v>
      </c>
      <c r="T81" s="23">
        <f t="shared" si="12"/>
        <v>0.248601857097978</v>
      </c>
      <c r="U81" s="23">
        <f t="shared" si="13"/>
        <v>0.53370956409256509</v>
      </c>
      <c r="V81" s="19">
        <v>6.77</v>
      </c>
      <c r="W81" s="19">
        <v>-7.1</v>
      </c>
      <c r="X81" s="41">
        <v>-0.68</v>
      </c>
      <c r="Y81" s="41">
        <v>0.11</v>
      </c>
      <c r="Z81" s="47">
        <v>0.08</v>
      </c>
      <c r="AA81" s="47">
        <v>-31.77</v>
      </c>
      <c r="AB81" s="47">
        <v>164.89</v>
      </c>
    </row>
    <row r="82" spans="1:28">
      <c r="A82" s="19" t="s">
        <v>33</v>
      </c>
      <c r="B82" s="20">
        <v>42439</v>
      </c>
      <c r="C82" s="19" t="s">
        <v>32</v>
      </c>
      <c r="D82" s="19" t="s">
        <v>59</v>
      </c>
      <c r="E82" s="19" t="s">
        <v>106</v>
      </c>
      <c r="F82" s="19">
        <v>2</v>
      </c>
      <c r="G82" s="19" t="s">
        <v>237</v>
      </c>
      <c r="H82" s="19">
        <v>25</v>
      </c>
      <c r="I82" s="19" t="s">
        <v>108</v>
      </c>
      <c r="J82" s="19" t="s">
        <v>109</v>
      </c>
      <c r="K82" s="21">
        <v>61.51</v>
      </c>
      <c r="L82" s="19">
        <v>374.09999999999997</v>
      </c>
      <c r="M82" s="22">
        <v>3.5</v>
      </c>
      <c r="N82" s="19">
        <v>0.23</v>
      </c>
      <c r="O82" s="23">
        <f t="shared" si="7"/>
        <v>304.14634146341461</v>
      </c>
      <c r="P82" s="23">
        <f t="shared" si="8"/>
        <v>215.285</v>
      </c>
      <c r="Q82" s="23">
        <f t="shared" si="9"/>
        <v>1.4127614160922248</v>
      </c>
      <c r="R82" s="23">
        <f t="shared" si="10"/>
        <v>0.46688248449350001</v>
      </c>
      <c r="S82" s="23">
        <f t="shared" si="11"/>
        <v>0.32493512570121175</v>
      </c>
      <c r="T82" s="23">
        <f t="shared" si="12"/>
        <v>0.14194735879228826</v>
      </c>
      <c r="U82" s="23">
        <f t="shared" si="13"/>
        <v>0.69596769314171081</v>
      </c>
      <c r="V82" s="19">
        <v>6.98</v>
      </c>
      <c r="W82" s="19">
        <v>-19.8</v>
      </c>
      <c r="X82" s="41">
        <v>-0.94</v>
      </c>
      <c r="Y82" s="41">
        <v>0.13</v>
      </c>
      <c r="Z82" s="47">
        <v>0.1</v>
      </c>
      <c r="AA82" s="47">
        <v>-24.83</v>
      </c>
      <c r="AB82" s="47">
        <v>73.489999999999995</v>
      </c>
    </row>
    <row r="83" spans="1:28">
      <c r="A83" s="19" t="s">
        <v>33</v>
      </c>
      <c r="B83" s="20">
        <v>42439</v>
      </c>
      <c r="C83" s="19" t="s">
        <v>32</v>
      </c>
      <c r="D83" s="19" t="s">
        <v>60</v>
      </c>
      <c r="E83" s="19" t="s">
        <v>106</v>
      </c>
      <c r="F83" s="19">
        <v>3</v>
      </c>
      <c r="G83" s="19" t="s">
        <v>237</v>
      </c>
      <c r="H83" s="19">
        <v>25</v>
      </c>
      <c r="I83" s="19" t="s">
        <v>108</v>
      </c>
      <c r="J83" s="19" t="s">
        <v>109</v>
      </c>
      <c r="K83" s="21">
        <v>61.51</v>
      </c>
      <c r="L83" s="19">
        <v>374.2</v>
      </c>
      <c r="M83" s="22">
        <v>4</v>
      </c>
      <c r="N83" s="19">
        <v>0.23</v>
      </c>
      <c r="O83" s="23">
        <f t="shared" si="7"/>
        <v>304.22764227642278</v>
      </c>
      <c r="P83" s="23">
        <f t="shared" si="8"/>
        <v>246.04</v>
      </c>
      <c r="Q83" s="23">
        <f t="shared" si="9"/>
        <v>1.2364966764608307</v>
      </c>
      <c r="R83" s="23">
        <f t="shared" si="10"/>
        <v>0.53339748058081859</v>
      </c>
      <c r="S83" s="23">
        <f t="shared" si="11"/>
        <v>0.28439423558599108</v>
      </c>
      <c r="T83" s="23">
        <f t="shared" si="12"/>
        <v>0.24900324499482751</v>
      </c>
      <c r="U83" s="23">
        <f t="shared" si="13"/>
        <v>0.53317506351232313</v>
      </c>
      <c r="V83" s="19">
        <v>6.81</v>
      </c>
      <c r="W83" s="19">
        <v>-11.3</v>
      </c>
      <c r="X83" s="41">
        <v>-0.37</v>
      </c>
      <c r="Y83" s="41">
        <v>0.12</v>
      </c>
      <c r="Z83" s="47">
        <v>0.1</v>
      </c>
      <c r="AA83" s="47">
        <v>-9.5299999999999994</v>
      </c>
      <c r="AB83" s="47">
        <v>89.24</v>
      </c>
    </row>
    <row r="84" spans="1:28">
      <c r="A84" s="19" t="s">
        <v>33</v>
      </c>
      <c r="B84" s="20">
        <v>42439</v>
      </c>
      <c r="C84" s="19" t="s">
        <v>32</v>
      </c>
      <c r="D84" s="19" t="s">
        <v>61</v>
      </c>
      <c r="E84" s="19" t="s">
        <v>106</v>
      </c>
      <c r="F84" s="19">
        <v>4</v>
      </c>
      <c r="G84" s="19" t="s">
        <v>236</v>
      </c>
      <c r="H84" s="19">
        <v>25</v>
      </c>
      <c r="I84" s="19" t="s">
        <v>108</v>
      </c>
      <c r="J84" s="19" t="s">
        <v>109</v>
      </c>
      <c r="K84" s="21">
        <v>61.51</v>
      </c>
      <c r="L84" s="19">
        <v>372.4</v>
      </c>
      <c r="M84" s="24">
        <v>3.8</v>
      </c>
      <c r="N84" s="25">
        <v>0.23</v>
      </c>
      <c r="O84" s="23">
        <f t="shared" si="7"/>
        <v>302.76422764227641</v>
      </c>
      <c r="P84" s="23">
        <f t="shared" si="8"/>
        <v>233.73799999999997</v>
      </c>
      <c r="Q84" s="23">
        <f t="shared" si="9"/>
        <v>1.2953145301246543</v>
      </c>
      <c r="R84" s="23">
        <f t="shared" si="10"/>
        <v>0.51120206410390412</v>
      </c>
      <c r="S84" s="23">
        <f t="shared" si="11"/>
        <v>0.29792234192867051</v>
      </c>
      <c r="T84" s="23">
        <f t="shared" si="12"/>
        <v>0.21327972217523361</v>
      </c>
      <c r="U84" s="23">
        <f t="shared" si="13"/>
        <v>0.58278783058300887</v>
      </c>
      <c r="V84" s="19">
        <v>7.05</v>
      </c>
      <c r="W84" s="19">
        <v>-23.6</v>
      </c>
      <c r="X84" s="41">
        <v>-1.29</v>
      </c>
      <c r="Y84" s="41">
        <v>0.49</v>
      </c>
      <c r="Z84" s="47">
        <v>0.49</v>
      </c>
      <c r="AA84" s="47">
        <v>-25.4</v>
      </c>
      <c r="AB84" s="47">
        <v>141.47999999999999</v>
      </c>
    </row>
    <row r="85" spans="1:28">
      <c r="A85" s="19" t="s">
        <v>33</v>
      </c>
      <c r="B85" s="20">
        <v>42439</v>
      </c>
      <c r="C85" s="19" t="s">
        <v>32</v>
      </c>
      <c r="D85" s="19" t="s">
        <v>62</v>
      </c>
      <c r="E85" s="19" t="s">
        <v>106</v>
      </c>
      <c r="F85" s="19">
        <v>5</v>
      </c>
      <c r="G85" s="19" t="s">
        <v>236</v>
      </c>
      <c r="H85" s="19">
        <v>25</v>
      </c>
      <c r="I85" s="19" t="s">
        <v>108</v>
      </c>
      <c r="J85" s="19" t="s">
        <v>109</v>
      </c>
      <c r="K85" s="21">
        <v>61.51</v>
      </c>
      <c r="L85" s="19">
        <v>372.6</v>
      </c>
      <c r="M85" s="24">
        <v>3.5</v>
      </c>
      <c r="N85" s="25">
        <v>0.22</v>
      </c>
      <c r="O85" s="23">
        <f t="shared" si="7"/>
        <v>305.40983606557381</v>
      </c>
      <c r="P85" s="23">
        <f t="shared" si="8"/>
        <v>215.285</v>
      </c>
      <c r="Q85" s="23">
        <f t="shared" si="9"/>
        <v>1.4186303554152579</v>
      </c>
      <c r="R85" s="23">
        <f t="shared" si="10"/>
        <v>0.46466779040933659</v>
      </c>
      <c r="S85" s="23">
        <f t="shared" si="11"/>
        <v>0.31209867819135673</v>
      </c>
      <c r="T85" s="23">
        <f t="shared" si="12"/>
        <v>0.15256911221797986</v>
      </c>
      <c r="U85" s="23">
        <f t="shared" si="13"/>
        <v>0.67165980649621049</v>
      </c>
      <c r="V85" s="19">
        <v>7.03</v>
      </c>
      <c r="W85" s="19">
        <v>-22.5</v>
      </c>
      <c r="X85" s="41">
        <v>-1.44</v>
      </c>
      <c r="Y85" s="41">
        <v>0.56999999999999995</v>
      </c>
      <c r="Z85" s="47">
        <v>0.57999999999999996</v>
      </c>
      <c r="AA85" s="47">
        <v>-21.54</v>
      </c>
      <c r="AB85" s="47">
        <v>132.28</v>
      </c>
    </row>
    <row r="86" spans="1:28">
      <c r="A86" s="19" t="s">
        <v>33</v>
      </c>
      <c r="B86" s="20">
        <v>42439</v>
      </c>
      <c r="C86" s="19" t="s">
        <v>32</v>
      </c>
      <c r="D86" s="19" t="s">
        <v>63</v>
      </c>
      <c r="E86" s="19" t="s">
        <v>106</v>
      </c>
      <c r="F86" s="19">
        <v>6</v>
      </c>
      <c r="G86" s="19" t="s">
        <v>236</v>
      </c>
      <c r="H86" s="19">
        <v>25</v>
      </c>
      <c r="I86" s="19" t="s">
        <v>108</v>
      </c>
      <c r="J86" s="19" t="s">
        <v>109</v>
      </c>
      <c r="K86" s="21">
        <v>61.51</v>
      </c>
      <c r="L86" s="19">
        <v>370.3</v>
      </c>
      <c r="M86" s="24">
        <v>3.9</v>
      </c>
      <c r="N86" s="25">
        <v>0.21</v>
      </c>
      <c r="O86" s="23">
        <f t="shared" si="7"/>
        <v>306.03305785123968</v>
      </c>
      <c r="P86" s="23">
        <f t="shared" si="8"/>
        <v>239.88899999999998</v>
      </c>
      <c r="Q86" s="23">
        <f t="shared" si="9"/>
        <v>1.2757277651382084</v>
      </c>
      <c r="R86" s="23">
        <f t="shared" si="10"/>
        <v>0.51859329617426098</v>
      </c>
      <c r="S86" s="23">
        <f t="shared" si="11"/>
        <v>0.26790283067902376</v>
      </c>
      <c r="T86" s="23">
        <f t="shared" si="12"/>
        <v>0.25069046549523721</v>
      </c>
      <c r="U86" s="23">
        <f t="shared" si="13"/>
        <v>0.51659524458835537</v>
      </c>
      <c r="V86" s="19">
        <v>7.07</v>
      </c>
      <c r="W86" s="19">
        <v>-24.4</v>
      </c>
      <c r="X86" s="41">
        <v>-0.7</v>
      </c>
      <c r="Y86" s="41">
        <v>0.28000000000000003</v>
      </c>
      <c r="Z86" s="47">
        <v>0.32</v>
      </c>
      <c r="AA86" s="47">
        <v>-12.88</v>
      </c>
      <c r="AB86" s="47">
        <v>134.66999999999999</v>
      </c>
    </row>
    <row r="87" spans="1:28">
      <c r="A87" s="19" t="s">
        <v>33</v>
      </c>
      <c r="B87" s="20">
        <v>42439</v>
      </c>
      <c r="C87" s="19" t="s">
        <v>32</v>
      </c>
      <c r="D87" s="19" t="s">
        <v>64</v>
      </c>
      <c r="E87" s="19" t="s">
        <v>106</v>
      </c>
      <c r="F87" s="19">
        <v>1</v>
      </c>
      <c r="G87" s="19" t="s">
        <v>237</v>
      </c>
      <c r="H87" s="19">
        <v>25</v>
      </c>
      <c r="I87" s="19" t="s">
        <v>108</v>
      </c>
      <c r="J87" s="19" t="s">
        <v>109</v>
      </c>
      <c r="K87" s="21">
        <v>61.51</v>
      </c>
      <c r="L87" s="19">
        <v>374.40000000000003</v>
      </c>
      <c r="M87" s="22">
        <v>4</v>
      </c>
      <c r="N87" s="19">
        <v>0.23</v>
      </c>
      <c r="O87" s="23">
        <f t="shared" si="7"/>
        <v>304.39024390243907</v>
      </c>
      <c r="P87" s="23">
        <f t="shared" si="8"/>
        <v>246.04</v>
      </c>
      <c r="Q87" s="23">
        <f t="shared" si="9"/>
        <v>1.2371575512210986</v>
      </c>
      <c r="R87" s="23">
        <f t="shared" si="10"/>
        <v>0.53314809387883066</v>
      </c>
      <c r="S87" s="23">
        <f t="shared" si="11"/>
        <v>0.28454623678085267</v>
      </c>
      <c r="T87" s="23">
        <f t="shared" si="12"/>
        <v>0.248601857097978</v>
      </c>
      <c r="U87" s="23">
        <f t="shared" si="13"/>
        <v>0.53370956409256509</v>
      </c>
      <c r="V87" s="19">
        <v>6.77</v>
      </c>
      <c r="W87" s="19">
        <v>-7.1</v>
      </c>
      <c r="X87" s="41">
        <v>-0.55000000000000004</v>
      </c>
      <c r="Y87" s="41">
        <v>0.11</v>
      </c>
      <c r="Z87" s="47">
        <v>0.08</v>
      </c>
      <c r="AA87" s="47">
        <v>-87.1</v>
      </c>
      <c r="AB87" s="47">
        <v>-21.04</v>
      </c>
    </row>
    <row r="88" spans="1:28">
      <c r="A88" s="19" t="s">
        <v>33</v>
      </c>
      <c r="B88" s="20">
        <v>42439</v>
      </c>
      <c r="C88" s="19" t="s">
        <v>32</v>
      </c>
      <c r="D88" s="19" t="s">
        <v>65</v>
      </c>
      <c r="E88" s="19" t="s">
        <v>106</v>
      </c>
      <c r="F88" s="19">
        <v>2</v>
      </c>
      <c r="G88" s="19" t="s">
        <v>237</v>
      </c>
      <c r="H88" s="19">
        <v>25</v>
      </c>
      <c r="I88" s="19" t="s">
        <v>108</v>
      </c>
      <c r="J88" s="19" t="s">
        <v>109</v>
      </c>
      <c r="K88" s="21">
        <v>61.51</v>
      </c>
      <c r="L88" s="19">
        <v>374.09999999999997</v>
      </c>
      <c r="M88" s="22">
        <v>3.5</v>
      </c>
      <c r="N88" s="19">
        <v>0.23</v>
      </c>
      <c r="O88" s="23">
        <f t="shared" si="7"/>
        <v>304.14634146341461</v>
      </c>
      <c r="P88" s="23">
        <f t="shared" si="8"/>
        <v>215.285</v>
      </c>
      <c r="Q88" s="23">
        <f t="shared" si="9"/>
        <v>1.4127614160922248</v>
      </c>
      <c r="R88" s="23">
        <f t="shared" si="10"/>
        <v>0.46688248449350001</v>
      </c>
      <c r="S88" s="23">
        <f t="shared" si="11"/>
        <v>0.32493512570121175</v>
      </c>
      <c r="T88" s="23">
        <f t="shared" si="12"/>
        <v>0.14194735879228826</v>
      </c>
      <c r="U88" s="23">
        <f t="shared" si="13"/>
        <v>0.69596769314171081</v>
      </c>
      <c r="V88" s="19">
        <v>6.98</v>
      </c>
      <c r="W88" s="19">
        <v>-19.8</v>
      </c>
      <c r="X88" s="41">
        <v>-0.95</v>
      </c>
      <c r="Y88" s="41">
        <v>0.12</v>
      </c>
      <c r="Z88" s="47">
        <v>0.1</v>
      </c>
      <c r="AA88" s="47">
        <v>-53.83</v>
      </c>
      <c r="AB88" s="47">
        <v>31.09</v>
      </c>
    </row>
    <row r="89" spans="1:28">
      <c r="A89" s="19" t="s">
        <v>33</v>
      </c>
      <c r="B89" s="20">
        <v>42439</v>
      </c>
      <c r="C89" s="19" t="s">
        <v>32</v>
      </c>
      <c r="D89" s="19" t="s">
        <v>66</v>
      </c>
      <c r="E89" s="19" t="s">
        <v>106</v>
      </c>
      <c r="F89" s="19">
        <v>3</v>
      </c>
      <c r="G89" s="19" t="s">
        <v>237</v>
      </c>
      <c r="H89" s="19">
        <v>25</v>
      </c>
      <c r="I89" s="19" t="s">
        <v>108</v>
      </c>
      <c r="J89" s="19" t="s">
        <v>109</v>
      </c>
      <c r="K89" s="21">
        <v>61.51</v>
      </c>
      <c r="L89" s="19">
        <v>374.2</v>
      </c>
      <c r="M89" s="22">
        <v>4</v>
      </c>
      <c r="N89" s="19">
        <v>0.23</v>
      </c>
      <c r="O89" s="23">
        <f t="shared" si="7"/>
        <v>304.22764227642278</v>
      </c>
      <c r="P89" s="23">
        <f t="shared" si="8"/>
        <v>246.04</v>
      </c>
      <c r="Q89" s="23">
        <f t="shared" si="9"/>
        <v>1.2364966764608307</v>
      </c>
      <c r="R89" s="23">
        <f t="shared" si="10"/>
        <v>0.53339748058081859</v>
      </c>
      <c r="S89" s="23">
        <f t="shared" si="11"/>
        <v>0.28439423558599108</v>
      </c>
      <c r="T89" s="23">
        <f t="shared" si="12"/>
        <v>0.24900324499482751</v>
      </c>
      <c r="U89" s="23">
        <f t="shared" si="13"/>
        <v>0.53317506351232313</v>
      </c>
      <c r="V89" s="19">
        <v>6.81</v>
      </c>
      <c r="W89" s="19">
        <v>-11.3</v>
      </c>
      <c r="X89" s="41">
        <v>-0.43</v>
      </c>
      <c r="Y89" s="41">
        <v>0.12</v>
      </c>
      <c r="Z89" s="47">
        <v>0.1</v>
      </c>
      <c r="AA89" s="47">
        <v>-36.76</v>
      </c>
      <c r="AB89" s="47">
        <v>23.17</v>
      </c>
    </row>
    <row r="90" spans="1:28">
      <c r="A90" s="19" t="s">
        <v>33</v>
      </c>
      <c r="B90" s="20">
        <v>42439</v>
      </c>
      <c r="C90" s="19" t="s">
        <v>32</v>
      </c>
      <c r="D90" s="19" t="s">
        <v>67</v>
      </c>
      <c r="E90" s="19" t="s">
        <v>106</v>
      </c>
      <c r="F90" s="19">
        <v>4</v>
      </c>
      <c r="G90" s="19" t="s">
        <v>236</v>
      </c>
      <c r="H90" s="19">
        <v>25</v>
      </c>
      <c r="I90" s="19" t="s">
        <v>108</v>
      </c>
      <c r="J90" s="19" t="s">
        <v>109</v>
      </c>
      <c r="K90" s="21">
        <v>61.51</v>
      </c>
      <c r="L90" s="19">
        <v>372.4</v>
      </c>
      <c r="M90" s="24">
        <v>3.8</v>
      </c>
      <c r="N90" s="25">
        <v>0.23</v>
      </c>
      <c r="O90" s="23">
        <f t="shared" si="7"/>
        <v>302.76422764227641</v>
      </c>
      <c r="P90" s="23">
        <f t="shared" si="8"/>
        <v>233.73799999999997</v>
      </c>
      <c r="Q90" s="23">
        <f t="shared" si="9"/>
        <v>1.2953145301246543</v>
      </c>
      <c r="R90" s="23">
        <f t="shared" si="10"/>
        <v>0.51120206410390412</v>
      </c>
      <c r="S90" s="23">
        <f t="shared" si="11"/>
        <v>0.29792234192867051</v>
      </c>
      <c r="T90" s="23">
        <f t="shared" si="12"/>
        <v>0.21327972217523361</v>
      </c>
      <c r="U90" s="23">
        <f t="shared" si="13"/>
        <v>0.58278783058300887</v>
      </c>
      <c r="V90" s="19">
        <v>7.05</v>
      </c>
      <c r="W90" s="19">
        <v>-23.6</v>
      </c>
      <c r="X90" s="41">
        <v>-1.26</v>
      </c>
      <c r="Y90" s="41">
        <v>0.49</v>
      </c>
      <c r="Z90" s="47">
        <v>0.5</v>
      </c>
      <c r="AA90" s="47">
        <v>-37.72</v>
      </c>
      <c r="AB90" s="47">
        <v>73.53</v>
      </c>
    </row>
    <row r="91" spans="1:28">
      <c r="A91" s="19" t="s">
        <v>33</v>
      </c>
      <c r="B91" s="20">
        <v>42439</v>
      </c>
      <c r="C91" s="19" t="s">
        <v>32</v>
      </c>
      <c r="D91" s="19" t="s">
        <v>68</v>
      </c>
      <c r="E91" s="19" t="s">
        <v>106</v>
      </c>
      <c r="F91" s="19">
        <v>5</v>
      </c>
      <c r="G91" s="19" t="s">
        <v>236</v>
      </c>
      <c r="H91" s="19">
        <v>25</v>
      </c>
      <c r="I91" s="19" t="s">
        <v>108</v>
      </c>
      <c r="J91" s="19" t="s">
        <v>109</v>
      </c>
      <c r="K91" s="21">
        <v>61.51</v>
      </c>
      <c r="L91" s="19">
        <v>372.6</v>
      </c>
      <c r="M91" s="24">
        <v>3.5</v>
      </c>
      <c r="N91" s="25">
        <v>0.22</v>
      </c>
      <c r="O91" s="23">
        <f t="shared" si="7"/>
        <v>305.40983606557381</v>
      </c>
      <c r="P91" s="23">
        <f t="shared" si="8"/>
        <v>215.285</v>
      </c>
      <c r="Q91" s="23">
        <f t="shared" si="9"/>
        <v>1.4186303554152579</v>
      </c>
      <c r="R91" s="23">
        <f t="shared" si="10"/>
        <v>0.46466779040933659</v>
      </c>
      <c r="S91" s="23">
        <f t="shared" si="11"/>
        <v>0.31209867819135673</v>
      </c>
      <c r="T91" s="23">
        <f t="shared" si="12"/>
        <v>0.15256911221797986</v>
      </c>
      <c r="U91" s="23">
        <f t="shared" si="13"/>
        <v>0.67165980649621049</v>
      </c>
      <c r="V91" s="19">
        <v>7.03</v>
      </c>
      <c r="W91" s="19">
        <v>-22.5</v>
      </c>
      <c r="X91" s="41">
        <v>-1.36</v>
      </c>
      <c r="Y91" s="41">
        <v>0.59</v>
      </c>
      <c r="Z91" s="47">
        <v>0.63</v>
      </c>
      <c r="AA91" s="47">
        <v>-38.53</v>
      </c>
      <c r="AB91" s="47">
        <v>67.91</v>
      </c>
    </row>
    <row r="92" spans="1:28">
      <c r="A92" s="19" t="s">
        <v>33</v>
      </c>
      <c r="B92" s="20">
        <v>42439</v>
      </c>
      <c r="C92" s="19" t="s">
        <v>32</v>
      </c>
      <c r="D92" s="19" t="s">
        <v>69</v>
      </c>
      <c r="E92" s="19" t="s">
        <v>106</v>
      </c>
      <c r="F92" s="19">
        <v>6</v>
      </c>
      <c r="G92" s="19" t="s">
        <v>236</v>
      </c>
      <c r="H92" s="19">
        <v>25</v>
      </c>
      <c r="I92" s="19" t="s">
        <v>108</v>
      </c>
      <c r="J92" s="19" t="s">
        <v>109</v>
      </c>
      <c r="K92" s="21">
        <v>61.51</v>
      </c>
      <c r="L92" s="19">
        <v>370.3</v>
      </c>
      <c r="M92" s="24">
        <v>3.9</v>
      </c>
      <c r="N92" s="25">
        <v>0.21</v>
      </c>
      <c r="O92" s="23">
        <f t="shared" si="7"/>
        <v>306.03305785123968</v>
      </c>
      <c r="P92" s="23">
        <f t="shared" si="8"/>
        <v>239.88899999999998</v>
      </c>
      <c r="Q92" s="23">
        <f t="shared" si="9"/>
        <v>1.2757277651382084</v>
      </c>
      <c r="R92" s="23">
        <f t="shared" si="10"/>
        <v>0.51859329617426098</v>
      </c>
      <c r="S92" s="23">
        <f t="shared" si="11"/>
        <v>0.26790283067902376</v>
      </c>
      <c r="T92" s="23">
        <f t="shared" si="12"/>
        <v>0.25069046549523721</v>
      </c>
      <c r="U92" s="23">
        <f t="shared" si="13"/>
        <v>0.51659524458835537</v>
      </c>
      <c r="V92" s="19">
        <v>7.07</v>
      </c>
      <c r="W92" s="19">
        <v>-24.4</v>
      </c>
      <c r="X92" s="41">
        <v>-0.77</v>
      </c>
      <c r="Y92" s="41">
        <v>0.34</v>
      </c>
      <c r="Z92" s="47">
        <v>0.34</v>
      </c>
      <c r="AA92" s="47">
        <v>-39.54</v>
      </c>
      <c r="AB92" s="47">
        <v>61.78</v>
      </c>
    </row>
    <row r="93" spans="1:28">
      <c r="A93" s="19" t="s">
        <v>33</v>
      </c>
      <c r="B93" s="20">
        <v>42439</v>
      </c>
      <c r="C93" s="19" t="s">
        <v>32</v>
      </c>
      <c r="D93" s="26" t="s">
        <v>70</v>
      </c>
      <c r="E93" s="19" t="s">
        <v>106</v>
      </c>
      <c r="F93" s="19">
        <v>1</v>
      </c>
      <c r="G93" s="19" t="s">
        <v>237</v>
      </c>
      <c r="H93" s="19">
        <v>25</v>
      </c>
      <c r="I93" s="19" t="s">
        <v>108</v>
      </c>
      <c r="J93" s="19" t="s">
        <v>109</v>
      </c>
      <c r="K93" s="21">
        <v>61.51</v>
      </c>
      <c r="L93" s="19">
        <v>374.40000000000003</v>
      </c>
      <c r="M93" s="22">
        <v>4</v>
      </c>
      <c r="N93" s="19">
        <v>0.23</v>
      </c>
      <c r="O93" s="23">
        <f t="shared" si="7"/>
        <v>304.39024390243907</v>
      </c>
      <c r="P93" s="23">
        <f t="shared" si="8"/>
        <v>246.04</v>
      </c>
      <c r="Q93" s="23">
        <f t="shared" si="9"/>
        <v>1.2371575512210986</v>
      </c>
      <c r="R93" s="23">
        <f t="shared" si="10"/>
        <v>0.53314809387883066</v>
      </c>
      <c r="S93" s="23">
        <f t="shared" si="11"/>
        <v>0.28454623678085267</v>
      </c>
      <c r="T93" s="23">
        <f t="shared" si="12"/>
        <v>0.248601857097978</v>
      </c>
      <c r="U93" s="23">
        <f t="shared" si="13"/>
        <v>0.53370956409256509</v>
      </c>
      <c r="V93" s="19">
        <v>6.77</v>
      </c>
      <c r="W93" s="19">
        <v>-7.1</v>
      </c>
      <c r="X93" s="41">
        <v>-0.66</v>
      </c>
      <c r="Y93" s="41">
        <v>0.11</v>
      </c>
      <c r="Z93" s="47">
        <v>0.09</v>
      </c>
      <c r="AA93" s="47">
        <v>-53.04</v>
      </c>
      <c r="AB93" s="47">
        <v>94.17</v>
      </c>
    </row>
    <row r="94" spans="1:28">
      <c r="A94" s="19" t="s">
        <v>33</v>
      </c>
      <c r="B94" s="20">
        <v>42439</v>
      </c>
      <c r="C94" s="19" t="s">
        <v>32</v>
      </c>
      <c r="D94" s="26" t="s">
        <v>71</v>
      </c>
      <c r="E94" s="19" t="s">
        <v>106</v>
      </c>
      <c r="F94" s="19">
        <v>2</v>
      </c>
      <c r="G94" s="19" t="s">
        <v>237</v>
      </c>
      <c r="H94" s="19">
        <v>25</v>
      </c>
      <c r="I94" s="19" t="s">
        <v>108</v>
      </c>
      <c r="J94" s="19" t="s">
        <v>109</v>
      </c>
      <c r="K94" s="21">
        <v>61.51</v>
      </c>
      <c r="L94" s="19">
        <v>374.09999999999997</v>
      </c>
      <c r="M94" s="22">
        <v>3.5</v>
      </c>
      <c r="N94" s="19">
        <v>0.23</v>
      </c>
      <c r="O94" s="23">
        <f t="shared" si="7"/>
        <v>304.14634146341461</v>
      </c>
      <c r="P94" s="23">
        <f t="shared" si="8"/>
        <v>215.285</v>
      </c>
      <c r="Q94" s="23">
        <f t="shared" si="9"/>
        <v>1.4127614160922248</v>
      </c>
      <c r="R94" s="23">
        <f t="shared" si="10"/>
        <v>0.46688248449350001</v>
      </c>
      <c r="S94" s="23">
        <f t="shared" si="11"/>
        <v>0.32493512570121175</v>
      </c>
      <c r="T94" s="23">
        <f t="shared" si="12"/>
        <v>0.14194735879228826</v>
      </c>
      <c r="U94" s="23">
        <f t="shared" si="13"/>
        <v>0.69596769314171081</v>
      </c>
      <c r="V94" s="19">
        <v>6.98</v>
      </c>
      <c r="W94" s="19">
        <v>-19.8</v>
      </c>
      <c r="X94" s="41">
        <v>-1.03</v>
      </c>
      <c r="Y94" s="41">
        <v>0.12</v>
      </c>
      <c r="Z94" s="47">
        <v>0.1</v>
      </c>
      <c r="AA94" s="47">
        <v>-36.590000000000003</v>
      </c>
      <c r="AB94" s="47">
        <v>30.05</v>
      </c>
    </row>
    <row r="95" spans="1:28">
      <c r="A95" s="19" t="s">
        <v>33</v>
      </c>
      <c r="B95" s="20">
        <v>42439</v>
      </c>
      <c r="C95" s="19" t="s">
        <v>32</v>
      </c>
      <c r="D95" s="26" t="s">
        <v>72</v>
      </c>
      <c r="E95" s="19" t="s">
        <v>106</v>
      </c>
      <c r="F95" s="19">
        <v>3</v>
      </c>
      <c r="G95" s="19" t="s">
        <v>237</v>
      </c>
      <c r="H95" s="19">
        <v>25</v>
      </c>
      <c r="I95" s="19" t="s">
        <v>108</v>
      </c>
      <c r="J95" s="19" t="s">
        <v>109</v>
      </c>
      <c r="K95" s="21">
        <v>61.51</v>
      </c>
      <c r="L95" s="19">
        <v>374.2</v>
      </c>
      <c r="M95" s="22">
        <v>4</v>
      </c>
      <c r="N95" s="19">
        <v>0.23</v>
      </c>
      <c r="O95" s="23">
        <f t="shared" si="7"/>
        <v>304.22764227642278</v>
      </c>
      <c r="P95" s="23">
        <f t="shared" si="8"/>
        <v>246.04</v>
      </c>
      <c r="Q95" s="23">
        <f t="shared" si="9"/>
        <v>1.2364966764608307</v>
      </c>
      <c r="R95" s="23">
        <f t="shared" si="10"/>
        <v>0.53339748058081859</v>
      </c>
      <c r="S95" s="23">
        <f t="shared" si="11"/>
        <v>0.28439423558599108</v>
      </c>
      <c r="T95" s="23">
        <f t="shared" si="12"/>
        <v>0.24900324499482751</v>
      </c>
      <c r="U95" s="23">
        <f t="shared" si="13"/>
        <v>0.53317506351232313</v>
      </c>
      <c r="V95" s="19">
        <v>6.81</v>
      </c>
      <c r="W95" s="19">
        <v>-11.3</v>
      </c>
      <c r="X95" s="41">
        <v>-0.4</v>
      </c>
      <c r="Y95" s="41">
        <v>0.11</v>
      </c>
      <c r="Z95" s="47">
        <v>0.1</v>
      </c>
      <c r="AA95" s="47">
        <v>-25.02</v>
      </c>
      <c r="AB95" s="47">
        <v>49.48</v>
      </c>
    </row>
    <row r="96" spans="1:28">
      <c r="A96" s="19" t="s">
        <v>33</v>
      </c>
      <c r="B96" s="20">
        <v>42439</v>
      </c>
      <c r="C96" s="19" t="s">
        <v>32</v>
      </c>
      <c r="D96" s="26" t="s">
        <v>73</v>
      </c>
      <c r="E96" s="19" t="s">
        <v>106</v>
      </c>
      <c r="F96" s="19">
        <v>4</v>
      </c>
      <c r="G96" s="19" t="s">
        <v>236</v>
      </c>
      <c r="H96" s="19">
        <v>25</v>
      </c>
      <c r="I96" s="19" t="s">
        <v>108</v>
      </c>
      <c r="J96" s="19" t="s">
        <v>109</v>
      </c>
      <c r="K96" s="21">
        <v>61.51</v>
      </c>
      <c r="L96" s="19">
        <v>372.4</v>
      </c>
      <c r="M96" s="24">
        <v>3.8</v>
      </c>
      <c r="N96" s="25">
        <v>0.23</v>
      </c>
      <c r="O96" s="23">
        <f t="shared" si="7"/>
        <v>302.76422764227641</v>
      </c>
      <c r="P96" s="23">
        <f t="shared" si="8"/>
        <v>233.73799999999997</v>
      </c>
      <c r="Q96" s="23">
        <f t="shared" si="9"/>
        <v>1.2953145301246543</v>
      </c>
      <c r="R96" s="23">
        <f t="shared" si="10"/>
        <v>0.51120206410390412</v>
      </c>
      <c r="S96" s="23">
        <f t="shared" si="11"/>
        <v>0.29792234192867051</v>
      </c>
      <c r="T96" s="23">
        <f t="shared" si="12"/>
        <v>0.21327972217523361</v>
      </c>
      <c r="U96" s="23">
        <f t="shared" si="13"/>
        <v>0.58278783058300887</v>
      </c>
      <c r="V96" s="19">
        <v>7.05</v>
      </c>
      <c r="W96" s="19">
        <v>-23.6</v>
      </c>
      <c r="X96" s="41">
        <v>-1.33</v>
      </c>
      <c r="Y96" s="41">
        <v>0.49</v>
      </c>
      <c r="Z96" s="47">
        <v>0.49</v>
      </c>
      <c r="AA96" s="47">
        <v>-35.69</v>
      </c>
      <c r="AB96" s="47">
        <v>86.58</v>
      </c>
    </row>
    <row r="97" spans="1:28">
      <c r="A97" s="19" t="s">
        <v>33</v>
      </c>
      <c r="B97" s="20">
        <v>42439</v>
      </c>
      <c r="C97" s="19" t="s">
        <v>32</v>
      </c>
      <c r="D97" s="26" t="s">
        <v>74</v>
      </c>
      <c r="E97" s="19" t="s">
        <v>106</v>
      </c>
      <c r="F97" s="19">
        <v>5</v>
      </c>
      <c r="G97" s="19" t="s">
        <v>236</v>
      </c>
      <c r="H97" s="19">
        <v>25</v>
      </c>
      <c r="I97" s="19" t="s">
        <v>108</v>
      </c>
      <c r="J97" s="19" t="s">
        <v>109</v>
      </c>
      <c r="K97" s="21">
        <v>61.51</v>
      </c>
      <c r="L97" s="19">
        <v>372.6</v>
      </c>
      <c r="M97" s="24">
        <v>3.5</v>
      </c>
      <c r="N97" s="25">
        <v>0.22</v>
      </c>
      <c r="O97" s="23">
        <f t="shared" si="7"/>
        <v>305.40983606557381</v>
      </c>
      <c r="P97" s="23">
        <f t="shared" si="8"/>
        <v>215.285</v>
      </c>
      <c r="Q97" s="23">
        <f t="shared" si="9"/>
        <v>1.4186303554152579</v>
      </c>
      <c r="R97" s="23">
        <f t="shared" si="10"/>
        <v>0.46466779040933659</v>
      </c>
      <c r="S97" s="23">
        <f t="shared" si="11"/>
        <v>0.31209867819135673</v>
      </c>
      <c r="T97" s="23">
        <f t="shared" si="12"/>
        <v>0.15256911221797986</v>
      </c>
      <c r="U97" s="23">
        <f t="shared" si="13"/>
        <v>0.67165980649621049</v>
      </c>
      <c r="V97" s="19">
        <v>7.03</v>
      </c>
      <c r="W97" s="19">
        <v>-22.5</v>
      </c>
      <c r="X97" s="41">
        <v>-1.45</v>
      </c>
      <c r="Y97" s="41">
        <v>0.6</v>
      </c>
      <c r="Z97" s="47">
        <v>0.62</v>
      </c>
      <c r="AA97" s="47">
        <v>-33.36</v>
      </c>
      <c r="AB97" s="47">
        <v>83.77</v>
      </c>
    </row>
    <row r="98" spans="1:28">
      <c r="A98" s="19" t="s">
        <v>33</v>
      </c>
      <c r="B98" s="20">
        <v>42439</v>
      </c>
      <c r="C98" s="19" t="s">
        <v>32</v>
      </c>
      <c r="D98" s="26" t="s">
        <v>75</v>
      </c>
      <c r="E98" s="19" t="s">
        <v>106</v>
      </c>
      <c r="F98" s="19">
        <v>6</v>
      </c>
      <c r="G98" s="19" t="s">
        <v>236</v>
      </c>
      <c r="H98" s="19">
        <v>25</v>
      </c>
      <c r="I98" s="19" t="s">
        <v>108</v>
      </c>
      <c r="J98" s="19" t="s">
        <v>109</v>
      </c>
      <c r="K98" s="21">
        <v>61.51</v>
      </c>
      <c r="L98" s="19">
        <v>370.3</v>
      </c>
      <c r="M98" s="24">
        <v>3.9</v>
      </c>
      <c r="N98" s="25">
        <v>0.21</v>
      </c>
      <c r="O98" s="23">
        <f t="shared" si="7"/>
        <v>306.03305785123968</v>
      </c>
      <c r="P98" s="23">
        <f t="shared" si="8"/>
        <v>239.88899999999998</v>
      </c>
      <c r="Q98" s="23">
        <f t="shared" si="9"/>
        <v>1.2757277651382084</v>
      </c>
      <c r="R98" s="23">
        <f t="shared" si="10"/>
        <v>0.51859329617426098</v>
      </c>
      <c r="S98" s="23">
        <f t="shared" si="11"/>
        <v>0.26790283067902376</v>
      </c>
      <c r="T98" s="23">
        <f t="shared" si="12"/>
        <v>0.25069046549523721</v>
      </c>
      <c r="U98" s="23">
        <f t="shared" si="13"/>
        <v>0.51659524458835537</v>
      </c>
      <c r="V98" s="19">
        <v>7.07</v>
      </c>
      <c r="W98" s="19">
        <v>-24.4</v>
      </c>
      <c r="X98" s="41">
        <v>-0.84</v>
      </c>
      <c r="Y98" s="41">
        <v>0.36</v>
      </c>
      <c r="Z98" s="47">
        <v>0.36</v>
      </c>
      <c r="AA98" s="47">
        <v>-33.119999999999997</v>
      </c>
      <c r="AB98" s="47">
        <v>49.83</v>
      </c>
    </row>
    <row r="99" spans="1:28">
      <c r="A99" s="19" t="s">
        <v>33</v>
      </c>
      <c r="B99" s="20">
        <v>42439</v>
      </c>
      <c r="C99" s="19" t="s">
        <v>32</v>
      </c>
      <c r="D99" s="26" t="s">
        <v>76</v>
      </c>
      <c r="E99" s="19" t="s">
        <v>106</v>
      </c>
      <c r="F99" s="19">
        <v>1</v>
      </c>
      <c r="G99" s="19" t="s">
        <v>237</v>
      </c>
      <c r="H99" s="19">
        <v>25</v>
      </c>
      <c r="I99" s="19" t="s">
        <v>108</v>
      </c>
      <c r="J99" s="19" t="s">
        <v>109</v>
      </c>
      <c r="K99" s="21">
        <v>61.51</v>
      </c>
      <c r="L99" s="19">
        <v>374.40000000000003</v>
      </c>
      <c r="M99" s="22">
        <v>4</v>
      </c>
      <c r="N99" s="19">
        <v>0.23</v>
      </c>
      <c r="O99" s="23">
        <f t="shared" si="7"/>
        <v>304.39024390243907</v>
      </c>
      <c r="P99" s="23">
        <f t="shared" si="8"/>
        <v>246.04</v>
      </c>
      <c r="Q99" s="23">
        <f t="shared" si="9"/>
        <v>1.2371575512210986</v>
      </c>
      <c r="R99" s="23">
        <f t="shared" si="10"/>
        <v>0.53314809387883066</v>
      </c>
      <c r="S99" s="23">
        <f t="shared" si="11"/>
        <v>0.28454623678085267</v>
      </c>
      <c r="T99" s="23">
        <f t="shared" si="12"/>
        <v>0.248601857097978</v>
      </c>
      <c r="U99" s="23">
        <f t="shared" si="13"/>
        <v>0.53370956409256509</v>
      </c>
      <c r="V99" s="19">
        <v>6.77</v>
      </c>
      <c r="W99" s="19">
        <v>-7.1</v>
      </c>
      <c r="X99" s="41">
        <v>-0.56000000000000005</v>
      </c>
      <c r="Y99" s="41">
        <v>0.1</v>
      </c>
      <c r="Z99" s="47">
        <v>0.09</v>
      </c>
      <c r="AA99" s="47">
        <v>3.14</v>
      </c>
      <c r="AB99" s="47">
        <v>66.34</v>
      </c>
    </row>
    <row r="100" spans="1:28">
      <c r="A100" s="19" t="s">
        <v>33</v>
      </c>
      <c r="B100" s="20">
        <v>42439</v>
      </c>
      <c r="C100" s="19" t="s">
        <v>32</v>
      </c>
      <c r="D100" s="26" t="s">
        <v>77</v>
      </c>
      <c r="E100" s="19" t="s">
        <v>106</v>
      </c>
      <c r="F100" s="19">
        <v>2</v>
      </c>
      <c r="G100" s="19" t="s">
        <v>237</v>
      </c>
      <c r="H100" s="19">
        <v>25</v>
      </c>
      <c r="I100" s="19" t="s">
        <v>108</v>
      </c>
      <c r="J100" s="19" t="s">
        <v>109</v>
      </c>
      <c r="K100" s="21">
        <v>61.51</v>
      </c>
      <c r="L100" s="19">
        <v>374.09999999999997</v>
      </c>
      <c r="M100" s="22">
        <v>3.5</v>
      </c>
      <c r="N100" s="19">
        <v>0.23</v>
      </c>
      <c r="O100" s="23">
        <f t="shared" si="7"/>
        <v>304.14634146341461</v>
      </c>
      <c r="P100" s="23">
        <f t="shared" si="8"/>
        <v>215.285</v>
      </c>
      <c r="Q100" s="23">
        <f t="shared" si="9"/>
        <v>1.4127614160922248</v>
      </c>
      <c r="R100" s="23">
        <f t="shared" si="10"/>
        <v>0.46688248449350001</v>
      </c>
      <c r="S100" s="23">
        <f t="shared" si="11"/>
        <v>0.32493512570121175</v>
      </c>
      <c r="T100" s="23">
        <f t="shared" si="12"/>
        <v>0.14194735879228826</v>
      </c>
      <c r="U100" s="23">
        <f t="shared" si="13"/>
        <v>0.69596769314171081</v>
      </c>
      <c r="V100" s="19">
        <v>6.98</v>
      </c>
      <c r="W100" s="19">
        <v>-19.8</v>
      </c>
      <c r="X100" s="41">
        <v>-1.03</v>
      </c>
      <c r="Y100" s="41">
        <v>0.12</v>
      </c>
      <c r="Z100" s="47">
        <v>0.1</v>
      </c>
      <c r="AA100" s="47">
        <v>-18.309999999999999</v>
      </c>
      <c r="AB100" s="47">
        <v>66.709999999999994</v>
      </c>
    </row>
    <row r="101" spans="1:28">
      <c r="A101" s="19" t="s">
        <v>33</v>
      </c>
      <c r="B101" s="20">
        <v>42439</v>
      </c>
      <c r="C101" s="19" t="s">
        <v>32</v>
      </c>
      <c r="D101" s="26" t="s">
        <v>78</v>
      </c>
      <c r="E101" s="19" t="s">
        <v>106</v>
      </c>
      <c r="F101" s="19">
        <v>3</v>
      </c>
      <c r="G101" s="19" t="s">
        <v>237</v>
      </c>
      <c r="H101" s="19">
        <v>25</v>
      </c>
      <c r="I101" s="19" t="s">
        <v>108</v>
      </c>
      <c r="J101" s="19" t="s">
        <v>109</v>
      </c>
      <c r="K101" s="21">
        <v>61.51</v>
      </c>
      <c r="L101" s="19">
        <v>374.2</v>
      </c>
      <c r="M101" s="22">
        <v>4</v>
      </c>
      <c r="N101" s="19">
        <v>0.23</v>
      </c>
      <c r="O101" s="23">
        <f t="shared" si="7"/>
        <v>304.22764227642278</v>
      </c>
      <c r="P101" s="23">
        <f t="shared" si="8"/>
        <v>246.04</v>
      </c>
      <c r="Q101" s="23">
        <f t="shared" si="9"/>
        <v>1.2364966764608307</v>
      </c>
      <c r="R101" s="23">
        <f t="shared" si="10"/>
        <v>0.53339748058081859</v>
      </c>
      <c r="S101" s="23">
        <f t="shared" si="11"/>
        <v>0.28439423558599108</v>
      </c>
      <c r="T101" s="23">
        <f t="shared" si="12"/>
        <v>0.24900324499482751</v>
      </c>
      <c r="U101" s="23">
        <f t="shared" si="13"/>
        <v>0.53317506351232313</v>
      </c>
      <c r="V101" s="19">
        <v>6.81</v>
      </c>
      <c r="W101" s="19">
        <v>-11.3</v>
      </c>
      <c r="X101" s="41">
        <v>-0.41</v>
      </c>
      <c r="Y101" s="41">
        <v>0.12</v>
      </c>
      <c r="Z101" s="47">
        <v>0.1</v>
      </c>
      <c r="AA101" s="47">
        <v>-22.8</v>
      </c>
      <c r="AB101" s="47">
        <v>6.28</v>
      </c>
    </row>
    <row r="102" spans="1:28">
      <c r="A102" s="19" t="s">
        <v>33</v>
      </c>
      <c r="B102" s="20">
        <v>42439</v>
      </c>
      <c r="C102" s="19" t="s">
        <v>32</v>
      </c>
      <c r="D102" s="26" t="s">
        <v>79</v>
      </c>
      <c r="E102" s="19" t="s">
        <v>106</v>
      </c>
      <c r="F102" s="19">
        <v>4</v>
      </c>
      <c r="G102" s="19" t="s">
        <v>236</v>
      </c>
      <c r="H102" s="19">
        <v>25</v>
      </c>
      <c r="I102" s="19" t="s">
        <v>108</v>
      </c>
      <c r="J102" s="19" t="s">
        <v>109</v>
      </c>
      <c r="K102" s="21">
        <v>61.51</v>
      </c>
      <c r="L102" s="19">
        <v>372.4</v>
      </c>
      <c r="M102" s="24">
        <v>3.8</v>
      </c>
      <c r="N102" s="25">
        <v>0.23</v>
      </c>
      <c r="O102" s="23">
        <f t="shared" si="7"/>
        <v>302.76422764227641</v>
      </c>
      <c r="P102" s="23">
        <f t="shared" si="8"/>
        <v>233.73799999999997</v>
      </c>
      <c r="Q102" s="23">
        <f t="shared" si="9"/>
        <v>1.2953145301246543</v>
      </c>
      <c r="R102" s="23">
        <f t="shared" si="10"/>
        <v>0.51120206410390412</v>
      </c>
      <c r="S102" s="23">
        <f t="shared" si="11"/>
        <v>0.29792234192867051</v>
      </c>
      <c r="T102" s="23">
        <f t="shared" si="12"/>
        <v>0.21327972217523361</v>
      </c>
      <c r="U102" s="23">
        <f t="shared" si="13"/>
        <v>0.58278783058300887</v>
      </c>
      <c r="V102" s="19">
        <v>7.05</v>
      </c>
      <c r="W102" s="19">
        <v>-23.6</v>
      </c>
      <c r="X102" s="41">
        <v>-1.34</v>
      </c>
      <c r="Y102" s="41">
        <v>0.48</v>
      </c>
      <c r="Z102" s="47">
        <v>0.49</v>
      </c>
      <c r="AA102" s="47">
        <v>-20.69</v>
      </c>
      <c r="AB102" s="47">
        <v>134.41999999999999</v>
      </c>
    </row>
    <row r="103" spans="1:28">
      <c r="A103" s="19" t="s">
        <v>33</v>
      </c>
      <c r="B103" s="20">
        <v>42439</v>
      </c>
      <c r="C103" s="19" t="s">
        <v>32</v>
      </c>
      <c r="D103" s="26" t="s">
        <v>80</v>
      </c>
      <c r="E103" s="19" t="s">
        <v>106</v>
      </c>
      <c r="F103" s="19">
        <v>5</v>
      </c>
      <c r="G103" s="19" t="s">
        <v>236</v>
      </c>
      <c r="H103" s="19">
        <v>25</v>
      </c>
      <c r="I103" s="19" t="s">
        <v>108</v>
      </c>
      <c r="J103" s="19" t="s">
        <v>109</v>
      </c>
      <c r="K103" s="21">
        <v>61.51</v>
      </c>
      <c r="L103" s="19">
        <v>372.6</v>
      </c>
      <c r="M103" s="24">
        <v>3.5</v>
      </c>
      <c r="N103" s="25">
        <v>0.22</v>
      </c>
      <c r="O103" s="23">
        <f t="shared" si="7"/>
        <v>305.40983606557381</v>
      </c>
      <c r="P103" s="23">
        <f t="shared" si="8"/>
        <v>215.285</v>
      </c>
      <c r="Q103" s="23">
        <f t="shared" si="9"/>
        <v>1.4186303554152579</v>
      </c>
      <c r="R103" s="23">
        <f t="shared" si="10"/>
        <v>0.46466779040933659</v>
      </c>
      <c r="S103" s="23">
        <f t="shared" si="11"/>
        <v>0.31209867819135673</v>
      </c>
      <c r="T103" s="23">
        <f t="shared" si="12"/>
        <v>0.15256911221797986</v>
      </c>
      <c r="U103" s="23">
        <f t="shared" si="13"/>
        <v>0.67165980649621049</v>
      </c>
      <c r="V103" s="19">
        <v>7.03</v>
      </c>
      <c r="W103" s="19">
        <v>-22.5</v>
      </c>
      <c r="X103" s="41">
        <v>-1.42</v>
      </c>
      <c r="Y103" s="41">
        <v>0.57999999999999996</v>
      </c>
      <c r="Z103" s="47">
        <v>0.62</v>
      </c>
      <c r="AA103" s="47">
        <v>-17.760000000000002</v>
      </c>
      <c r="AB103" s="47">
        <v>123.58</v>
      </c>
    </row>
    <row r="104" spans="1:28">
      <c r="A104" s="19" t="s">
        <v>33</v>
      </c>
      <c r="B104" s="20">
        <v>42439</v>
      </c>
      <c r="C104" s="19" t="s">
        <v>32</v>
      </c>
      <c r="D104" s="26" t="s">
        <v>81</v>
      </c>
      <c r="E104" s="19" t="s">
        <v>106</v>
      </c>
      <c r="F104" s="19">
        <v>6</v>
      </c>
      <c r="G104" s="19" t="s">
        <v>236</v>
      </c>
      <c r="H104" s="19">
        <v>25</v>
      </c>
      <c r="I104" s="19" t="s">
        <v>108</v>
      </c>
      <c r="J104" s="19" t="s">
        <v>109</v>
      </c>
      <c r="K104" s="21">
        <v>61.51</v>
      </c>
      <c r="L104" s="19">
        <v>370.3</v>
      </c>
      <c r="M104" s="24">
        <v>3.9</v>
      </c>
      <c r="N104" s="25">
        <v>0.21</v>
      </c>
      <c r="O104" s="23">
        <f t="shared" si="7"/>
        <v>306.03305785123968</v>
      </c>
      <c r="P104" s="23">
        <f t="shared" si="8"/>
        <v>239.88899999999998</v>
      </c>
      <c r="Q104" s="23">
        <f t="shared" si="9"/>
        <v>1.2757277651382084</v>
      </c>
      <c r="R104" s="23">
        <f t="shared" si="10"/>
        <v>0.51859329617426098</v>
      </c>
      <c r="S104" s="23">
        <f t="shared" si="11"/>
        <v>0.26790283067902376</v>
      </c>
      <c r="T104" s="23">
        <f t="shared" si="12"/>
        <v>0.25069046549523721</v>
      </c>
      <c r="U104" s="23">
        <f t="shared" si="13"/>
        <v>0.51659524458835537</v>
      </c>
      <c r="V104" s="19">
        <v>7.07</v>
      </c>
      <c r="W104" s="19">
        <v>-24.4</v>
      </c>
      <c r="X104" s="41">
        <v>-0.79</v>
      </c>
      <c r="Y104" s="41">
        <v>0.35</v>
      </c>
      <c r="Z104" s="47">
        <v>0.36</v>
      </c>
      <c r="AA104" s="47">
        <v>-12.14</v>
      </c>
      <c r="AB104" s="47">
        <v>88.75</v>
      </c>
    </row>
    <row r="105" spans="1:28">
      <c r="A105" s="19" t="s">
        <v>33</v>
      </c>
      <c r="B105" s="20">
        <v>42439</v>
      </c>
      <c r="C105" s="19" t="s">
        <v>32</v>
      </c>
      <c r="D105" s="19" t="s">
        <v>82</v>
      </c>
      <c r="E105" s="19" t="s">
        <v>106</v>
      </c>
      <c r="F105" s="19">
        <v>1</v>
      </c>
      <c r="G105" s="19" t="s">
        <v>237</v>
      </c>
      <c r="H105" s="19">
        <v>25</v>
      </c>
      <c r="I105" s="19" t="s">
        <v>107</v>
      </c>
      <c r="J105" s="19" t="s">
        <v>109</v>
      </c>
      <c r="K105" s="21">
        <v>61.51</v>
      </c>
      <c r="L105" s="19">
        <v>374.40000000000003</v>
      </c>
      <c r="M105" s="22">
        <v>4</v>
      </c>
      <c r="N105" s="19">
        <v>0.23</v>
      </c>
      <c r="O105" s="23">
        <f t="shared" si="7"/>
        <v>304.39024390243907</v>
      </c>
      <c r="P105" s="23">
        <f t="shared" si="8"/>
        <v>246.04</v>
      </c>
      <c r="Q105" s="23">
        <f t="shared" si="9"/>
        <v>1.2371575512210986</v>
      </c>
      <c r="R105" s="23">
        <f t="shared" si="10"/>
        <v>0.53314809387883066</v>
      </c>
      <c r="S105" s="23">
        <f t="shared" si="11"/>
        <v>0.28454623678085267</v>
      </c>
      <c r="T105" s="23">
        <f t="shared" si="12"/>
        <v>0.248601857097978</v>
      </c>
      <c r="U105" s="23">
        <f t="shared" si="13"/>
        <v>0.53370956409256509</v>
      </c>
      <c r="V105" s="19">
        <v>6.77</v>
      </c>
      <c r="W105" s="19">
        <v>-7.1</v>
      </c>
      <c r="X105" s="41">
        <v>-0.25</v>
      </c>
      <c r="Y105" s="41">
        <v>0.13</v>
      </c>
      <c r="Z105" s="47">
        <v>-0.01</v>
      </c>
      <c r="AA105" s="47">
        <v>-6541.55</v>
      </c>
      <c r="AB105" s="47">
        <v>-13899.62</v>
      </c>
    </row>
    <row r="106" spans="1:28">
      <c r="A106" s="19" t="s">
        <v>33</v>
      </c>
      <c r="B106" s="20">
        <v>42439</v>
      </c>
      <c r="C106" s="19" t="s">
        <v>32</v>
      </c>
      <c r="D106" s="19" t="s">
        <v>83</v>
      </c>
      <c r="E106" s="19" t="s">
        <v>106</v>
      </c>
      <c r="F106" s="19">
        <v>2</v>
      </c>
      <c r="G106" s="19" t="s">
        <v>237</v>
      </c>
      <c r="H106" s="19">
        <v>25</v>
      </c>
      <c r="I106" s="19" t="s">
        <v>107</v>
      </c>
      <c r="J106" s="19" t="s">
        <v>109</v>
      </c>
      <c r="K106" s="21">
        <v>61.51</v>
      </c>
      <c r="L106" s="19">
        <v>374.09999999999997</v>
      </c>
      <c r="M106" s="22">
        <v>3.5</v>
      </c>
      <c r="N106" s="19">
        <v>0.23</v>
      </c>
      <c r="O106" s="23">
        <f t="shared" si="7"/>
        <v>304.14634146341461</v>
      </c>
      <c r="P106" s="23">
        <f t="shared" si="8"/>
        <v>215.285</v>
      </c>
      <c r="Q106" s="23">
        <f t="shared" si="9"/>
        <v>1.4127614160922248</v>
      </c>
      <c r="R106" s="23">
        <f t="shared" si="10"/>
        <v>0.46688248449350001</v>
      </c>
      <c r="S106" s="23">
        <f t="shared" si="11"/>
        <v>0.32493512570121175</v>
      </c>
      <c r="T106" s="23">
        <f t="shared" si="12"/>
        <v>0.14194735879228826</v>
      </c>
      <c r="U106" s="23">
        <f t="shared" si="13"/>
        <v>0.69596769314171081</v>
      </c>
      <c r="V106" s="19">
        <v>6.98</v>
      </c>
      <c r="W106" s="19">
        <v>-19.8</v>
      </c>
      <c r="X106" s="41">
        <v>-0.47</v>
      </c>
      <c r="Y106" s="41">
        <v>0.15</v>
      </c>
      <c r="Z106" s="46">
        <v>0.13666666666666669</v>
      </c>
      <c r="AA106" s="46">
        <v>-31.946666666666669</v>
      </c>
      <c r="AB106" s="46">
        <v>64.806666666666672</v>
      </c>
    </row>
    <row r="107" spans="1:28">
      <c r="A107" s="19" t="s">
        <v>33</v>
      </c>
      <c r="B107" s="20">
        <v>42439</v>
      </c>
      <c r="C107" s="19" t="s">
        <v>32</v>
      </c>
      <c r="D107" s="19" t="s">
        <v>84</v>
      </c>
      <c r="E107" s="19" t="s">
        <v>106</v>
      </c>
      <c r="F107" s="19">
        <v>3</v>
      </c>
      <c r="G107" s="19" t="s">
        <v>237</v>
      </c>
      <c r="H107" s="19">
        <v>25</v>
      </c>
      <c r="I107" s="19" t="s">
        <v>107</v>
      </c>
      <c r="J107" s="19" t="s">
        <v>109</v>
      </c>
      <c r="K107" s="21">
        <v>61.51</v>
      </c>
      <c r="L107" s="19">
        <v>374.2</v>
      </c>
      <c r="M107" s="22">
        <v>4</v>
      </c>
      <c r="N107" s="19">
        <v>0.23</v>
      </c>
      <c r="O107" s="23">
        <f t="shared" si="7"/>
        <v>304.22764227642278</v>
      </c>
      <c r="P107" s="23">
        <f t="shared" si="8"/>
        <v>246.04</v>
      </c>
      <c r="Q107" s="23">
        <f t="shared" si="9"/>
        <v>1.2364966764608307</v>
      </c>
      <c r="R107" s="23">
        <f t="shared" si="10"/>
        <v>0.53339748058081859</v>
      </c>
      <c r="S107" s="23">
        <f t="shared" si="11"/>
        <v>0.28439423558599108</v>
      </c>
      <c r="T107" s="23">
        <f t="shared" si="12"/>
        <v>0.24900324499482751</v>
      </c>
      <c r="U107" s="23">
        <f t="shared" si="13"/>
        <v>0.53317506351232313</v>
      </c>
      <c r="V107" s="19">
        <v>6.81</v>
      </c>
      <c r="W107" s="19">
        <v>-11.3</v>
      </c>
      <c r="X107" s="41">
        <v>-0.15</v>
      </c>
      <c r="Y107" s="41">
        <v>0.13</v>
      </c>
      <c r="Z107" s="46">
        <v>0.11666666666666665</v>
      </c>
      <c r="AA107" s="46">
        <v>-16.260000000000002</v>
      </c>
      <c r="AB107" s="46">
        <v>37.326666666666668</v>
      </c>
    </row>
    <row r="108" spans="1:28">
      <c r="A108" s="19" t="s">
        <v>33</v>
      </c>
      <c r="B108" s="20">
        <v>42439</v>
      </c>
      <c r="C108" s="19" t="s">
        <v>32</v>
      </c>
      <c r="D108" s="19" t="s">
        <v>85</v>
      </c>
      <c r="E108" s="19" t="s">
        <v>106</v>
      </c>
      <c r="F108" s="19">
        <v>4</v>
      </c>
      <c r="G108" s="19" t="s">
        <v>236</v>
      </c>
      <c r="H108" s="19">
        <v>25</v>
      </c>
      <c r="I108" s="19" t="s">
        <v>107</v>
      </c>
      <c r="J108" s="19" t="s">
        <v>109</v>
      </c>
      <c r="K108" s="21">
        <v>61.51</v>
      </c>
      <c r="L108" s="19">
        <v>372.4</v>
      </c>
      <c r="M108" s="24">
        <v>3.8</v>
      </c>
      <c r="N108" s="25">
        <v>0.23</v>
      </c>
      <c r="O108" s="23">
        <f t="shared" si="7"/>
        <v>302.76422764227641</v>
      </c>
      <c r="P108" s="23">
        <f t="shared" si="8"/>
        <v>233.73799999999997</v>
      </c>
      <c r="Q108" s="23">
        <f t="shared" si="9"/>
        <v>1.2953145301246543</v>
      </c>
      <c r="R108" s="23">
        <f t="shared" si="10"/>
        <v>0.51120206410390412</v>
      </c>
      <c r="S108" s="23">
        <f t="shared" si="11"/>
        <v>0.29792234192867051</v>
      </c>
      <c r="T108" s="23">
        <f t="shared" si="12"/>
        <v>0.21327972217523361</v>
      </c>
      <c r="U108" s="23">
        <f t="shared" si="13"/>
        <v>0.58278783058300887</v>
      </c>
      <c r="V108" s="19">
        <v>7.05</v>
      </c>
      <c r="W108" s="19">
        <v>-23.6</v>
      </c>
      <c r="X108" s="41">
        <v>-1.1299999999999999</v>
      </c>
      <c r="Y108" s="41">
        <v>-0.67</v>
      </c>
      <c r="Z108" s="46">
        <v>-0.70333333333333325</v>
      </c>
      <c r="AA108" s="46">
        <v>-53.033333333333331</v>
      </c>
      <c r="AB108" s="46">
        <v>-84.943333333333328</v>
      </c>
    </row>
    <row r="109" spans="1:28">
      <c r="A109" s="19" t="s">
        <v>33</v>
      </c>
      <c r="B109" s="20">
        <v>42439</v>
      </c>
      <c r="C109" s="19" t="s">
        <v>32</v>
      </c>
      <c r="D109" s="19" t="s">
        <v>86</v>
      </c>
      <c r="E109" s="19" t="s">
        <v>106</v>
      </c>
      <c r="F109" s="19">
        <v>5</v>
      </c>
      <c r="G109" s="19" t="s">
        <v>236</v>
      </c>
      <c r="H109" s="19">
        <v>25</v>
      </c>
      <c r="I109" s="19" t="s">
        <v>107</v>
      </c>
      <c r="J109" s="19" t="s">
        <v>109</v>
      </c>
      <c r="K109" s="21">
        <v>61.51</v>
      </c>
      <c r="L109" s="19">
        <v>372.6</v>
      </c>
      <c r="M109" s="24">
        <v>3.5</v>
      </c>
      <c r="N109" s="25">
        <v>0.22</v>
      </c>
      <c r="O109" s="23">
        <f t="shared" si="7"/>
        <v>305.40983606557381</v>
      </c>
      <c r="P109" s="23">
        <f t="shared" si="8"/>
        <v>215.285</v>
      </c>
      <c r="Q109" s="23">
        <f t="shared" si="9"/>
        <v>1.4186303554152579</v>
      </c>
      <c r="R109" s="23">
        <f t="shared" si="10"/>
        <v>0.46466779040933659</v>
      </c>
      <c r="S109" s="23">
        <f t="shared" si="11"/>
        <v>0.31209867819135673</v>
      </c>
      <c r="T109" s="23">
        <f t="shared" si="12"/>
        <v>0.15256911221797986</v>
      </c>
      <c r="U109" s="23">
        <f t="shared" si="13"/>
        <v>0.67165980649621049</v>
      </c>
      <c r="V109" s="19">
        <v>7.03</v>
      </c>
      <c r="W109" s="19">
        <v>-22.5</v>
      </c>
      <c r="X109" s="41">
        <v>-1.1399999999999999</v>
      </c>
      <c r="Y109" s="41">
        <v>-0.74</v>
      </c>
      <c r="Z109" s="46">
        <v>-0.76333333333333331</v>
      </c>
      <c r="AA109" s="46">
        <v>-61.96</v>
      </c>
      <c r="AB109" s="46">
        <v>-108.88666666666666</v>
      </c>
    </row>
    <row r="110" spans="1:28">
      <c r="A110" s="19" t="s">
        <v>33</v>
      </c>
      <c r="B110" s="20">
        <v>42439</v>
      </c>
      <c r="C110" s="19" t="s">
        <v>32</v>
      </c>
      <c r="D110" s="19" t="s">
        <v>87</v>
      </c>
      <c r="E110" s="19" t="s">
        <v>106</v>
      </c>
      <c r="F110" s="19">
        <v>6</v>
      </c>
      <c r="G110" s="19" t="s">
        <v>236</v>
      </c>
      <c r="H110" s="19">
        <v>25</v>
      </c>
      <c r="I110" s="19" t="s">
        <v>107</v>
      </c>
      <c r="J110" s="19" t="s">
        <v>109</v>
      </c>
      <c r="K110" s="21">
        <v>61.51</v>
      </c>
      <c r="L110" s="19">
        <v>370.3</v>
      </c>
      <c r="M110" s="24">
        <v>3.9</v>
      </c>
      <c r="N110" s="25">
        <v>0.21</v>
      </c>
      <c r="O110" s="23">
        <f t="shared" si="7"/>
        <v>306.03305785123968</v>
      </c>
      <c r="P110" s="23">
        <f t="shared" si="8"/>
        <v>239.88899999999998</v>
      </c>
      <c r="Q110" s="23">
        <f t="shared" si="9"/>
        <v>1.2757277651382084</v>
      </c>
      <c r="R110" s="23">
        <f t="shared" si="10"/>
        <v>0.51859329617426098</v>
      </c>
      <c r="S110" s="23">
        <f t="shared" si="11"/>
        <v>0.26790283067902376</v>
      </c>
      <c r="T110" s="23">
        <f t="shared" si="12"/>
        <v>0.25069046549523721</v>
      </c>
      <c r="U110" s="23">
        <f t="shared" si="13"/>
        <v>0.51659524458835537</v>
      </c>
      <c r="V110" s="19">
        <v>7.07</v>
      </c>
      <c r="W110" s="19">
        <v>-24.4</v>
      </c>
      <c r="X110" s="41">
        <v>-0.44</v>
      </c>
      <c r="Y110" s="41">
        <v>-0.16</v>
      </c>
      <c r="Z110" s="46">
        <v>-0.23666666666666666</v>
      </c>
      <c r="AA110" s="46">
        <v>-69.726666666666674</v>
      </c>
      <c r="AB110" s="46">
        <v>-161.69333333333333</v>
      </c>
    </row>
    <row r="111" spans="1:28">
      <c r="A111" s="19" t="s">
        <v>33</v>
      </c>
      <c r="B111" s="20">
        <v>42439</v>
      </c>
      <c r="C111" s="19" t="s">
        <v>32</v>
      </c>
      <c r="D111" s="19" t="s">
        <v>88</v>
      </c>
      <c r="E111" s="19" t="s">
        <v>106</v>
      </c>
      <c r="F111" s="19">
        <v>1</v>
      </c>
      <c r="G111" s="19" t="s">
        <v>237</v>
      </c>
      <c r="H111" s="19">
        <v>25</v>
      </c>
      <c r="I111" s="19" t="s">
        <v>107</v>
      </c>
      <c r="J111" s="19" t="s">
        <v>109</v>
      </c>
      <c r="K111" s="21">
        <v>61.51</v>
      </c>
      <c r="L111" s="19">
        <v>374.40000000000003</v>
      </c>
      <c r="M111" s="22">
        <v>4</v>
      </c>
      <c r="N111" s="19">
        <v>0.23</v>
      </c>
      <c r="O111" s="23">
        <f t="shared" si="7"/>
        <v>304.39024390243907</v>
      </c>
      <c r="P111" s="23">
        <f t="shared" si="8"/>
        <v>246.04</v>
      </c>
      <c r="Q111" s="23">
        <f t="shared" si="9"/>
        <v>1.2371575512210986</v>
      </c>
      <c r="R111" s="23">
        <f t="shared" si="10"/>
        <v>0.53314809387883066</v>
      </c>
      <c r="S111" s="23">
        <f t="shared" si="11"/>
        <v>0.28454623678085267</v>
      </c>
      <c r="T111" s="23">
        <f t="shared" si="12"/>
        <v>0.248601857097978</v>
      </c>
      <c r="U111" s="23">
        <f t="shared" si="13"/>
        <v>0.53370956409256509</v>
      </c>
      <c r="V111" s="19">
        <v>6.77</v>
      </c>
      <c r="W111" s="19">
        <v>-7.1</v>
      </c>
      <c r="X111" s="41">
        <v>-0.34</v>
      </c>
      <c r="Y111" s="41">
        <v>0.11</v>
      </c>
      <c r="Z111" s="46">
        <v>8.666666666666667E-2</v>
      </c>
      <c r="AA111" s="46">
        <v>-39.01</v>
      </c>
      <c r="AB111" s="46">
        <v>101.19</v>
      </c>
    </row>
    <row r="112" spans="1:28">
      <c r="A112" s="19" t="s">
        <v>33</v>
      </c>
      <c r="B112" s="20">
        <v>42439</v>
      </c>
      <c r="C112" s="19" t="s">
        <v>32</v>
      </c>
      <c r="D112" s="19" t="s">
        <v>89</v>
      </c>
      <c r="E112" s="19" t="s">
        <v>106</v>
      </c>
      <c r="F112" s="19">
        <v>2</v>
      </c>
      <c r="G112" s="19" t="s">
        <v>237</v>
      </c>
      <c r="H112" s="19">
        <v>25</v>
      </c>
      <c r="I112" s="19" t="s">
        <v>107</v>
      </c>
      <c r="J112" s="19" t="s">
        <v>109</v>
      </c>
      <c r="K112" s="21">
        <v>61.51</v>
      </c>
      <c r="L112" s="19">
        <v>374.09999999999997</v>
      </c>
      <c r="M112" s="22">
        <v>3.5</v>
      </c>
      <c r="N112" s="19">
        <v>0.23</v>
      </c>
      <c r="O112" s="23">
        <f t="shared" si="7"/>
        <v>304.14634146341461</v>
      </c>
      <c r="P112" s="23">
        <f t="shared" si="8"/>
        <v>215.285</v>
      </c>
      <c r="Q112" s="23">
        <f t="shared" si="9"/>
        <v>1.4127614160922248</v>
      </c>
      <c r="R112" s="23">
        <f t="shared" si="10"/>
        <v>0.46688248449350001</v>
      </c>
      <c r="S112" s="23">
        <f t="shared" si="11"/>
        <v>0.32493512570121175</v>
      </c>
      <c r="T112" s="23">
        <f t="shared" si="12"/>
        <v>0.14194735879228826</v>
      </c>
      <c r="U112" s="23">
        <f t="shared" si="13"/>
        <v>0.69596769314171081</v>
      </c>
      <c r="V112" s="19">
        <v>6.98</v>
      </c>
      <c r="W112" s="19">
        <v>-19.8</v>
      </c>
      <c r="X112" s="41">
        <v>-0.64</v>
      </c>
      <c r="Y112" s="41">
        <v>0.14000000000000001</v>
      </c>
      <c r="Z112" s="46">
        <v>0.11</v>
      </c>
      <c r="AA112" s="46">
        <v>-8.7966666666666669</v>
      </c>
      <c r="AB112" s="46">
        <v>89.036666666666676</v>
      </c>
    </row>
    <row r="113" spans="1:28">
      <c r="A113" s="19" t="s">
        <v>33</v>
      </c>
      <c r="B113" s="20">
        <v>42439</v>
      </c>
      <c r="C113" s="19" t="s">
        <v>32</v>
      </c>
      <c r="D113" s="19" t="s">
        <v>90</v>
      </c>
      <c r="E113" s="19" t="s">
        <v>106</v>
      </c>
      <c r="F113" s="19">
        <v>3</v>
      </c>
      <c r="G113" s="19" t="s">
        <v>237</v>
      </c>
      <c r="H113" s="19">
        <v>25</v>
      </c>
      <c r="I113" s="19" t="s">
        <v>107</v>
      </c>
      <c r="J113" s="19" t="s">
        <v>109</v>
      </c>
      <c r="K113" s="21">
        <v>61.51</v>
      </c>
      <c r="L113" s="19">
        <v>374.2</v>
      </c>
      <c r="M113" s="22">
        <v>4</v>
      </c>
      <c r="N113" s="19">
        <v>0.23</v>
      </c>
      <c r="O113" s="23">
        <f t="shared" si="7"/>
        <v>304.22764227642278</v>
      </c>
      <c r="P113" s="23">
        <f t="shared" si="8"/>
        <v>246.04</v>
      </c>
      <c r="Q113" s="23">
        <f t="shared" si="9"/>
        <v>1.2364966764608307</v>
      </c>
      <c r="R113" s="23">
        <f t="shared" si="10"/>
        <v>0.53339748058081859</v>
      </c>
      <c r="S113" s="23">
        <f t="shared" si="11"/>
        <v>0.28439423558599108</v>
      </c>
      <c r="T113" s="23">
        <f t="shared" si="12"/>
        <v>0.24900324499482751</v>
      </c>
      <c r="U113" s="23">
        <f t="shared" si="13"/>
        <v>0.53317506351232313</v>
      </c>
      <c r="V113" s="19">
        <v>6.81</v>
      </c>
      <c r="W113" s="19">
        <v>-11.3</v>
      </c>
      <c r="X113" s="41">
        <v>-0.09</v>
      </c>
      <c r="Y113" s="41">
        <v>0.11</v>
      </c>
      <c r="Z113" s="46">
        <v>9.6666666666666679E-2</v>
      </c>
      <c r="AA113" s="46">
        <v>-40.63666666666667</v>
      </c>
      <c r="AB113" s="46">
        <v>-46.233333333333327</v>
      </c>
    </row>
    <row r="114" spans="1:28">
      <c r="A114" s="19" t="s">
        <v>33</v>
      </c>
      <c r="B114" s="20">
        <v>42439</v>
      </c>
      <c r="C114" s="19" t="s">
        <v>32</v>
      </c>
      <c r="D114" s="19" t="s">
        <v>91</v>
      </c>
      <c r="E114" s="19" t="s">
        <v>106</v>
      </c>
      <c r="F114" s="19">
        <v>4</v>
      </c>
      <c r="G114" s="19" t="s">
        <v>236</v>
      </c>
      <c r="H114" s="19">
        <v>25</v>
      </c>
      <c r="I114" s="19" t="s">
        <v>107</v>
      </c>
      <c r="J114" s="19" t="s">
        <v>109</v>
      </c>
      <c r="K114" s="21">
        <v>61.51</v>
      </c>
      <c r="L114" s="19">
        <v>372.4</v>
      </c>
      <c r="M114" s="24">
        <v>3.8</v>
      </c>
      <c r="N114" s="25">
        <v>0.23</v>
      </c>
      <c r="O114" s="23">
        <f t="shared" si="7"/>
        <v>302.76422764227641</v>
      </c>
      <c r="P114" s="23">
        <f t="shared" si="8"/>
        <v>233.73799999999997</v>
      </c>
      <c r="Q114" s="23">
        <f t="shared" si="9"/>
        <v>1.2953145301246543</v>
      </c>
      <c r="R114" s="23">
        <f t="shared" si="10"/>
        <v>0.51120206410390412</v>
      </c>
      <c r="S114" s="23">
        <f t="shared" si="11"/>
        <v>0.29792234192867051</v>
      </c>
      <c r="T114" s="23">
        <f t="shared" si="12"/>
        <v>0.21327972217523361</v>
      </c>
      <c r="U114" s="23">
        <f t="shared" si="13"/>
        <v>0.58278783058300887</v>
      </c>
      <c r="V114" s="19">
        <v>7.05</v>
      </c>
      <c r="W114" s="19">
        <v>-23.6</v>
      </c>
      <c r="X114" s="41">
        <v>-1.1599999999999999</v>
      </c>
      <c r="Y114" s="41">
        <v>-0.73</v>
      </c>
      <c r="Z114" s="46">
        <v>-0.80999999999999994</v>
      </c>
      <c r="AA114" s="46">
        <v>-2.6666666666666665</v>
      </c>
      <c r="AB114" s="46">
        <v>-50.373333333333335</v>
      </c>
    </row>
    <row r="115" spans="1:28">
      <c r="A115" s="19" t="s">
        <v>33</v>
      </c>
      <c r="B115" s="20">
        <v>42439</v>
      </c>
      <c r="C115" s="19" t="s">
        <v>32</v>
      </c>
      <c r="D115" s="19" t="s">
        <v>92</v>
      </c>
      <c r="E115" s="19" t="s">
        <v>106</v>
      </c>
      <c r="F115" s="19">
        <v>5</v>
      </c>
      <c r="G115" s="19" t="s">
        <v>236</v>
      </c>
      <c r="H115" s="19">
        <v>25</v>
      </c>
      <c r="I115" s="19" t="s">
        <v>107</v>
      </c>
      <c r="J115" s="19" t="s">
        <v>109</v>
      </c>
      <c r="K115" s="21">
        <v>61.51</v>
      </c>
      <c r="L115" s="19">
        <v>372.6</v>
      </c>
      <c r="M115" s="24">
        <v>3.5</v>
      </c>
      <c r="N115" s="25">
        <v>0.22</v>
      </c>
      <c r="O115" s="23">
        <f t="shared" si="7"/>
        <v>305.40983606557381</v>
      </c>
      <c r="P115" s="23">
        <f t="shared" si="8"/>
        <v>215.285</v>
      </c>
      <c r="Q115" s="23">
        <f t="shared" si="9"/>
        <v>1.4186303554152579</v>
      </c>
      <c r="R115" s="23">
        <f t="shared" si="10"/>
        <v>0.46466779040933659</v>
      </c>
      <c r="S115" s="23">
        <f t="shared" si="11"/>
        <v>0.31209867819135673</v>
      </c>
      <c r="T115" s="23">
        <f t="shared" si="12"/>
        <v>0.15256911221797986</v>
      </c>
      <c r="U115" s="23">
        <f t="shared" si="13"/>
        <v>0.67165980649621049</v>
      </c>
      <c r="V115" s="19">
        <v>7.03</v>
      </c>
      <c r="W115" s="19">
        <v>-22.5</v>
      </c>
      <c r="X115" s="41">
        <v>-1.24</v>
      </c>
      <c r="Y115" s="41">
        <v>-0.8</v>
      </c>
      <c r="Z115" s="46">
        <v>-0.87666666666666659</v>
      </c>
      <c r="AA115" s="46">
        <v>-6.3566666666666665</v>
      </c>
      <c r="AB115" s="46">
        <v>-49.870000000000005</v>
      </c>
    </row>
    <row r="116" spans="1:28">
      <c r="A116" s="19" t="s">
        <v>33</v>
      </c>
      <c r="B116" s="20">
        <v>42439</v>
      </c>
      <c r="C116" s="19" t="s">
        <v>32</v>
      </c>
      <c r="D116" s="19" t="s">
        <v>93</v>
      </c>
      <c r="E116" s="19" t="s">
        <v>106</v>
      </c>
      <c r="F116" s="19">
        <v>6</v>
      </c>
      <c r="G116" s="19" t="s">
        <v>236</v>
      </c>
      <c r="H116" s="19">
        <v>25</v>
      </c>
      <c r="I116" s="19" t="s">
        <v>107</v>
      </c>
      <c r="J116" s="19" t="s">
        <v>109</v>
      </c>
      <c r="K116" s="21">
        <v>61.51</v>
      </c>
      <c r="L116" s="19">
        <v>370.3</v>
      </c>
      <c r="M116" s="24">
        <v>3.9</v>
      </c>
      <c r="N116" s="25">
        <v>0.21</v>
      </c>
      <c r="O116" s="23">
        <f t="shared" si="7"/>
        <v>306.03305785123968</v>
      </c>
      <c r="P116" s="23">
        <f t="shared" si="8"/>
        <v>239.88899999999998</v>
      </c>
      <c r="Q116" s="23">
        <f t="shared" si="9"/>
        <v>1.2757277651382084</v>
      </c>
      <c r="R116" s="23">
        <f t="shared" si="10"/>
        <v>0.51859329617426098</v>
      </c>
      <c r="S116" s="23">
        <f t="shared" si="11"/>
        <v>0.26790283067902376</v>
      </c>
      <c r="T116" s="23">
        <f t="shared" si="12"/>
        <v>0.25069046549523721</v>
      </c>
      <c r="U116" s="23">
        <f t="shared" si="13"/>
        <v>0.51659524458835537</v>
      </c>
      <c r="V116" s="19">
        <v>7.07</v>
      </c>
      <c r="W116" s="19">
        <v>-24.4</v>
      </c>
      <c r="X116" s="41">
        <v>-0.65</v>
      </c>
      <c r="Y116" s="41">
        <v>-0.25</v>
      </c>
      <c r="Z116" s="46">
        <v>-0.3133333333333333</v>
      </c>
      <c r="AA116" s="46">
        <v>4.6433333333333335</v>
      </c>
      <c r="AB116" s="46">
        <v>-60.753333333333337</v>
      </c>
    </row>
    <row r="117" spans="1:28">
      <c r="A117" s="19" t="s">
        <v>33</v>
      </c>
      <c r="B117" s="20">
        <v>42439</v>
      </c>
      <c r="C117" s="19" t="s">
        <v>32</v>
      </c>
      <c r="D117" s="26" t="s">
        <v>94</v>
      </c>
      <c r="E117" s="19" t="s">
        <v>106</v>
      </c>
      <c r="F117" s="19">
        <v>1</v>
      </c>
      <c r="G117" s="19" t="s">
        <v>237</v>
      </c>
      <c r="H117" s="19">
        <v>25</v>
      </c>
      <c r="I117" s="19" t="s">
        <v>107</v>
      </c>
      <c r="J117" s="19" t="s">
        <v>109</v>
      </c>
      <c r="K117" s="21">
        <v>61.51</v>
      </c>
      <c r="L117" s="19">
        <v>374.40000000000003</v>
      </c>
      <c r="M117" s="22">
        <v>4</v>
      </c>
      <c r="N117" s="19">
        <v>0.23</v>
      </c>
      <c r="O117" s="23">
        <f t="shared" si="7"/>
        <v>304.39024390243907</v>
      </c>
      <c r="P117" s="23">
        <f t="shared" si="8"/>
        <v>246.04</v>
      </c>
      <c r="Q117" s="23">
        <f t="shared" si="9"/>
        <v>1.2371575512210986</v>
      </c>
      <c r="R117" s="23">
        <f t="shared" si="10"/>
        <v>0.53314809387883066</v>
      </c>
      <c r="S117" s="23">
        <f t="shared" si="11"/>
        <v>0.28454623678085267</v>
      </c>
      <c r="T117" s="23">
        <f t="shared" si="12"/>
        <v>0.248601857097978</v>
      </c>
      <c r="U117" s="23">
        <f t="shared" si="13"/>
        <v>0.53370956409256509</v>
      </c>
      <c r="V117" s="19">
        <v>6.77</v>
      </c>
      <c r="W117" s="19">
        <v>-7.1</v>
      </c>
      <c r="X117" s="41">
        <v>-0.36</v>
      </c>
      <c r="Y117" s="41">
        <v>0.11</v>
      </c>
      <c r="Z117" s="46">
        <v>9.3333333333333338E-2</v>
      </c>
      <c r="AA117" s="46">
        <v>-66.33</v>
      </c>
      <c r="AB117" s="46">
        <v>105.40666666666665</v>
      </c>
    </row>
    <row r="118" spans="1:28">
      <c r="A118" s="19" t="s">
        <v>33</v>
      </c>
      <c r="B118" s="20">
        <v>42439</v>
      </c>
      <c r="C118" s="19" t="s">
        <v>32</v>
      </c>
      <c r="D118" s="26" t="s">
        <v>95</v>
      </c>
      <c r="E118" s="19" t="s">
        <v>106</v>
      </c>
      <c r="F118" s="19">
        <v>2</v>
      </c>
      <c r="G118" s="19" t="s">
        <v>237</v>
      </c>
      <c r="H118" s="19">
        <v>25</v>
      </c>
      <c r="I118" s="19" t="s">
        <v>107</v>
      </c>
      <c r="J118" s="19" t="s">
        <v>109</v>
      </c>
      <c r="K118" s="21">
        <v>61.51</v>
      </c>
      <c r="L118" s="19">
        <v>374.09999999999997</v>
      </c>
      <c r="M118" s="22">
        <v>3.5</v>
      </c>
      <c r="N118" s="19">
        <v>0.23</v>
      </c>
      <c r="O118" s="23">
        <f t="shared" si="7"/>
        <v>304.14634146341461</v>
      </c>
      <c r="P118" s="23">
        <f t="shared" si="8"/>
        <v>215.285</v>
      </c>
      <c r="Q118" s="23">
        <f t="shared" si="9"/>
        <v>1.4127614160922248</v>
      </c>
      <c r="R118" s="23">
        <f t="shared" si="10"/>
        <v>0.46688248449350001</v>
      </c>
      <c r="S118" s="23">
        <f t="shared" si="11"/>
        <v>0.32493512570121175</v>
      </c>
      <c r="T118" s="23">
        <f t="shared" si="12"/>
        <v>0.14194735879228826</v>
      </c>
      <c r="U118" s="23">
        <f t="shared" si="13"/>
        <v>0.69596769314171081</v>
      </c>
      <c r="V118" s="19">
        <v>6.98</v>
      </c>
      <c r="W118" s="19">
        <v>-19.8</v>
      </c>
      <c r="X118" s="41">
        <v>-0.67</v>
      </c>
      <c r="Y118" s="41">
        <v>0.13</v>
      </c>
      <c r="Z118" s="46">
        <v>9.6666666666666679E-2</v>
      </c>
      <c r="AA118" s="46">
        <v>-39.129999999999995</v>
      </c>
      <c r="AB118" s="46">
        <v>34.32</v>
      </c>
    </row>
    <row r="119" spans="1:28">
      <c r="A119" s="19" t="s">
        <v>33</v>
      </c>
      <c r="B119" s="20">
        <v>42439</v>
      </c>
      <c r="C119" s="19" t="s">
        <v>32</v>
      </c>
      <c r="D119" s="26" t="s">
        <v>96</v>
      </c>
      <c r="E119" s="19" t="s">
        <v>106</v>
      </c>
      <c r="F119" s="19">
        <v>3</v>
      </c>
      <c r="G119" s="19" t="s">
        <v>237</v>
      </c>
      <c r="H119" s="19">
        <v>25</v>
      </c>
      <c r="I119" s="19" t="s">
        <v>107</v>
      </c>
      <c r="J119" s="19" t="s">
        <v>109</v>
      </c>
      <c r="K119" s="21">
        <v>61.51</v>
      </c>
      <c r="L119" s="19">
        <v>374.2</v>
      </c>
      <c r="M119" s="22">
        <v>4</v>
      </c>
      <c r="N119" s="19">
        <v>0.23</v>
      </c>
      <c r="O119" s="23">
        <f t="shared" si="7"/>
        <v>304.22764227642278</v>
      </c>
      <c r="P119" s="23">
        <f t="shared" si="8"/>
        <v>246.04</v>
      </c>
      <c r="Q119" s="23">
        <f t="shared" si="9"/>
        <v>1.2364966764608307</v>
      </c>
      <c r="R119" s="23">
        <f t="shared" si="10"/>
        <v>0.53339748058081859</v>
      </c>
      <c r="S119" s="23">
        <f t="shared" si="11"/>
        <v>0.28439423558599108</v>
      </c>
      <c r="T119" s="23">
        <f t="shared" si="12"/>
        <v>0.24900324499482751</v>
      </c>
      <c r="U119" s="23">
        <f t="shared" si="13"/>
        <v>0.53317506351232313</v>
      </c>
      <c r="V119" s="19">
        <v>6.81</v>
      </c>
      <c r="W119" s="19">
        <v>-11.3</v>
      </c>
      <c r="X119" s="41">
        <v>-0.14000000000000001</v>
      </c>
      <c r="Y119" s="41">
        <v>0.11</v>
      </c>
      <c r="Z119" s="46">
        <v>9.0000000000000011E-2</v>
      </c>
      <c r="AA119" s="46">
        <v>-24.66333333333333</v>
      </c>
      <c r="AB119" s="46">
        <v>59.286666666666662</v>
      </c>
    </row>
    <row r="120" spans="1:28">
      <c r="A120" s="19" t="s">
        <v>33</v>
      </c>
      <c r="B120" s="20">
        <v>42439</v>
      </c>
      <c r="C120" s="19" t="s">
        <v>32</v>
      </c>
      <c r="D120" s="26" t="s">
        <v>97</v>
      </c>
      <c r="E120" s="19" t="s">
        <v>106</v>
      </c>
      <c r="F120" s="19">
        <v>4</v>
      </c>
      <c r="G120" s="19" t="s">
        <v>236</v>
      </c>
      <c r="H120" s="19">
        <v>25</v>
      </c>
      <c r="I120" s="19" t="s">
        <v>107</v>
      </c>
      <c r="J120" s="19" t="s">
        <v>109</v>
      </c>
      <c r="K120" s="21">
        <v>61.51</v>
      </c>
      <c r="L120" s="19">
        <v>372.4</v>
      </c>
      <c r="M120" s="24">
        <v>3.8</v>
      </c>
      <c r="N120" s="25">
        <v>0.23</v>
      </c>
      <c r="O120" s="23">
        <f t="shared" si="7"/>
        <v>302.76422764227641</v>
      </c>
      <c r="P120" s="23">
        <f t="shared" si="8"/>
        <v>233.73799999999997</v>
      </c>
      <c r="Q120" s="23">
        <f t="shared" si="9"/>
        <v>1.2953145301246543</v>
      </c>
      <c r="R120" s="23">
        <f t="shared" si="10"/>
        <v>0.51120206410390412</v>
      </c>
      <c r="S120" s="23">
        <f t="shared" si="11"/>
        <v>0.29792234192867051</v>
      </c>
      <c r="T120" s="23">
        <f t="shared" si="12"/>
        <v>0.21327972217523361</v>
      </c>
      <c r="U120" s="23">
        <f t="shared" si="13"/>
        <v>0.58278783058300887</v>
      </c>
      <c r="V120" s="19">
        <v>7.05</v>
      </c>
      <c r="W120" s="19">
        <v>-23.6</v>
      </c>
      <c r="X120" s="41">
        <v>-1.1499999999999999</v>
      </c>
      <c r="Y120" s="41">
        <v>-0.71</v>
      </c>
      <c r="Z120" s="46">
        <v>-0.78666666666666674</v>
      </c>
      <c r="AA120" s="46">
        <v>-2.11</v>
      </c>
      <c r="AB120" s="46">
        <v>-47.226666666666667</v>
      </c>
    </row>
    <row r="121" spans="1:28">
      <c r="A121" s="19" t="s">
        <v>33</v>
      </c>
      <c r="B121" s="20">
        <v>42439</v>
      </c>
      <c r="C121" s="19" t="s">
        <v>32</v>
      </c>
      <c r="D121" s="26" t="s">
        <v>98</v>
      </c>
      <c r="E121" s="19" t="s">
        <v>106</v>
      </c>
      <c r="F121" s="19">
        <v>5</v>
      </c>
      <c r="G121" s="19" t="s">
        <v>236</v>
      </c>
      <c r="H121" s="19">
        <v>25</v>
      </c>
      <c r="I121" s="19" t="s">
        <v>107</v>
      </c>
      <c r="J121" s="19" t="s">
        <v>109</v>
      </c>
      <c r="K121" s="21">
        <v>61.51</v>
      </c>
      <c r="L121" s="19">
        <v>372.6</v>
      </c>
      <c r="M121" s="24">
        <v>3.5</v>
      </c>
      <c r="N121" s="25">
        <v>0.22</v>
      </c>
      <c r="O121" s="23">
        <f t="shared" si="7"/>
        <v>305.40983606557381</v>
      </c>
      <c r="P121" s="23">
        <f t="shared" si="8"/>
        <v>215.285</v>
      </c>
      <c r="Q121" s="23">
        <f t="shared" si="9"/>
        <v>1.4186303554152579</v>
      </c>
      <c r="R121" s="23">
        <f t="shared" si="10"/>
        <v>0.46466779040933659</v>
      </c>
      <c r="S121" s="23">
        <f t="shared" si="11"/>
        <v>0.31209867819135673</v>
      </c>
      <c r="T121" s="23">
        <f t="shared" si="12"/>
        <v>0.15256911221797986</v>
      </c>
      <c r="U121" s="23">
        <f t="shared" si="13"/>
        <v>0.67165980649621049</v>
      </c>
      <c r="V121" s="19">
        <v>7.03</v>
      </c>
      <c r="W121" s="19">
        <v>-22.5</v>
      </c>
      <c r="X121" s="41">
        <v>-1.31</v>
      </c>
      <c r="Y121" s="41">
        <v>-0.74</v>
      </c>
      <c r="Z121" s="46">
        <v>-0.82333333333333325</v>
      </c>
      <c r="AA121" s="46">
        <v>-6.7800000000000011</v>
      </c>
      <c r="AB121" s="46">
        <v>-55.486666666666672</v>
      </c>
    </row>
    <row r="122" spans="1:28">
      <c r="A122" s="19" t="s">
        <v>33</v>
      </c>
      <c r="B122" s="20">
        <v>42439</v>
      </c>
      <c r="C122" s="19" t="s">
        <v>32</v>
      </c>
      <c r="D122" s="26" t="s">
        <v>99</v>
      </c>
      <c r="E122" s="19" t="s">
        <v>106</v>
      </c>
      <c r="F122" s="19">
        <v>6</v>
      </c>
      <c r="G122" s="19" t="s">
        <v>236</v>
      </c>
      <c r="H122" s="19">
        <v>25</v>
      </c>
      <c r="I122" s="19" t="s">
        <v>107</v>
      </c>
      <c r="J122" s="19" t="s">
        <v>109</v>
      </c>
      <c r="K122" s="21">
        <v>61.51</v>
      </c>
      <c r="L122" s="19">
        <v>370.3</v>
      </c>
      <c r="M122" s="24">
        <v>3.9</v>
      </c>
      <c r="N122" s="25">
        <v>0.21</v>
      </c>
      <c r="O122" s="23">
        <f t="shared" si="7"/>
        <v>306.03305785123968</v>
      </c>
      <c r="P122" s="23">
        <f t="shared" si="8"/>
        <v>239.88899999999998</v>
      </c>
      <c r="Q122" s="23">
        <f t="shared" si="9"/>
        <v>1.2757277651382084</v>
      </c>
      <c r="R122" s="23">
        <f t="shared" si="10"/>
        <v>0.51859329617426098</v>
      </c>
      <c r="S122" s="23">
        <f t="shared" si="11"/>
        <v>0.26790283067902376</v>
      </c>
      <c r="T122" s="23">
        <f t="shared" si="12"/>
        <v>0.25069046549523721</v>
      </c>
      <c r="U122" s="23">
        <f t="shared" si="13"/>
        <v>0.51659524458835537</v>
      </c>
      <c r="V122" s="19">
        <v>7.07</v>
      </c>
      <c r="W122" s="19">
        <v>-24.4</v>
      </c>
      <c r="X122" s="41">
        <v>-0.79</v>
      </c>
      <c r="Y122" s="41">
        <v>-7.0000000000000007E-2</v>
      </c>
      <c r="Z122" s="46">
        <v>-0.31</v>
      </c>
      <c r="AA122" s="46">
        <v>0.24333333333333348</v>
      </c>
      <c r="AB122" s="46">
        <v>-72.276666666666657</v>
      </c>
    </row>
    <row r="123" spans="1:28">
      <c r="A123" s="19" t="s">
        <v>33</v>
      </c>
      <c r="B123" s="20">
        <v>42439</v>
      </c>
      <c r="C123" s="19" t="s">
        <v>32</v>
      </c>
      <c r="D123" s="26" t="s">
        <v>100</v>
      </c>
      <c r="E123" s="19" t="s">
        <v>106</v>
      </c>
      <c r="F123" s="19">
        <v>1</v>
      </c>
      <c r="G123" s="19" t="s">
        <v>237</v>
      </c>
      <c r="H123" s="19">
        <v>25</v>
      </c>
      <c r="I123" s="19" t="s">
        <v>107</v>
      </c>
      <c r="J123" s="19" t="s">
        <v>109</v>
      </c>
      <c r="K123" s="21">
        <v>61.51</v>
      </c>
      <c r="L123" s="19">
        <v>374.40000000000003</v>
      </c>
      <c r="M123" s="22">
        <v>4</v>
      </c>
      <c r="N123" s="19">
        <v>0.23</v>
      </c>
      <c r="O123" s="23">
        <f t="shared" si="7"/>
        <v>304.39024390243907</v>
      </c>
      <c r="P123" s="23">
        <f t="shared" si="8"/>
        <v>246.04</v>
      </c>
      <c r="Q123" s="23">
        <f t="shared" si="9"/>
        <v>1.2371575512210986</v>
      </c>
      <c r="R123" s="23">
        <f t="shared" si="10"/>
        <v>0.53314809387883066</v>
      </c>
      <c r="S123" s="23">
        <f t="shared" si="11"/>
        <v>0.28454623678085267</v>
      </c>
      <c r="T123" s="23">
        <f t="shared" si="12"/>
        <v>0.248601857097978</v>
      </c>
      <c r="U123" s="23">
        <f t="shared" si="13"/>
        <v>0.53370956409256509</v>
      </c>
      <c r="V123" s="19">
        <v>6.77</v>
      </c>
      <c r="W123" s="19">
        <v>-7.1</v>
      </c>
      <c r="X123" s="41">
        <v>-0.68</v>
      </c>
      <c r="Y123" s="41">
        <v>0.1</v>
      </c>
      <c r="Z123" s="46">
        <v>0.08</v>
      </c>
      <c r="AA123" s="46">
        <v>-0.79000000000000048</v>
      </c>
      <c r="AB123" s="46">
        <v>96.583333333333329</v>
      </c>
    </row>
    <row r="124" spans="1:28">
      <c r="A124" s="19" t="s">
        <v>33</v>
      </c>
      <c r="B124" s="20">
        <v>42439</v>
      </c>
      <c r="C124" s="19" t="s">
        <v>32</v>
      </c>
      <c r="D124" s="26" t="s">
        <v>101</v>
      </c>
      <c r="E124" s="19" t="s">
        <v>106</v>
      </c>
      <c r="F124" s="19">
        <v>2</v>
      </c>
      <c r="G124" s="19" t="s">
        <v>237</v>
      </c>
      <c r="H124" s="19">
        <v>25</v>
      </c>
      <c r="I124" s="19" t="s">
        <v>107</v>
      </c>
      <c r="J124" s="19" t="s">
        <v>109</v>
      </c>
      <c r="K124" s="21">
        <v>61.51</v>
      </c>
      <c r="L124" s="19">
        <v>374.09999999999997</v>
      </c>
      <c r="M124" s="22">
        <v>3.5</v>
      </c>
      <c r="N124" s="19">
        <v>0.23</v>
      </c>
      <c r="O124" s="23">
        <f t="shared" si="7"/>
        <v>304.14634146341461</v>
      </c>
      <c r="P124" s="23">
        <f t="shared" si="8"/>
        <v>215.285</v>
      </c>
      <c r="Q124" s="23">
        <f t="shared" si="9"/>
        <v>1.4127614160922248</v>
      </c>
      <c r="R124" s="23">
        <f t="shared" si="10"/>
        <v>0.46688248449350001</v>
      </c>
      <c r="S124" s="23">
        <f t="shared" si="11"/>
        <v>0.32493512570121175</v>
      </c>
      <c r="T124" s="23">
        <f t="shared" si="12"/>
        <v>0.14194735879228826</v>
      </c>
      <c r="U124" s="23">
        <f t="shared" si="13"/>
        <v>0.69596769314171081</v>
      </c>
      <c r="V124" s="19">
        <v>6.98</v>
      </c>
      <c r="W124" s="19">
        <v>-19.8</v>
      </c>
      <c r="X124" s="41">
        <v>-0.75</v>
      </c>
      <c r="Y124" s="41">
        <v>0.11</v>
      </c>
      <c r="Z124" s="46">
        <v>9.0000000000000011E-2</v>
      </c>
      <c r="AA124" s="46">
        <v>-23.686666666666667</v>
      </c>
      <c r="AB124" s="46">
        <v>153.07</v>
      </c>
    </row>
    <row r="125" spans="1:28">
      <c r="A125" s="19" t="s">
        <v>33</v>
      </c>
      <c r="B125" s="20">
        <v>42439</v>
      </c>
      <c r="C125" s="19" t="s">
        <v>32</v>
      </c>
      <c r="D125" s="26" t="s">
        <v>102</v>
      </c>
      <c r="E125" s="19" t="s">
        <v>106</v>
      </c>
      <c r="F125" s="19">
        <v>3</v>
      </c>
      <c r="G125" s="19" t="s">
        <v>237</v>
      </c>
      <c r="H125" s="19">
        <v>25</v>
      </c>
      <c r="I125" s="19" t="s">
        <v>107</v>
      </c>
      <c r="J125" s="19" t="s">
        <v>109</v>
      </c>
      <c r="K125" s="21">
        <v>61.51</v>
      </c>
      <c r="L125" s="19">
        <v>374.2</v>
      </c>
      <c r="M125" s="22">
        <v>4</v>
      </c>
      <c r="N125" s="19">
        <v>0.23</v>
      </c>
      <c r="O125" s="23">
        <f t="shared" si="7"/>
        <v>304.22764227642278</v>
      </c>
      <c r="P125" s="23">
        <f t="shared" si="8"/>
        <v>246.04</v>
      </c>
      <c r="Q125" s="23">
        <f t="shared" si="9"/>
        <v>1.2364966764608307</v>
      </c>
      <c r="R125" s="23">
        <f t="shared" si="10"/>
        <v>0.53339748058081859</v>
      </c>
      <c r="S125" s="23">
        <f t="shared" si="11"/>
        <v>0.28439423558599108</v>
      </c>
      <c r="T125" s="23">
        <f t="shared" si="12"/>
        <v>0.24900324499482751</v>
      </c>
      <c r="U125" s="23">
        <f t="shared" si="13"/>
        <v>0.53317506351232313</v>
      </c>
      <c r="V125" s="19">
        <v>6.81</v>
      </c>
      <c r="W125" s="19">
        <v>-11.3</v>
      </c>
      <c r="X125" s="41">
        <v>-0.14000000000000001</v>
      </c>
      <c r="Y125" s="41">
        <v>0.1</v>
      </c>
      <c r="Z125" s="46">
        <v>0.08</v>
      </c>
      <c r="AA125" s="46">
        <v>5.426666666666665</v>
      </c>
      <c r="AB125" s="46">
        <v>107.12333333333333</v>
      </c>
    </row>
    <row r="126" spans="1:28">
      <c r="A126" s="19" t="s">
        <v>33</v>
      </c>
      <c r="B126" s="20">
        <v>42439</v>
      </c>
      <c r="C126" s="19" t="s">
        <v>32</v>
      </c>
      <c r="D126" s="26" t="s">
        <v>103</v>
      </c>
      <c r="E126" s="19" t="s">
        <v>106</v>
      </c>
      <c r="F126" s="19">
        <v>4</v>
      </c>
      <c r="G126" s="19" t="s">
        <v>236</v>
      </c>
      <c r="H126" s="19">
        <v>25</v>
      </c>
      <c r="I126" s="19" t="s">
        <v>107</v>
      </c>
      <c r="J126" s="19" t="s">
        <v>109</v>
      </c>
      <c r="K126" s="21">
        <v>61.51</v>
      </c>
      <c r="L126" s="19">
        <v>372.4</v>
      </c>
      <c r="M126" s="24">
        <v>3.8</v>
      </c>
      <c r="N126" s="25">
        <v>0.23</v>
      </c>
      <c r="O126" s="23">
        <f t="shared" si="7"/>
        <v>302.76422764227641</v>
      </c>
      <c r="P126" s="23">
        <f t="shared" si="8"/>
        <v>233.73799999999997</v>
      </c>
      <c r="Q126" s="23">
        <f t="shared" si="9"/>
        <v>1.2953145301246543</v>
      </c>
      <c r="R126" s="23">
        <f t="shared" si="10"/>
        <v>0.51120206410390412</v>
      </c>
      <c r="S126" s="23">
        <f t="shared" si="11"/>
        <v>0.29792234192867051</v>
      </c>
      <c r="T126" s="23">
        <f t="shared" si="12"/>
        <v>0.21327972217523361</v>
      </c>
      <c r="U126" s="23">
        <f t="shared" si="13"/>
        <v>0.58278783058300887</v>
      </c>
      <c r="V126" s="19">
        <v>7.05</v>
      </c>
      <c r="W126" s="19">
        <v>-23.6</v>
      </c>
      <c r="X126" s="41">
        <v>-1.1299999999999999</v>
      </c>
      <c r="Y126" s="41">
        <v>-0.66</v>
      </c>
      <c r="Z126" s="46">
        <v>-0.61</v>
      </c>
      <c r="AA126" s="46">
        <v>-58.836666666666666</v>
      </c>
      <c r="AB126" s="46">
        <v>-107.12333333333333</v>
      </c>
    </row>
    <row r="127" spans="1:28">
      <c r="A127" s="19" t="s">
        <v>33</v>
      </c>
      <c r="B127" s="20">
        <v>42439</v>
      </c>
      <c r="C127" s="19" t="s">
        <v>32</v>
      </c>
      <c r="D127" s="26" t="s">
        <v>104</v>
      </c>
      <c r="E127" s="19" t="s">
        <v>106</v>
      </c>
      <c r="F127" s="19">
        <v>5</v>
      </c>
      <c r="G127" s="19" t="s">
        <v>236</v>
      </c>
      <c r="H127" s="19">
        <v>25</v>
      </c>
      <c r="I127" s="19" t="s">
        <v>107</v>
      </c>
      <c r="J127" s="19" t="s">
        <v>109</v>
      </c>
      <c r="K127" s="21">
        <v>61.51</v>
      </c>
      <c r="L127" s="19">
        <v>372.6</v>
      </c>
      <c r="M127" s="24">
        <v>3.5</v>
      </c>
      <c r="N127" s="25">
        <v>0.22</v>
      </c>
      <c r="O127" s="23">
        <f t="shared" si="7"/>
        <v>305.40983606557381</v>
      </c>
      <c r="P127" s="23">
        <f t="shared" si="8"/>
        <v>215.285</v>
      </c>
      <c r="Q127" s="23">
        <f t="shared" si="9"/>
        <v>1.4186303554152579</v>
      </c>
      <c r="R127" s="23">
        <f t="shared" si="10"/>
        <v>0.46466779040933659</v>
      </c>
      <c r="S127" s="23">
        <f t="shared" si="11"/>
        <v>0.31209867819135673</v>
      </c>
      <c r="T127" s="23">
        <f t="shared" si="12"/>
        <v>0.15256911221797986</v>
      </c>
      <c r="U127" s="23">
        <f t="shared" si="13"/>
        <v>0.67165980649621049</v>
      </c>
      <c r="V127" s="19">
        <v>7.03</v>
      </c>
      <c r="W127" s="19">
        <v>-22.5</v>
      </c>
      <c r="X127" s="41">
        <v>-1.27</v>
      </c>
      <c r="Y127" s="41">
        <v>-0.68</v>
      </c>
      <c r="Z127" s="46">
        <v>-0.68333333333333324</v>
      </c>
      <c r="AA127" s="46">
        <v>-69.48</v>
      </c>
      <c r="AB127" s="46">
        <v>-135.29</v>
      </c>
    </row>
    <row r="128" spans="1:28">
      <c r="A128" s="19" t="s">
        <v>33</v>
      </c>
      <c r="B128" s="20">
        <v>42439</v>
      </c>
      <c r="C128" s="19" t="s">
        <v>32</v>
      </c>
      <c r="D128" s="26" t="s">
        <v>105</v>
      </c>
      <c r="E128" s="19" t="s">
        <v>106</v>
      </c>
      <c r="F128" s="19">
        <v>6</v>
      </c>
      <c r="G128" s="19" t="s">
        <v>236</v>
      </c>
      <c r="H128" s="19">
        <v>25</v>
      </c>
      <c r="I128" s="19" t="s">
        <v>107</v>
      </c>
      <c r="J128" s="19" t="s">
        <v>109</v>
      </c>
      <c r="K128" s="21">
        <v>61.51</v>
      </c>
      <c r="L128" s="19">
        <v>370.3</v>
      </c>
      <c r="M128" s="24">
        <v>3.9</v>
      </c>
      <c r="N128" s="25">
        <v>0.21</v>
      </c>
      <c r="O128" s="23">
        <f t="shared" si="7"/>
        <v>306.03305785123968</v>
      </c>
      <c r="P128" s="23">
        <f t="shared" si="8"/>
        <v>239.88899999999998</v>
      </c>
      <c r="Q128" s="23">
        <f t="shared" si="9"/>
        <v>1.2757277651382084</v>
      </c>
      <c r="R128" s="23">
        <f t="shared" si="10"/>
        <v>0.51859329617426098</v>
      </c>
      <c r="S128" s="23">
        <f t="shared" si="11"/>
        <v>0.26790283067902376</v>
      </c>
      <c r="T128" s="23">
        <f t="shared" si="12"/>
        <v>0.25069046549523721</v>
      </c>
      <c r="U128" s="23">
        <f t="shared" si="13"/>
        <v>0.51659524458835537</v>
      </c>
      <c r="V128" s="19">
        <v>7.07</v>
      </c>
      <c r="W128" s="19">
        <v>-24.4</v>
      </c>
      <c r="X128" s="41">
        <v>-0.89</v>
      </c>
      <c r="Y128" s="41">
        <v>0.1</v>
      </c>
      <c r="Z128" s="46">
        <v>-0.29666666666666663</v>
      </c>
      <c r="AA128" s="46">
        <v>-69.043333333333337</v>
      </c>
      <c r="AB128" s="46">
        <v>-138.58333333333334</v>
      </c>
    </row>
    <row r="129" spans="1:28">
      <c r="A129" s="12" t="s">
        <v>33</v>
      </c>
      <c r="B129" s="28">
        <v>42468</v>
      </c>
      <c r="C129" s="12" t="s">
        <v>32</v>
      </c>
      <c r="D129" s="12" t="s">
        <v>110</v>
      </c>
      <c r="E129" s="12" t="s">
        <v>241</v>
      </c>
      <c r="F129" s="12">
        <v>2</v>
      </c>
      <c r="G129" s="12" t="s">
        <v>237</v>
      </c>
      <c r="H129" s="12">
        <v>25</v>
      </c>
      <c r="I129" s="12" t="s">
        <v>107</v>
      </c>
      <c r="J129" s="12" t="s">
        <v>109</v>
      </c>
      <c r="K129" s="13">
        <v>61.51</v>
      </c>
      <c r="L129" s="27">
        <v>478.20000000000005</v>
      </c>
      <c r="M129" s="27">
        <v>5.0999999999999996</v>
      </c>
      <c r="N129" s="18">
        <v>0.31843373016546939</v>
      </c>
      <c r="O129" s="17">
        <f t="shared" si="7"/>
        <v>362.70309918419923</v>
      </c>
      <c r="P129" s="17">
        <f t="shared" si="8"/>
        <v>313.70099999999996</v>
      </c>
      <c r="Q129" s="17">
        <f t="shared" si="9"/>
        <v>1.1562063850105651</v>
      </c>
      <c r="R129" s="17">
        <f t="shared" si="10"/>
        <v>0.5636957037695981</v>
      </c>
      <c r="S129" s="17">
        <f t="shared" si="11"/>
        <v>0.3681751120200471</v>
      </c>
      <c r="T129" s="17">
        <f t="shared" si="12"/>
        <v>0.195520591749551</v>
      </c>
      <c r="U129" s="17">
        <f t="shared" si="13"/>
        <v>0.65314514472605056</v>
      </c>
      <c r="V129" s="27">
        <v>8.09</v>
      </c>
      <c r="W129" s="27">
        <v>161</v>
      </c>
      <c r="X129" s="42">
        <v>-0.28999999999999998</v>
      </c>
      <c r="Y129" s="42">
        <v>0.68</v>
      </c>
      <c r="Z129" s="44">
        <v>0.71</v>
      </c>
      <c r="AA129" s="44">
        <v>-6.1999999999999993</v>
      </c>
      <c r="AB129" s="44">
        <v>10.430000000000001</v>
      </c>
    </row>
    <row r="130" spans="1:28">
      <c r="A130" s="12" t="s">
        <v>33</v>
      </c>
      <c r="B130" s="28">
        <v>42468</v>
      </c>
      <c r="C130" s="12" t="s">
        <v>32</v>
      </c>
      <c r="D130" s="12" t="s">
        <v>111</v>
      </c>
      <c r="E130" s="12" t="s">
        <v>241</v>
      </c>
      <c r="F130" s="12">
        <v>4</v>
      </c>
      <c r="G130" s="12" t="s">
        <v>237</v>
      </c>
      <c r="H130" s="12">
        <v>25</v>
      </c>
      <c r="I130" s="12" t="s">
        <v>107</v>
      </c>
      <c r="J130" s="12" t="s">
        <v>109</v>
      </c>
      <c r="K130" s="13">
        <v>61.51</v>
      </c>
      <c r="L130" s="27">
        <v>478.99999999999994</v>
      </c>
      <c r="M130" s="27">
        <v>5</v>
      </c>
      <c r="N130" s="18">
        <v>0.31424268651549242</v>
      </c>
      <c r="O130" s="17">
        <f t="shared" si="7"/>
        <v>364.46845389719692</v>
      </c>
      <c r="P130" s="17">
        <f t="shared" si="8"/>
        <v>307.55</v>
      </c>
      <c r="Q130" s="17">
        <f t="shared" si="9"/>
        <v>1.1850705703046558</v>
      </c>
      <c r="R130" s="17">
        <f t="shared" si="10"/>
        <v>0.55280355837560158</v>
      </c>
      <c r="S130" s="17">
        <f t="shared" si="11"/>
        <v>0.37239975972298178</v>
      </c>
      <c r="T130" s="17">
        <f t="shared" si="12"/>
        <v>0.1804037986526198</v>
      </c>
      <c r="U130" s="17">
        <f t="shared" si="13"/>
        <v>0.67365658936289863</v>
      </c>
      <c r="V130" s="27">
        <v>8.09</v>
      </c>
      <c r="W130" s="27">
        <v>172</v>
      </c>
      <c r="X130" s="42">
        <v>-0.4</v>
      </c>
      <c r="Y130" s="42">
        <v>0.69</v>
      </c>
      <c r="Z130" s="44">
        <v>0.72666666666666657</v>
      </c>
      <c r="AA130" s="44">
        <v>-4.5633333333333335</v>
      </c>
      <c r="AB130" s="44">
        <v>17.669999999999998</v>
      </c>
    </row>
    <row r="131" spans="1:28">
      <c r="A131" s="12" t="s">
        <v>33</v>
      </c>
      <c r="B131" s="28">
        <v>42468</v>
      </c>
      <c r="C131" s="12" t="s">
        <v>32</v>
      </c>
      <c r="D131" s="12" t="s">
        <v>112</v>
      </c>
      <c r="E131" s="12" t="s">
        <v>241</v>
      </c>
      <c r="F131" s="12">
        <v>6</v>
      </c>
      <c r="G131" s="12" t="s">
        <v>237</v>
      </c>
      <c r="H131" s="12">
        <v>25</v>
      </c>
      <c r="I131" s="12" t="s">
        <v>107</v>
      </c>
      <c r="J131" s="12" t="s">
        <v>109</v>
      </c>
      <c r="K131" s="13">
        <v>61.51</v>
      </c>
      <c r="L131" s="27">
        <v>477.2</v>
      </c>
      <c r="M131" s="27">
        <v>5.4</v>
      </c>
      <c r="N131" s="18">
        <v>0.30559440559440554</v>
      </c>
      <c r="O131" s="17">
        <f t="shared" ref="O131:O194" si="14">L131/(1+N131)</f>
        <v>365.50401713979647</v>
      </c>
      <c r="P131" s="17">
        <f t="shared" ref="P131:P194" si="15">K131*M131</f>
        <v>332.154</v>
      </c>
      <c r="Q131" s="17">
        <f t="shared" ref="Q131:Q194" si="16">O131/P131</f>
        <v>1.1004052853188475</v>
      </c>
      <c r="R131" s="17">
        <f t="shared" ref="R131:R194" si="17">(1-(Q131/2.65))</f>
        <v>0.58475272252118959</v>
      </c>
      <c r="S131" s="17">
        <f t="shared" ref="S131:S194" si="18">N131*Q131</f>
        <v>0.33627769907995542</v>
      </c>
      <c r="T131" s="17">
        <f t="shared" ref="T131:T194" si="19">((1-(Q131/2.65)-S131)*1)</f>
        <v>0.24847502344123418</v>
      </c>
      <c r="U131" s="17">
        <f t="shared" ref="U131:U194" si="20">(S131/R131)*1</f>
        <v>0.57507675659905932</v>
      </c>
      <c r="V131" s="27">
        <v>8.2100000000000009</v>
      </c>
      <c r="W131" s="27">
        <v>153</v>
      </c>
      <c r="X131" s="42">
        <v>-0.66</v>
      </c>
      <c r="Y131" s="42">
        <v>0.88</v>
      </c>
      <c r="Z131" s="44">
        <v>0.85333333333333339</v>
      </c>
      <c r="AA131" s="44">
        <v>-9.7066666666666652</v>
      </c>
      <c r="AB131" s="44">
        <v>17.959999999999997</v>
      </c>
    </row>
    <row r="132" spans="1:28">
      <c r="A132" s="12" t="s">
        <v>33</v>
      </c>
      <c r="B132" s="28">
        <v>42468</v>
      </c>
      <c r="C132" s="12" t="s">
        <v>32</v>
      </c>
      <c r="D132" s="12" t="s">
        <v>113</v>
      </c>
      <c r="E132" s="12" t="s">
        <v>241</v>
      </c>
      <c r="F132" s="12">
        <v>7</v>
      </c>
      <c r="G132" s="12" t="s">
        <v>236</v>
      </c>
      <c r="H132" s="12">
        <v>25</v>
      </c>
      <c r="I132" s="12" t="s">
        <v>107</v>
      </c>
      <c r="J132" s="12" t="s">
        <v>109</v>
      </c>
      <c r="K132" s="13">
        <v>61.51</v>
      </c>
      <c r="L132" s="27">
        <v>476.2</v>
      </c>
      <c r="M132" s="27">
        <v>5.4</v>
      </c>
      <c r="N132" s="18">
        <v>0.2824964867417698</v>
      </c>
      <c r="O132" s="17">
        <f t="shared" si="14"/>
        <v>371.30706003710299</v>
      </c>
      <c r="P132" s="17">
        <f t="shared" si="15"/>
        <v>332.154</v>
      </c>
      <c r="Q132" s="17">
        <f t="shared" si="16"/>
        <v>1.1178762261996031</v>
      </c>
      <c r="R132" s="17">
        <f t="shared" si="17"/>
        <v>0.57815991464165917</v>
      </c>
      <c r="S132" s="17">
        <f t="shared" si="18"/>
        <v>0.31579610651353585</v>
      </c>
      <c r="T132" s="17">
        <f t="shared" si="19"/>
        <v>0.26236380812812332</v>
      </c>
      <c r="U132" s="17">
        <f t="shared" si="20"/>
        <v>0.54620892683171374</v>
      </c>
      <c r="V132" s="27">
        <v>8.23</v>
      </c>
      <c r="W132" s="27">
        <v>151</v>
      </c>
      <c r="X132" s="42">
        <v>-3.05</v>
      </c>
      <c r="Y132" s="42">
        <v>-0.93</v>
      </c>
      <c r="Z132" s="44">
        <v>-0.97666666666666657</v>
      </c>
      <c r="AA132" s="44">
        <v>-77.75333333333333</v>
      </c>
      <c r="AB132" s="44">
        <v>-107.14666666666666</v>
      </c>
    </row>
    <row r="133" spans="1:28">
      <c r="A133" s="12" t="s">
        <v>33</v>
      </c>
      <c r="B133" s="28">
        <v>42468</v>
      </c>
      <c r="C133" s="12" t="s">
        <v>32</v>
      </c>
      <c r="D133" s="12" t="s">
        <v>114</v>
      </c>
      <c r="E133" s="12" t="s">
        <v>241</v>
      </c>
      <c r="F133" s="12">
        <v>5</v>
      </c>
      <c r="G133" s="12" t="s">
        <v>236</v>
      </c>
      <c r="H133" s="12">
        <v>25</v>
      </c>
      <c r="I133" s="12" t="s">
        <v>107</v>
      </c>
      <c r="J133" s="12" t="s">
        <v>109</v>
      </c>
      <c r="K133" s="13">
        <v>61.51</v>
      </c>
      <c r="L133" s="27">
        <v>477.1</v>
      </c>
      <c r="M133" s="27">
        <v>5.5</v>
      </c>
      <c r="N133" s="18">
        <v>0.29554069119286508</v>
      </c>
      <c r="O133" s="17">
        <f t="shared" si="14"/>
        <v>368.2632303588332</v>
      </c>
      <c r="P133" s="17">
        <f t="shared" si="15"/>
        <v>338.30500000000001</v>
      </c>
      <c r="Q133" s="17">
        <f t="shared" si="16"/>
        <v>1.0885539095160675</v>
      </c>
      <c r="R133" s="17">
        <f t="shared" si="17"/>
        <v>0.58922493980525759</v>
      </c>
      <c r="S133" s="17">
        <f t="shared" si="18"/>
        <v>0.3217119748190741</v>
      </c>
      <c r="T133" s="17">
        <f t="shared" si="19"/>
        <v>0.26751296498618349</v>
      </c>
      <c r="U133" s="17">
        <f t="shared" si="20"/>
        <v>0.54599178189131281</v>
      </c>
      <c r="V133" s="27">
        <v>8.01</v>
      </c>
      <c r="W133" s="27">
        <v>151</v>
      </c>
      <c r="X133" s="42">
        <v>-2.93</v>
      </c>
      <c r="Y133" s="42">
        <v>-0.92</v>
      </c>
      <c r="Z133" s="44">
        <v>-1.0433333333333332</v>
      </c>
      <c r="AA133" s="44">
        <v>-74.319999999999993</v>
      </c>
      <c r="AB133" s="44">
        <v>-98.823333333333338</v>
      </c>
    </row>
    <row r="134" spans="1:28">
      <c r="A134" s="12" t="s">
        <v>33</v>
      </c>
      <c r="B134" s="28">
        <v>42468</v>
      </c>
      <c r="C134" s="12" t="s">
        <v>32</v>
      </c>
      <c r="D134" s="12" t="s">
        <v>115</v>
      </c>
      <c r="E134" s="12" t="s">
        <v>241</v>
      </c>
      <c r="F134" s="12">
        <v>3</v>
      </c>
      <c r="G134" s="12" t="s">
        <v>236</v>
      </c>
      <c r="H134" s="12">
        <v>25</v>
      </c>
      <c r="I134" s="12" t="s">
        <v>107</v>
      </c>
      <c r="J134" s="12" t="s">
        <v>109</v>
      </c>
      <c r="K134" s="13">
        <v>61.51</v>
      </c>
      <c r="L134" s="27">
        <v>476.40000000000003</v>
      </c>
      <c r="M134" s="27">
        <v>5.2</v>
      </c>
      <c r="N134" s="18">
        <v>0.29756559954579753</v>
      </c>
      <c r="O134" s="17">
        <f t="shared" si="14"/>
        <v>367.14906758221707</v>
      </c>
      <c r="P134" s="17">
        <f t="shared" si="15"/>
        <v>319.85199999999998</v>
      </c>
      <c r="Q134" s="17">
        <f t="shared" si="16"/>
        <v>1.1478717268681049</v>
      </c>
      <c r="R134" s="17">
        <f t="shared" si="17"/>
        <v>0.56684085778562077</v>
      </c>
      <c r="S134" s="17">
        <f t="shared" si="18"/>
        <v>0.34156713860717758</v>
      </c>
      <c r="T134" s="17">
        <f t="shared" si="19"/>
        <v>0.22527371917844319</v>
      </c>
      <c r="U134" s="17">
        <f t="shared" si="20"/>
        <v>0.60258030788662431</v>
      </c>
      <c r="V134" s="27">
        <v>7.97</v>
      </c>
      <c r="W134" s="27">
        <v>143</v>
      </c>
      <c r="X134" s="42">
        <v>-2.7</v>
      </c>
      <c r="Y134" s="42">
        <v>-0.93</v>
      </c>
      <c r="Z134" s="44">
        <v>-1.03</v>
      </c>
      <c r="AA134" s="44">
        <v>-77.113333333333344</v>
      </c>
      <c r="AB134" s="44">
        <v>-97.416666666666671</v>
      </c>
    </row>
    <row r="135" spans="1:28">
      <c r="A135" s="12" t="s">
        <v>33</v>
      </c>
      <c r="B135" s="28">
        <v>42468</v>
      </c>
      <c r="C135" s="12" t="s">
        <v>32</v>
      </c>
      <c r="D135" s="12" t="s">
        <v>116</v>
      </c>
      <c r="E135" s="12" t="s">
        <v>241</v>
      </c>
      <c r="F135" s="12">
        <v>2</v>
      </c>
      <c r="G135" s="12" t="s">
        <v>237</v>
      </c>
      <c r="H135" s="12">
        <v>25</v>
      </c>
      <c r="I135" s="12" t="s">
        <v>107</v>
      </c>
      <c r="J135" s="12" t="s">
        <v>109</v>
      </c>
      <c r="K135" s="13">
        <v>61.51</v>
      </c>
      <c r="L135" s="27">
        <v>478.20000000000005</v>
      </c>
      <c r="M135" s="27">
        <v>5.0999999999999996</v>
      </c>
      <c r="N135" s="18">
        <v>0.31843373016546939</v>
      </c>
      <c r="O135" s="17">
        <f t="shared" si="14"/>
        <v>362.70309918419923</v>
      </c>
      <c r="P135" s="17">
        <f t="shared" si="15"/>
        <v>313.70099999999996</v>
      </c>
      <c r="Q135" s="17">
        <f t="shared" si="16"/>
        <v>1.1562063850105651</v>
      </c>
      <c r="R135" s="17">
        <f t="shared" si="17"/>
        <v>0.5636957037695981</v>
      </c>
      <c r="S135" s="17">
        <f t="shared" si="18"/>
        <v>0.3681751120200471</v>
      </c>
      <c r="T135" s="17">
        <f t="shared" si="19"/>
        <v>0.195520591749551</v>
      </c>
      <c r="U135" s="17">
        <f t="shared" si="20"/>
        <v>0.65314514472605056</v>
      </c>
      <c r="V135" s="27">
        <v>8.09</v>
      </c>
      <c r="W135" s="27">
        <v>161</v>
      </c>
      <c r="X135" s="42">
        <v>-0.24</v>
      </c>
      <c r="Y135" s="42">
        <v>0.69</v>
      </c>
      <c r="Z135" s="44">
        <v>0.70000000000000007</v>
      </c>
      <c r="AA135" s="44">
        <v>-45.79</v>
      </c>
      <c r="AB135" s="44">
        <v>6.1933333333333325</v>
      </c>
    </row>
    <row r="136" spans="1:28">
      <c r="A136" s="12" t="s">
        <v>33</v>
      </c>
      <c r="B136" s="28">
        <v>42468</v>
      </c>
      <c r="C136" s="12" t="s">
        <v>32</v>
      </c>
      <c r="D136" s="12" t="s">
        <v>117</v>
      </c>
      <c r="E136" s="12" t="s">
        <v>241</v>
      </c>
      <c r="F136" s="12">
        <v>4</v>
      </c>
      <c r="G136" s="12" t="s">
        <v>237</v>
      </c>
      <c r="H136" s="12">
        <v>25</v>
      </c>
      <c r="I136" s="12" t="s">
        <v>107</v>
      </c>
      <c r="J136" s="12" t="s">
        <v>109</v>
      </c>
      <c r="K136" s="13">
        <v>61.51</v>
      </c>
      <c r="L136" s="27">
        <v>478.99999999999994</v>
      </c>
      <c r="M136" s="27">
        <v>5</v>
      </c>
      <c r="N136" s="18">
        <v>0.31424268651549242</v>
      </c>
      <c r="O136" s="17">
        <f t="shared" si="14"/>
        <v>364.46845389719692</v>
      </c>
      <c r="P136" s="17">
        <f t="shared" si="15"/>
        <v>307.55</v>
      </c>
      <c r="Q136" s="17">
        <f t="shared" si="16"/>
        <v>1.1850705703046558</v>
      </c>
      <c r="R136" s="17">
        <f t="shared" si="17"/>
        <v>0.55280355837560158</v>
      </c>
      <c r="S136" s="17">
        <f t="shared" si="18"/>
        <v>0.37239975972298178</v>
      </c>
      <c r="T136" s="17">
        <f t="shared" si="19"/>
        <v>0.1804037986526198</v>
      </c>
      <c r="U136" s="17">
        <f t="shared" si="20"/>
        <v>0.67365658936289863</v>
      </c>
      <c r="V136" s="27">
        <v>8.09</v>
      </c>
      <c r="W136" s="27">
        <v>172</v>
      </c>
      <c r="X136" s="42">
        <v>-0.39</v>
      </c>
      <c r="Y136" s="42">
        <v>0.74</v>
      </c>
      <c r="Z136" s="44">
        <v>0.75</v>
      </c>
      <c r="AA136" s="44">
        <v>-44.77</v>
      </c>
      <c r="AB136" s="44">
        <v>-0.83666666666666689</v>
      </c>
    </row>
    <row r="137" spans="1:28">
      <c r="A137" s="12" t="s">
        <v>33</v>
      </c>
      <c r="B137" s="28">
        <v>42468</v>
      </c>
      <c r="C137" s="12" t="s">
        <v>32</v>
      </c>
      <c r="D137" s="12" t="s">
        <v>118</v>
      </c>
      <c r="E137" s="12" t="s">
        <v>241</v>
      </c>
      <c r="F137" s="12">
        <v>6</v>
      </c>
      <c r="G137" s="12" t="s">
        <v>237</v>
      </c>
      <c r="H137" s="12">
        <v>25</v>
      </c>
      <c r="I137" s="12" t="s">
        <v>107</v>
      </c>
      <c r="J137" s="12" t="s">
        <v>109</v>
      </c>
      <c r="K137" s="13">
        <v>61.51</v>
      </c>
      <c r="L137" s="27">
        <v>477.2</v>
      </c>
      <c r="M137" s="27">
        <v>5.4</v>
      </c>
      <c r="N137" s="18">
        <v>0.30559440559440554</v>
      </c>
      <c r="O137" s="17">
        <f t="shared" si="14"/>
        <v>365.50401713979647</v>
      </c>
      <c r="P137" s="17">
        <f t="shared" si="15"/>
        <v>332.154</v>
      </c>
      <c r="Q137" s="17">
        <f t="shared" si="16"/>
        <v>1.1004052853188475</v>
      </c>
      <c r="R137" s="17">
        <f t="shared" si="17"/>
        <v>0.58475272252118959</v>
      </c>
      <c r="S137" s="17">
        <f t="shared" si="18"/>
        <v>0.33627769907995542</v>
      </c>
      <c r="T137" s="17">
        <f t="shared" si="19"/>
        <v>0.24847502344123418</v>
      </c>
      <c r="U137" s="17">
        <f t="shared" si="20"/>
        <v>0.57507675659905932</v>
      </c>
      <c r="V137" s="27">
        <v>8.2100000000000009</v>
      </c>
      <c r="W137" s="27">
        <v>153</v>
      </c>
      <c r="X137" s="42">
        <v>-0.72</v>
      </c>
      <c r="Y137" s="42">
        <v>0.83</v>
      </c>
      <c r="Z137" s="44">
        <v>0.84333333333333338</v>
      </c>
      <c r="AA137" s="44">
        <v>-39.046666666666667</v>
      </c>
      <c r="AB137" s="44">
        <v>5.0166666666666666</v>
      </c>
    </row>
    <row r="138" spans="1:28">
      <c r="A138" s="12" t="s">
        <v>33</v>
      </c>
      <c r="B138" s="28">
        <v>42468</v>
      </c>
      <c r="C138" s="12" t="s">
        <v>32</v>
      </c>
      <c r="D138" s="12" t="s">
        <v>119</v>
      </c>
      <c r="E138" s="12" t="s">
        <v>241</v>
      </c>
      <c r="F138" s="12">
        <v>7</v>
      </c>
      <c r="G138" s="12" t="s">
        <v>236</v>
      </c>
      <c r="H138" s="12">
        <v>25</v>
      </c>
      <c r="I138" s="12" t="s">
        <v>107</v>
      </c>
      <c r="J138" s="12" t="s">
        <v>109</v>
      </c>
      <c r="K138" s="13">
        <v>61.51</v>
      </c>
      <c r="L138" s="27">
        <v>476.2</v>
      </c>
      <c r="M138" s="27">
        <v>5.4</v>
      </c>
      <c r="N138" s="18">
        <v>0.2824964867417698</v>
      </c>
      <c r="O138" s="17">
        <f t="shared" si="14"/>
        <v>371.30706003710299</v>
      </c>
      <c r="P138" s="17">
        <f t="shared" si="15"/>
        <v>332.154</v>
      </c>
      <c r="Q138" s="17">
        <f t="shared" si="16"/>
        <v>1.1178762261996031</v>
      </c>
      <c r="R138" s="17">
        <f t="shared" si="17"/>
        <v>0.57815991464165917</v>
      </c>
      <c r="S138" s="17">
        <f t="shared" si="18"/>
        <v>0.31579610651353585</v>
      </c>
      <c r="T138" s="17">
        <f t="shared" si="19"/>
        <v>0.26236380812812332</v>
      </c>
      <c r="U138" s="17">
        <f t="shared" si="20"/>
        <v>0.54620892683171374</v>
      </c>
      <c r="V138" s="27">
        <v>8.23</v>
      </c>
      <c r="W138" s="27">
        <v>151</v>
      </c>
      <c r="X138" s="42">
        <v>-2.96</v>
      </c>
      <c r="Y138" s="42">
        <v>-0.84</v>
      </c>
      <c r="Z138" s="44">
        <v>-0.85333333333333339</v>
      </c>
      <c r="AA138" s="44">
        <v>-3.85</v>
      </c>
      <c r="AB138" s="44">
        <v>-65.706666666666663</v>
      </c>
    </row>
    <row r="139" spans="1:28">
      <c r="A139" s="12" t="s">
        <v>33</v>
      </c>
      <c r="B139" s="28">
        <v>42468</v>
      </c>
      <c r="C139" s="12" t="s">
        <v>32</v>
      </c>
      <c r="D139" s="12" t="s">
        <v>120</v>
      </c>
      <c r="E139" s="12" t="s">
        <v>241</v>
      </c>
      <c r="F139" s="12">
        <v>5</v>
      </c>
      <c r="G139" s="12" t="s">
        <v>236</v>
      </c>
      <c r="H139" s="12">
        <v>25</v>
      </c>
      <c r="I139" s="12" t="s">
        <v>107</v>
      </c>
      <c r="J139" s="12" t="s">
        <v>109</v>
      </c>
      <c r="K139" s="13">
        <v>61.51</v>
      </c>
      <c r="L139" s="27">
        <v>477.1</v>
      </c>
      <c r="M139" s="27">
        <v>5.5</v>
      </c>
      <c r="N139" s="18">
        <v>0.29554069119286508</v>
      </c>
      <c r="O139" s="17">
        <f t="shared" si="14"/>
        <v>368.2632303588332</v>
      </c>
      <c r="P139" s="17">
        <f t="shared" si="15"/>
        <v>338.30500000000001</v>
      </c>
      <c r="Q139" s="17">
        <f t="shared" si="16"/>
        <v>1.0885539095160675</v>
      </c>
      <c r="R139" s="17">
        <f t="shared" si="17"/>
        <v>0.58922493980525759</v>
      </c>
      <c r="S139" s="17">
        <f t="shared" si="18"/>
        <v>0.3217119748190741</v>
      </c>
      <c r="T139" s="17">
        <f t="shared" si="19"/>
        <v>0.26751296498618349</v>
      </c>
      <c r="U139" s="17">
        <f t="shared" si="20"/>
        <v>0.54599178189131281</v>
      </c>
      <c r="V139" s="27">
        <v>8.01</v>
      </c>
      <c r="W139" s="27">
        <v>151</v>
      </c>
      <c r="X139" s="42">
        <v>-2.92</v>
      </c>
      <c r="Y139" s="42">
        <v>-0.77</v>
      </c>
      <c r="Z139" s="44">
        <v>-0.88666666666666671</v>
      </c>
      <c r="AA139" s="44">
        <v>-2.2466666666666666</v>
      </c>
      <c r="AB139" s="44">
        <v>-51.20333333333334</v>
      </c>
    </row>
    <row r="140" spans="1:28">
      <c r="A140" s="12" t="s">
        <v>33</v>
      </c>
      <c r="B140" s="28">
        <v>42468</v>
      </c>
      <c r="C140" s="12" t="s">
        <v>32</v>
      </c>
      <c r="D140" s="12" t="s">
        <v>121</v>
      </c>
      <c r="E140" s="12" t="s">
        <v>241</v>
      </c>
      <c r="F140" s="12">
        <v>3</v>
      </c>
      <c r="G140" s="12" t="s">
        <v>236</v>
      </c>
      <c r="H140" s="12">
        <v>25</v>
      </c>
      <c r="I140" s="12" t="s">
        <v>107</v>
      </c>
      <c r="J140" s="12" t="s">
        <v>109</v>
      </c>
      <c r="K140" s="13">
        <v>61.51</v>
      </c>
      <c r="L140" s="27">
        <v>476.40000000000003</v>
      </c>
      <c r="M140" s="27">
        <v>5.2</v>
      </c>
      <c r="N140" s="18">
        <v>0.29756559954579753</v>
      </c>
      <c r="O140" s="17">
        <f t="shared" si="14"/>
        <v>367.14906758221707</v>
      </c>
      <c r="P140" s="17">
        <f t="shared" si="15"/>
        <v>319.85199999999998</v>
      </c>
      <c r="Q140" s="17">
        <f t="shared" si="16"/>
        <v>1.1478717268681049</v>
      </c>
      <c r="R140" s="17">
        <f t="shared" si="17"/>
        <v>0.56684085778562077</v>
      </c>
      <c r="S140" s="17">
        <f t="shared" si="18"/>
        <v>0.34156713860717758</v>
      </c>
      <c r="T140" s="17">
        <f t="shared" si="19"/>
        <v>0.22527371917844319</v>
      </c>
      <c r="U140" s="17">
        <f t="shared" si="20"/>
        <v>0.60258030788662431</v>
      </c>
      <c r="V140" s="27">
        <v>7.97</v>
      </c>
      <c r="W140" s="27">
        <v>143</v>
      </c>
      <c r="X140" s="42">
        <v>-2.67</v>
      </c>
      <c r="Y140" s="42">
        <v>-0.77</v>
      </c>
      <c r="Z140" s="44">
        <v>-0.87</v>
      </c>
      <c r="AA140" s="44">
        <v>-0.23333333333333339</v>
      </c>
      <c r="AB140" s="44">
        <v>-64.213333333333324</v>
      </c>
    </row>
    <row r="141" spans="1:28">
      <c r="A141" s="12" t="s">
        <v>33</v>
      </c>
      <c r="B141" s="28">
        <v>42468</v>
      </c>
      <c r="C141" s="12" t="s">
        <v>32</v>
      </c>
      <c r="D141" s="14" t="s">
        <v>122</v>
      </c>
      <c r="E141" s="12" t="s">
        <v>241</v>
      </c>
      <c r="F141" s="12">
        <v>2</v>
      </c>
      <c r="G141" s="12" t="s">
        <v>237</v>
      </c>
      <c r="H141" s="12">
        <v>25</v>
      </c>
      <c r="I141" s="12" t="s">
        <v>107</v>
      </c>
      <c r="J141" s="12" t="s">
        <v>109</v>
      </c>
      <c r="K141" s="13">
        <v>61.51</v>
      </c>
      <c r="L141" s="27">
        <v>478.20000000000005</v>
      </c>
      <c r="M141" s="27">
        <v>5.0999999999999996</v>
      </c>
      <c r="N141" s="18">
        <v>0.31843373016546939</v>
      </c>
      <c r="O141" s="17">
        <f t="shared" si="14"/>
        <v>362.70309918419923</v>
      </c>
      <c r="P141" s="17">
        <f t="shared" si="15"/>
        <v>313.70099999999996</v>
      </c>
      <c r="Q141" s="17">
        <f t="shared" si="16"/>
        <v>1.1562063850105651</v>
      </c>
      <c r="R141" s="17">
        <f t="shared" si="17"/>
        <v>0.5636957037695981</v>
      </c>
      <c r="S141" s="17">
        <f t="shared" si="18"/>
        <v>0.3681751120200471</v>
      </c>
      <c r="T141" s="17">
        <f t="shared" si="19"/>
        <v>0.195520591749551</v>
      </c>
      <c r="U141" s="17">
        <f t="shared" si="20"/>
        <v>0.65314514472605056</v>
      </c>
      <c r="V141" s="27">
        <v>8.09</v>
      </c>
      <c r="W141" s="27">
        <v>161</v>
      </c>
      <c r="X141" s="42">
        <v>-0.27</v>
      </c>
      <c r="Y141" s="42">
        <v>0.7</v>
      </c>
      <c r="Z141" s="44">
        <v>0.71333333333333326</v>
      </c>
      <c r="AA141" s="44">
        <v>-39.04</v>
      </c>
      <c r="AB141" s="44">
        <v>6.5400000000000018</v>
      </c>
    </row>
    <row r="142" spans="1:28">
      <c r="A142" s="12" t="s">
        <v>33</v>
      </c>
      <c r="B142" s="28">
        <v>42468</v>
      </c>
      <c r="C142" s="12" t="s">
        <v>32</v>
      </c>
      <c r="D142" s="14" t="s">
        <v>123</v>
      </c>
      <c r="E142" s="12" t="s">
        <v>241</v>
      </c>
      <c r="F142" s="12">
        <v>4</v>
      </c>
      <c r="G142" s="12" t="s">
        <v>237</v>
      </c>
      <c r="H142" s="12">
        <v>25</v>
      </c>
      <c r="I142" s="12" t="s">
        <v>107</v>
      </c>
      <c r="J142" s="12" t="s">
        <v>109</v>
      </c>
      <c r="K142" s="13">
        <v>61.51</v>
      </c>
      <c r="L142" s="27">
        <v>478.99999999999994</v>
      </c>
      <c r="M142" s="27">
        <v>5</v>
      </c>
      <c r="N142" s="18">
        <v>0.31424268651549242</v>
      </c>
      <c r="O142" s="17">
        <f t="shared" si="14"/>
        <v>364.46845389719692</v>
      </c>
      <c r="P142" s="17">
        <f t="shared" si="15"/>
        <v>307.55</v>
      </c>
      <c r="Q142" s="17">
        <f t="shared" si="16"/>
        <v>1.1850705703046558</v>
      </c>
      <c r="R142" s="17">
        <f t="shared" si="17"/>
        <v>0.55280355837560158</v>
      </c>
      <c r="S142" s="17">
        <f t="shared" si="18"/>
        <v>0.37239975972298178</v>
      </c>
      <c r="T142" s="17">
        <f t="shared" si="19"/>
        <v>0.1804037986526198</v>
      </c>
      <c r="U142" s="17">
        <f t="shared" si="20"/>
        <v>0.67365658936289863</v>
      </c>
      <c r="V142" s="27">
        <v>8.09</v>
      </c>
      <c r="W142" s="27">
        <v>172</v>
      </c>
      <c r="X142" s="42">
        <v>-0.42</v>
      </c>
      <c r="Y142" s="42">
        <v>0.77</v>
      </c>
      <c r="Z142" s="44">
        <v>0.77</v>
      </c>
      <c r="AA142" s="44">
        <v>-39.586666666666666</v>
      </c>
      <c r="AB142" s="44">
        <v>-3.976666666666667</v>
      </c>
    </row>
    <row r="143" spans="1:28">
      <c r="A143" s="12" t="s">
        <v>33</v>
      </c>
      <c r="B143" s="28">
        <v>42468</v>
      </c>
      <c r="C143" s="12" t="s">
        <v>32</v>
      </c>
      <c r="D143" s="14" t="s">
        <v>124</v>
      </c>
      <c r="E143" s="12" t="s">
        <v>241</v>
      </c>
      <c r="F143" s="12">
        <v>6</v>
      </c>
      <c r="G143" s="12" t="s">
        <v>237</v>
      </c>
      <c r="H143" s="12">
        <v>25</v>
      </c>
      <c r="I143" s="12" t="s">
        <v>107</v>
      </c>
      <c r="J143" s="12" t="s">
        <v>109</v>
      </c>
      <c r="K143" s="13">
        <v>61.51</v>
      </c>
      <c r="L143" s="27">
        <v>477.2</v>
      </c>
      <c r="M143" s="27">
        <v>5.4</v>
      </c>
      <c r="N143" s="18">
        <v>0.30559440559440554</v>
      </c>
      <c r="O143" s="17">
        <f t="shared" si="14"/>
        <v>365.50401713979647</v>
      </c>
      <c r="P143" s="17">
        <f t="shared" si="15"/>
        <v>332.154</v>
      </c>
      <c r="Q143" s="17">
        <f t="shared" si="16"/>
        <v>1.1004052853188475</v>
      </c>
      <c r="R143" s="17">
        <f t="shared" si="17"/>
        <v>0.58475272252118959</v>
      </c>
      <c r="S143" s="17">
        <f t="shared" si="18"/>
        <v>0.33627769907995542</v>
      </c>
      <c r="T143" s="17">
        <f t="shared" si="19"/>
        <v>0.24847502344123418</v>
      </c>
      <c r="U143" s="17">
        <f t="shared" si="20"/>
        <v>0.57507675659905932</v>
      </c>
      <c r="V143" s="27">
        <v>8.2100000000000009</v>
      </c>
      <c r="W143" s="27">
        <v>153</v>
      </c>
      <c r="X143" s="42">
        <v>-0.64</v>
      </c>
      <c r="Y143" s="42">
        <v>0.83</v>
      </c>
      <c r="Z143" s="44">
        <v>0.9</v>
      </c>
      <c r="AA143" s="44">
        <v>-37.356666666666669</v>
      </c>
      <c r="AB143" s="44">
        <v>-2.6833333333333336</v>
      </c>
    </row>
    <row r="144" spans="1:28">
      <c r="A144" s="12" t="s">
        <v>33</v>
      </c>
      <c r="B144" s="28">
        <v>42468</v>
      </c>
      <c r="C144" s="12" t="s">
        <v>32</v>
      </c>
      <c r="D144" s="14" t="s">
        <v>125</v>
      </c>
      <c r="E144" s="12" t="s">
        <v>241</v>
      </c>
      <c r="F144" s="12">
        <v>7</v>
      </c>
      <c r="G144" s="12" t="s">
        <v>236</v>
      </c>
      <c r="H144" s="12">
        <v>25</v>
      </c>
      <c r="I144" s="12" t="s">
        <v>107</v>
      </c>
      <c r="J144" s="12" t="s">
        <v>109</v>
      </c>
      <c r="K144" s="13">
        <v>61.51</v>
      </c>
      <c r="L144" s="27">
        <v>476.2</v>
      </c>
      <c r="M144" s="27">
        <v>5.4</v>
      </c>
      <c r="N144" s="18">
        <v>0.2824964867417698</v>
      </c>
      <c r="O144" s="17">
        <f t="shared" si="14"/>
        <v>371.30706003710299</v>
      </c>
      <c r="P144" s="17">
        <f t="shared" si="15"/>
        <v>332.154</v>
      </c>
      <c r="Q144" s="17">
        <f t="shared" si="16"/>
        <v>1.1178762261996031</v>
      </c>
      <c r="R144" s="17">
        <f t="shared" si="17"/>
        <v>0.57815991464165917</v>
      </c>
      <c r="S144" s="17">
        <f t="shared" si="18"/>
        <v>0.31579610651353585</v>
      </c>
      <c r="T144" s="17">
        <f t="shared" si="19"/>
        <v>0.26236380812812332</v>
      </c>
      <c r="U144" s="17">
        <f t="shared" si="20"/>
        <v>0.54620892683171374</v>
      </c>
      <c r="V144" s="27">
        <v>8.23</v>
      </c>
      <c r="W144" s="27">
        <v>151</v>
      </c>
      <c r="X144" s="42">
        <v>-2.97</v>
      </c>
      <c r="Y144" s="42">
        <v>-0.76</v>
      </c>
      <c r="Z144" s="44">
        <v>-0.76666666666666661</v>
      </c>
      <c r="AA144" s="44">
        <v>-10.196666666666667</v>
      </c>
      <c r="AB144" s="44">
        <v>-70.093333333333334</v>
      </c>
    </row>
    <row r="145" spans="1:28">
      <c r="A145" s="12" t="s">
        <v>33</v>
      </c>
      <c r="B145" s="28">
        <v>42468</v>
      </c>
      <c r="C145" s="12" t="s">
        <v>32</v>
      </c>
      <c r="D145" s="14" t="s">
        <v>126</v>
      </c>
      <c r="E145" s="12" t="s">
        <v>241</v>
      </c>
      <c r="F145" s="12">
        <v>5</v>
      </c>
      <c r="G145" s="12" t="s">
        <v>236</v>
      </c>
      <c r="H145" s="12">
        <v>25</v>
      </c>
      <c r="I145" s="12" t="s">
        <v>107</v>
      </c>
      <c r="J145" s="12" t="s">
        <v>109</v>
      </c>
      <c r="K145" s="13">
        <v>61.51</v>
      </c>
      <c r="L145" s="27">
        <v>477.1</v>
      </c>
      <c r="M145" s="27">
        <v>5.5</v>
      </c>
      <c r="N145" s="18">
        <v>0.29554069119286508</v>
      </c>
      <c r="O145" s="17">
        <f t="shared" si="14"/>
        <v>368.2632303588332</v>
      </c>
      <c r="P145" s="17">
        <f t="shared" si="15"/>
        <v>338.30500000000001</v>
      </c>
      <c r="Q145" s="17">
        <f t="shared" si="16"/>
        <v>1.0885539095160675</v>
      </c>
      <c r="R145" s="17">
        <f t="shared" si="17"/>
        <v>0.58922493980525759</v>
      </c>
      <c r="S145" s="17">
        <f t="shared" si="18"/>
        <v>0.3217119748190741</v>
      </c>
      <c r="T145" s="17">
        <f t="shared" si="19"/>
        <v>0.26751296498618349</v>
      </c>
      <c r="U145" s="17">
        <f t="shared" si="20"/>
        <v>0.54599178189131281</v>
      </c>
      <c r="V145" s="27">
        <v>8.01</v>
      </c>
      <c r="W145" s="27">
        <v>151</v>
      </c>
      <c r="X145" s="42">
        <v>-2.86</v>
      </c>
      <c r="Y145" s="42">
        <v>-0.67</v>
      </c>
      <c r="Z145" s="44">
        <v>-0.77666666666666673</v>
      </c>
      <c r="AA145" s="44">
        <v>-6.4466666666666663</v>
      </c>
      <c r="AB145" s="44">
        <v>-73.376666666666665</v>
      </c>
    </row>
    <row r="146" spans="1:28">
      <c r="A146" s="12" t="s">
        <v>33</v>
      </c>
      <c r="B146" s="28">
        <v>42468</v>
      </c>
      <c r="C146" s="12" t="s">
        <v>32</v>
      </c>
      <c r="D146" s="14" t="s">
        <v>127</v>
      </c>
      <c r="E146" s="12" t="s">
        <v>241</v>
      </c>
      <c r="F146" s="12">
        <v>3</v>
      </c>
      <c r="G146" s="12" t="s">
        <v>236</v>
      </c>
      <c r="H146" s="12">
        <v>25</v>
      </c>
      <c r="I146" s="12" t="s">
        <v>107</v>
      </c>
      <c r="J146" s="12" t="s">
        <v>109</v>
      </c>
      <c r="K146" s="13">
        <v>61.51</v>
      </c>
      <c r="L146" s="27">
        <v>476.40000000000003</v>
      </c>
      <c r="M146" s="27">
        <v>5.2</v>
      </c>
      <c r="N146" s="18">
        <v>0.29756559954579753</v>
      </c>
      <c r="O146" s="17">
        <f t="shared" si="14"/>
        <v>367.14906758221707</v>
      </c>
      <c r="P146" s="17">
        <f t="shared" si="15"/>
        <v>319.85199999999998</v>
      </c>
      <c r="Q146" s="17">
        <f t="shared" si="16"/>
        <v>1.1478717268681049</v>
      </c>
      <c r="R146" s="17">
        <f t="shared" si="17"/>
        <v>0.56684085778562077</v>
      </c>
      <c r="S146" s="17">
        <f t="shared" si="18"/>
        <v>0.34156713860717758</v>
      </c>
      <c r="T146" s="17">
        <f t="shared" si="19"/>
        <v>0.22527371917844319</v>
      </c>
      <c r="U146" s="17">
        <f t="shared" si="20"/>
        <v>0.60258030788662431</v>
      </c>
      <c r="V146" s="27">
        <v>7.97</v>
      </c>
      <c r="W146" s="27">
        <v>143</v>
      </c>
      <c r="X146" s="42">
        <v>-2.61</v>
      </c>
      <c r="Y146" s="42">
        <v>-0.66</v>
      </c>
      <c r="Z146" s="44">
        <v>-0.75</v>
      </c>
      <c r="AA146" s="44">
        <v>-4.8600000000000003</v>
      </c>
      <c r="AB146" s="44">
        <v>-72.696666666666658</v>
      </c>
    </row>
    <row r="147" spans="1:28">
      <c r="A147" s="12" t="s">
        <v>33</v>
      </c>
      <c r="B147" s="28">
        <v>42468</v>
      </c>
      <c r="C147" s="12" t="s">
        <v>32</v>
      </c>
      <c r="D147" s="14" t="s">
        <v>128</v>
      </c>
      <c r="E147" s="12" t="s">
        <v>241</v>
      </c>
      <c r="F147" s="12">
        <v>2</v>
      </c>
      <c r="G147" s="12" t="s">
        <v>237</v>
      </c>
      <c r="H147" s="12">
        <v>25</v>
      </c>
      <c r="I147" s="12" t="s">
        <v>107</v>
      </c>
      <c r="J147" s="12" t="s">
        <v>109</v>
      </c>
      <c r="K147" s="13">
        <v>61.51</v>
      </c>
      <c r="L147" s="27">
        <v>478.20000000000005</v>
      </c>
      <c r="M147" s="27">
        <v>5.0999999999999996</v>
      </c>
      <c r="N147" s="18">
        <v>0.31843373016546939</v>
      </c>
      <c r="O147" s="17">
        <f t="shared" si="14"/>
        <v>362.70309918419923</v>
      </c>
      <c r="P147" s="17">
        <f t="shared" si="15"/>
        <v>313.70099999999996</v>
      </c>
      <c r="Q147" s="17">
        <f t="shared" si="16"/>
        <v>1.1562063850105651</v>
      </c>
      <c r="R147" s="17">
        <f t="shared" si="17"/>
        <v>0.5636957037695981</v>
      </c>
      <c r="S147" s="17">
        <f t="shared" si="18"/>
        <v>0.3681751120200471</v>
      </c>
      <c r="T147" s="17">
        <f t="shared" si="19"/>
        <v>0.195520591749551</v>
      </c>
      <c r="U147" s="17">
        <f t="shared" si="20"/>
        <v>0.65314514472605056</v>
      </c>
      <c r="V147" s="27">
        <v>8.09</v>
      </c>
      <c r="W147" s="27">
        <v>161</v>
      </c>
      <c r="X147" s="42">
        <v>-0.36</v>
      </c>
      <c r="Y147" s="42">
        <v>0.78</v>
      </c>
      <c r="Z147" s="44">
        <v>0.78333333333333333</v>
      </c>
      <c r="AA147" s="44">
        <v>-5.206666666666667</v>
      </c>
      <c r="AB147" s="44">
        <v>17.810000000000002</v>
      </c>
    </row>
    <row r="148" spans="1:28">
      <c r="A148" s="12" t="s">
        <v>33</v>
      </c>
      <c r="B148" s="28">
        <v>42468</v>
      </c>
      <c r="C148" s="12" t="s">
        <v>32</v>
      </c>
      <c r="D148" s="14" t="s">
        <v>129</v>
      </c>
      <c r="E148" s="12" t="s">
        <v>241</v>
      </c>
      <c r="F148" s="12">
        <v>4</v>
      </c>
      <c r="G148" s="12" t="s">
        <v>237</v>
      </c>
      <c r="H148" s="12">
        <v>25</v>
      </c>
      <c r="I148" s="12" t="s">
        <v>107</v>
      </c>
      <c r="J148" s="12" t="s">
        <v>109</v>
      </c>
      <c r="K148" s="13">
        <v>61.51</v>
      </c>
      <c r="L148" s="27">
        <v>478.99999999999994</v>
      </c>
      <c r="M148" s="27">
        <v>5</v>
      </c>
      <c r="N148" s="18">
        <v>0.31424268651549242</v>
      </c>
      <c r="O148" s="17">
        <f t="shared" si="14"/>
        <v>364.46845389719692</v>
      </c>
      <c r="P148" s="17">
        <f t="shared" si="15"/>
        <v>307.55</v>
      </c>
      <c r="Q148" s="17">
        <f t="shared" si="16"/>
        <v>1.1850705703046558</v>
      </c>
      <c r="R148" s="17">
        <f t="shared" si="17"/>
        <v>0.55280355837560158</v>
      </c>
      <c r="S148" s="17">
        <f t="shared" si="18"/>
        <v>0.37239975972298178</v>
      </c>
      <c r="T148" s="17">
        <f t="shared" si="19"/>
        <v>0.1804037986526198</v>
      </c>
      <c r="U148" s="17">
        <f t="shared" si="20"/>
        <v>0.67365658936289863</v>
      </c>
      <c r="V148" s="27">
        <v>8.09</v>
      </c>
      <c r="W148" s="27">
        <v>172</v>
      </c>
      <c r="X148" s="42">
        <v>-0.37</v>
      </c>
      <c r="Y148" s="42">
        <v>0.79</v>
      </c>
      <c r="Z148" s="44">
        <v>0.81</v>
      </c>
      <c r="AA148" s="44">
        <v>-7.28</v>
      </c>
      <c r="AB148" s="44">
        <v>10.363333333333333</v>
      </c>
    </row>
    <row r="149" spans="1:28">
      <c r="A149" s="12" t="s">
        <v>33</v>
      </c>
      <c r="B149" s="28">
        <v>42468</v>
      </c>
      <c r="C149" s="12" t="s">
        <v>32</v>
      </c>
      <c r="D149" s="14" t="s">
        <v>130</v>
      </c>
      <c r="E149" s="12" t="s">
        <v>241</v>
      </c>
      <c r="F149" s="12">
        <v>6</v>
      </c>
      <c r="G149" s="12" t="s">
        <v>237</v>
      </c>
      <c r="H149" s="12">
        <v>25</v>
      </c>
      <c r="I149" s="12" t="s">
        <v>107</v>
      </c>
      <c r="J149" s="12" t="s">
        <v>109</v>
      </c>
      <c r="K149" s="13">
        <v>61.51</v>
      </c>
      <c r="L149" s="27">
        <v>477.2</v>
      </c>
      <c r="M149" s="27">
        <v>5.4</v>
      </c>
      <c r="N149" s="18">
        <v>0.30559440559440554</v>
      </c>
      <c r="O149" s="17">
        <f t="shared" si="14"/>
        <v>365.50401713979647</v>
      </c>
      <c r="P149" s="17">
        <f t="shared" si="15"/>
        <v>332.154</v>
      </c>
      <c r="Q149" s="17">
        <f t="shared" si="16"/>
        <v>1.1004052853188475</v>
      </c>
      <c r="R149" s="17">
        <f t="shared" si="17"/>
        <v>0.58475272252118959</v>
      </c>
      <c r="S149" s="17">
        <f t="shared" si="18"/>
        <v>0.33627769907995542</v>
      </c>
      <c r="T149" s="17">
        <f t="shared" si="19"/>
        <v>0.24847502344123418</v>
      </c>
      <c r="U149" s="17">
        <f t="shared" si="20"/>
        <v>0.57507675659905932</v>
      </c>
      <c r="V149" s="27">
        <v>8.2100000000000009</v>
      </c>
      <c r="W149" s="27">
        <v>153</v>
      </c>
      <c r="X149" s="42">
        <v>-0.53</v>
      </c>
      <c r="Y149" s="42">
        <v>1.1200000000000001</v>
      </c>
      <c r="Z149" s="44">
        <v>1.4400000000000002</v>
      </c>
      <c r="AA149" s="44">
        <v>-15.479999999999999</v>
      </c>
      <c r="AB149" s="44">
        <v>5.0100000000000007</v>
      </c>
    </row>
    <row r="150" spans="1:28">
      <c r="A150" s="12" t="s">
        <v>33</v>
      </c>
      <c r="B150" s="28">
        <v>42468</v>
      </c>
      <c r="C150" s="12" t="s">
        <v>32</v>
      </c>
      <c r="D150" s="14" t="s">
        <v>131</v>
      </c>
      <c r="E150" s="12" t="s">
        <v>241</v>
      </c>
      <c r="F150" s="12">
        <v>7</v>
      </c>
      <c r="G150" s="12" t="s">
        <v>236</v>
      </c>
      <c r="H150" s="12">
        <v>25</v>
      </c>
      <c r="I150" s="12" t="s">
        <v>107</v>
      </c>
      <c r="J150" s="12" t="s">
        <v>109</v>
      </c>
      <c r="K150" s="13">
        <v>61.51</v>
      </c>
      <c r="L150" s="27">
        <v>476.2</v>
      </c>
      <c r="M150" s="27">
        <v>5.4</v>
      </c>
      <c r="N150" s="18">
        <v>0.2824964867417698</v>
      </c>
      <c r="O150" s="17">
        <f t="shared" si="14"/>
        <v>371.30706003710299</v>
      </c>
      <c r="P150" s="17">
        <f t="shared" si="15"/>
        <v>332.154</v>
      </c>
      <c r="Q150" s="17">
        <f t="shared" si="16"/>
        <v>1.1178762261996031</v>
      </c>
      <c r="R150" s="17">
        <f t="shared" si="17"/>
        <v>0.57815991464165917</v>
      </c>
      <c r="S150" s="17">
        <f t="shared" si="18"/>
        <v>0.31579610651353585</v>
      </c>
      <c r="T150" s="17">
        <f t="shared" si="19"/>
        <v>0.26236380812812332</v>
      </c>
      <c r="U150" s="17">
        <f t="shared" si="20"/>
        <v>0.54620892683171374</v>
      </c>
      <c r="V150" s="27">
        <v>8.23</v>
      </c>
      <c r="W150" s="27">
        <v>151</v>
      </c>
      <c r="X150" s="42">
        <v>-2.97</v>
      </c>
      <c r="Y150" s="42">
        <v>-0.68</v>
      </c>
      <c r="Z150" s="44">
        <v>-0.72333333333333327</v>
      </c>
      <c r="AA150" s="44">
        <v>-99.339999999999989</v>
      </c>
      <c r="AB150" s="44">
        <v>-144.38333333333333</v>
      </c>
    </row>
    <row r="151" spans="1:28">
      <c r="A151" s="12" t="s">
        <v>33</v>
      </c>
      <c r="B151" s="28">
        <v>42468</v>
      </c>
      <c r="C151" s="12" t="s">
        <v>32</v>
      </c>
      <c r="D151" s="14" t="s">
        <v>132</v>
      </c>
      <c r="E151" s="12" t="s">
        <v>241</v>
      </c>
      <c r="F151" s="12">
        <v>5</v>
      </c>
      <c r="G151" s="12" t="s">
        <v>236</v>
      </c>
      <c r="H151" s="12">
        <v>25</v>
      </c>
      <c r="I151" s="12" t="s">
        <v>107</v>
      </c>
      <c r="J151" s="12" t="s">
        <v>109</v>
      </c>
      <c r="K151" s="13">
        <v>61.51</v>
      </c>
      <c r="L151" s="27">
        <v>477.1</v>
      </c>
      <c r="M151" s="27">
        <v>5.5</v>
      </c>
      <c r="N151" s="18">
        <v>0.29554069119286508</v>
      </c>
      <c r="O151" s="17">
        <f t="shared" si="14"/>
        <v>368.2632303588332</v>
      </c>
      <c r="P151" s="17">
        <f t="shared" si="15"/>
        <v>338.30500000000001</v>
      </c>
      <c r="Q151" s="17">
        <f t="shared" si="16"/>
        <v>1.0885539095160675</v>
      </c>
      <c r="R151" s="17">
        <f t="shared" si="17"/>
        <v>0.58922493980525759</v>
      </c>
      <c r="S151" s="17">
        <f t="shared" si="18"/>
        <v>0.3217119748190741</v>
      </c>
      <c r="T151" s="17">
        <f t="shared" si="19"/>
        <v>0.26751296498618349</v>
      </c>
      <c r="U151" s="17">
        <f t="shared" si="20"/>
        <v>0.54599178189131281</v>
      </c>
      <c r="V151" s="27">
        <v>8.01</v>
      </c>
      <c r="W151" s="27">
        <v>151</v>
      </c>
      <c r="X151" s="42">
        <v>-2.9</v>
      </c>
      <c r="Y151" s="42">
        <v>-0.64</v>
      </c>
      <c r="Z151" s="44">
        <v>-0.72666666666666657</v>
      </c>
      <c r="AA151" s="44">
        <v>-103.06333333333333</v>
      </c>
      <c r="AB151" s="44">
        <v>-146.45000000000002</v>
      </c>
    </row>
    <row r="152" spans="1:28">
      <c r="A152" s="12" t="s">
        <v>33</v>
      </c>
      <c r="B152" s="28">
        <v>42468</v>
      </c>
      <c r="C152" s="12" t="s">
        <v>32</v>
      </c>
      <c r="D152" s="14" t="s">
        <v>133</v>
      </c>
      <c r="E152" s="12" t="s">
        <v>241</v>
      </c>
      <c r="F152" s="12">
        <v>3</v>
      </c>
      <c r="G152" s="12" t="s">
        <v>236</v>
      </c>
      <c r="H152" s="12">
        <v>25</v>
      </c>
      <c r="I152" s="12" t="s">
        <v>107</v>
      </c>
      <c r="J152" s="12" t="s">
        <v>109</v>
      </c>
      <c r="K152" s="13">
        <v>61.51</v>
      </c>
      <c r="L152" s="27">
        <v>476.40000000000003</v>
      </c>
      <c r="M152" s="27">
        <v>5.2</v>
      </c>
      <c r="N152" s="18">
        <v>0.29756559954579753</v>
      </c>
      <c r="O152" s="17">
        <f t="shared" si="14"/>
        <v>367.14906758221707</v>
      </c>
      <c r="P152" s="17">
        <f t="shared" si="15"/>
        <v>319.85199999999998</v>
      </c>
      <c r="Q152" s="17">
        <f t="shared" si="16"/>
        <v>1.1478717268681049</v>
      </c>
      <c r="R152" s="17">
        <f t="shared" si="17"/>
        <v>0.56684085778562077</v>
      </c>
      <c r="S152" s="17">
        <f t="shared" si="18"/>
        <v>0.34156713860717758</v>
      </c>
      <c r="T152" s="17">
        <f t="shared" si="19"/>
        <v>0.22527371917844319</v>
      </c>
      <c r="U152" s="17">
        <f t="shared" si="20"/>
        <v>0.60258030788662431</v>
      </c>
      <c r="V152" s="27">
        <v>7.97</v>
      </c>
      <c r="W152" s="27">
        <v>143</v>
      </c>
      <c r="X152" s="42">
        <v>-2.6</v>
      </c>
      <c r="Y152" s="42">
        <v>-0.59</v>
      </c>
      <c r="Z152" s="44">
        <v>-0.65333333333333332</v>
      </c>
      <c r="AA152" s="44">
        <v>-112.67999999999999</v>
      </c>
      <c r="AB152" s="44">
        <v>-166.29666666666665</v>
      </c>
    </row>
    <row r="153" spans="1:28">
      <c r="A153" s="12" t="s">
        <v>33</v>
      </c>
      <c r="B153" s="28">
        <v>42468</v>
      </c>
      <c r="C153" s="12" t="s">
        <v>32</v>
      </c>
      <c r="D153" s="12" t="s">
        <v>158</v>
      </c>
      <c r="E153" s="12" t="s">
        <v>241</v>
      </c>
      <c r="F153" s="12">
        <v>2</v>
      </c>
      <c r="G153" s="12" t="s">
        <v>237</v>
      </c>
      <c r="H153" s="12">
        <v>25</v>
      </c>
      <c r="I153" s="12" t="s">
        <v>108</v>
      </c>
      <c r="J153" s="12" t="s">
        <v>109</v>
      </c>
      <c r="K153" s="13">
        <v>61.51</v>
      </c>
      <c r="L153" s="27">
        <v>478.20000000000005</v>
      </c>
      <c r="M153" s="27">
        <v>5.0999999999999996</v>
      </c>
      <c r="N153" s="18">
        <v>0.31843373016546939</v>
      </c>
      <c r="O153" s="17">
        <f t="shared" si="14"/>
        <v>362.70309918419923</v>
      </c>
      <c r="P153" s="17">
        <f t="shared" si="15"/>
        <v>313.70099999999996</v>
      </c>
      <c r="Q153" s="17">
        <f t="shared" si="16"/>
        <v>1.1562063850105651</v>
      </c>
      <c r="R153" s="17">
        <f t="shared" si="17"/>
        <v>0.5636957037695981</v>
      </c>
      <c r="S153" s="17">
        <f t="shared" si="18"/>
        <v>0.3681751120200471</v>
      </c>
      <c r="T153" s="17">
        <f t="shared" si="19"/>
        <v>0.195520591749551</v>
      </c>
      <c r="U153" s="17">
        <f t="shared" si="20"/>
        <v>0.65314514472605056</v>
      </c>
      <c r="V153" s="27">
        <v>8.09</v>
      </c>
      <c r="W153" s="27">
        <v>161</v>
      </c>
      <c r="X153" s="42">
        <v>-0.79</v>
      </c>
      <c r="Y153" s="42">
        <v>0.76</v>
      </c>
      <c r="Z153" s="44">
        <v>0.75666666666666671</v>
      </c>
      <c r="AA153" s="44">
        <v>-13.176666666666668</v>
      </c>
      <c r="AB153" s="44">
        <v>11.943333333333333</v>
      </c>
    </row>
    <row r="154" spans="1:28">
      <c r="A154" s="12" t="s">
        <v>33</v>
      </c>
      <c r="B154" s="28">
        <v>42468</v>
      </c>
      <c r="C154" s="12" t="s">
        <v>32</v>
      </c>
      <c r="D154" s="12" t="s">
        <v>159</v>
      </c>
      <c r="E154" s="12" t="s">
        <v>241</v>
      </c>
      <c r="F154" s="12">
        <v>4</v>
      </c>
      <c r="G154" s="12" t="s">
        <v>237</v>
      </c>
      <c r="H154" s="12">
        <v>25</v>
      </c>
      <c r="I154" s="12" t="s">
        <v>108</v>
      </c>
      <c r="J154" s="12" t="s">
        <v>109</v>
      </c>
      <c r="K154" s="13">
        <v>61.51</v>
      </c>
      <c r="L154" s="27">
        <v>478.99999999999994</v>
      </c>
      <c r="M154" s="27">
        <v>5</v>
      </c>
      <c r="N154" s="18">
        <v>0.31424268651549242</v>
      </c>
      <c r="O154" s="17">
        <f t="shared" si="14"/>
        <v>364.46845389719692</v>
      </c>
      <c r="P154" s="17">
        <f t="shared" si="15"/>
        <v>307.55</v>
      </c>
      <c r="Q154" s="17">
        <f t="shared" si="16"/>
        <v>1.1850705703046558</v>
      </c>
      <c r="R154" s="17">
        <f t="shared" si="17"/>
        <v>0.55280355837560158</v>
      </c>
      <c r="S154" s="17">
        <f t="shared" si="18"/>
        <v>0.37239975972298178</v>
      </c>
      <c r="T154" s="17">
        <f t="shared" si="19"/>
        <v>0.1804037986526198</v>
      </c>
      <c r="U154" s="17">
        <f t="shared" si="20"/>
        <v>0.67365658936289863</v>
      </c>
      <c r="V154" s="27">
        <v>8.09</v>
      </c>
      <c r="W154" s="27">
        <v>172</v>
      </c>
      <c r="X154" s="42">
        <v>-0.88</v>
      </c>
      <c r="Y154" s="42">
        <v>0.68</v>
      </c>
      <c r="Z154" s="44">
        <v>0.68</v>
      </c>
      <c r="AA154" s="44">
        <v>-11.793333333333335</v>
      </c>
      <c r="AB154" s="44">
        <v>22.573333333333334</v>
      </c>
    </row>
    <row r="155" spans="1:28">
      <c r="A155" s="12" t="s">
        <v>33</v>
      </c>
      <c r="B155" s="28">
        <v>42468</v>
      </c>
      <c r="C155" s="12" t="s">
        <v>32</v>
      </c>
      <c r="D155" s="12" t="s">
        <v>160</v>
      </c>
      <c r="E155" s="12" t="s">
        <v>241</v>
      </c>
      <c r="F155" s="12">
        <v>6</v>
      </c>
      <c r="G155" s="12" t="s">
        <v>237</v>
      </c>
      <c r="H155" s="12">
        <v>25</v>
      </c>
      <c r="I155" s="12" t="s">
        <v>108</v>
      </c>
      <c r="J155" s="12" t="s">
        <v>109</v>
      </c>
      <c r="K155" s="13">
        <v>61.51</v>
      </c>
      <c r="L155" s="27">
        <v>477.2</v>
      </c>
      <c r="M155" s="27">
        <v>5.4</v>
      </c>
      <c r="N155" s="18">
        <v>0.30559440559440554</v>
      </c>
      <c r="O155" s="17">
        <f t="shared" si="14"/>
        <v>365.50401713979647</v>
      </c>
      <c r="P155" s="17">
        <f t="shared" si="15"/>
        <v>332.154</v>
      </c>
      <c r="Q155" s="17">
        <f t="shared" si="16"/>
        <v>1.1004052853188475</v>
      </c>
      <c r="R155" s="17">
        <f t="shared" si="17"/>
        <v>0.58475272252118959</v>
      </c>
      <c r="S155" s="17">
        <f t="shared" si="18"/>
        <v>0.33627769907995542</v>
      </c>
      <c r="T155" s="17">
        <f t="shared" si="19"/>
        <v>0.24847502344123418</v>
      </c>
      <c r="U155" s="17">
        <f t="shared" si="20"/>
        <v>0.57507675659905932</v>
      </c>
      <c r="V155" s="27">
        <v>8.2100000000000009</v>
      </c>
      <c r="W155" s="27">
        <v>153</v>
      </c>
      <c r="X155" s="42">
        <v>-1.01</v>
      </c>
      <c r="Y155" s="42">
        <v>1.22</v>
      </c>
      <c r="Z155" s="44">
        <v>1.2033333333333334</v>
      </c>
      <c r="AA155" s="44">
        <v>-18.13</v>
      </c>
      <c r="AB155" s="44">
        <v>5.503333333333333</v>
      </c>
    </row>
    <row r="156" spans="1:28">
      <c r="A156" s="12" t="s">
        <v>33</v>
      </c>
      <c r="B156" s="28">
        <v>42468</v>
      </c>
      <c r="C156" s="12" t="s">
        <v>32</v>
      </c>
      <c r="D156" s="12" t="s">
        <v>161</v>
      </c>
      <c r="E156" s="12" t="s">
        <v>241</v>
      </c>
      <c r="F156" s="12">
        <v>7</v>
      </c>
      <c r="G156" s="12" t="s">
        <v>236</v>
      </c>
      <c r="H156" s="12">
        <v>25</v>
      </c>
      <c r="I156" s="12" t="s">
        <v>108</v>
      </c>
      <c r="J156" s="12" t="s">
        <v>109</v>
      </c>
      <c r="K156" s="13">
        <v>61.51</v>
      </c>
      <c r="L156" s="27">
        <v>476.2</v>
      </c>
      <c r="M156" s="27">
        <v>5.4</v>
      </c>
      <c r="N156" s="18">
        <v>0.2824964867417698</v>
      </c>
      <c r="O156" s="17">
        <f t="shared" si="14"/>
        <v>371.30706003710299</v>
      </c>
      <c r="P156" s="17">
        <f t="shared" si="15"/>
        <v>332.154</v>
      </c>
      <c r="Q156" s="17">
        <f t="shared" si="16"/>
        <v>1.1178762261996031</v>
      </c>
      <c r="R156" s="17">
        <f t="shared" si="17"/>
        <v>0.57815991464165917</v>
      </c>
      <c r="S156" s="17">
        <f t="shared" si="18"/>
        <v>0.31579610651353585</v>
      </c>
      <c r="T156" s="17">
        <f t="shared" si="19"/>
        <v>0.26236380812812332</v>
      </c>
      <c r="U156" s="17">
        <f t="shared" si="20"/>
        <v>0.54620892683171374</v>
      </c>
      <c r="V156" s="27">
        <v>8.23</v>
      </c>
      <c r="W156" s="27">
        <v>151</v>
      </c>
      <c r="X156" s="42">
        <v>-5.62</v>
      </c>
      <c r="Y156" s="42">
        <v>1.74</v>
      </c>
      <c r="Z156" s="44">
        <v>0.63</v>
      </c>
      <c r="AA156" s="44">
        <v>-10.483333333333333</v>
      </c>
      <c r="AB156" s="44">
        <v>163.48333333333332</v>
      </c>
    </row>
    <row r="157" spans="1:28">
      <c r="A157" s="12" t="s">
        <v>33</v>
      </c>
      <c r="B157" s="28">
        <v>42468</v>
      </c>
      <c r="C157" s="12" t="s">
        <v>32</v>
      </c>
      <c r="D157" s="12" t="s">
        <v>162</v>
      </c>
      <c r="E157" s="12" t="s">
        <v>241</v>
      </c>
      <c r="F157" s="12">
        <v>5</v>
      </c>
      <c r="G157" s="12" t="s">
        <v>236</v>
      </c>
      <c r="H157" s="12">
        <v>25</v>
      </c>
      <c r="I157" s="12" t="s">
        <v>108</v>
      </c>
      <c r="J157" s="12" t="s">
        <v>109</v>
      </c>
      <c r="K157" s="13">
        <v>61.51</v>
      </c>
      <c r="L157" s="27">
        <v>477.1</v>
      </c>
      <c r="M157" s="27">
        <v>5.5</v>
      </c>
      <c r="N157" s="18">
        <v>0.29554069119286508</v>
      </c>
      <c r="O157" s="17">
        <f t="shared" si="14"/>
        <v>368.2632303588332</v>
      </c>
      <c r="P157" s="17">
        <f t="shared" si="15"/>
        <v>338.30500000000001</v>
      </c>
      <c r="Q157" s="17">
        <f t="shared" si="16"/>
        <v>1.0885539095160675</v>
      </c>
      <c r="R157" s="17">
        <f t="shared" si="17"/>
        <v>0.58922493980525759</v>
      </c>
      <c r="S157" s="17">
        <f t="shared" si="18"/>
        <v>0.3217119748190741</v>
      </c>
      <c r="T157" s="17">
        <f t="shared" si="19"/>
        <v>0.26751296498618349</v>
      </c>
      <c r="U157" s="17">
        <f t="shared" si="20"/>
        <v>0.54599178189131281</v>
      </c>
      <c r="V157" s="27">
        <v>8.01</v>
      </c>
      <c r="W157" s="27">
        <v>151</v>
      </c>
      <c r="X157" s="42">
        <v>-3.09</v>
      </c>
      <c r="Y157" s="42">
        <v>0.85</v>
      </c>
      <c r="Z157" s="44">
        <v>0.82333333333333336</v>
      </c>
      <c r="AA157" s="44">
        <v>-11.426666666666668</v>
      </c>
      <c r="AB157" s="44">
        <v>116.18666666666667</v>
      </c>
    </row>
    <row r="158" spans="1:28">
      <c r="A158" s="12" t="s">
        <v>33</v>
      </c>
      <c r="B158" s="28">
        <v>42468</v>
      </c>
      <c r="C158" s="12" t="s">
        <v>32</v>
      </c>
      <c r="D158" s="12" t="s">
        <v>163</v>
      </c>
      <c r="E158" s="12" t="s">
        <v>241</v>
      </c>
      <c r="F158" s="12">
        <v>3</v>
      </c>
      <c r="G158" s="12" t="s">
        <v>236</v>
      </c>
      <c r="H158" s="12">
        <v>25</v>
      </c>
      <c r="I158" s="12" t="s">
        <v>108</v>
      </c>
      <c r="J158" s="12" t="s">
        <v>109</v>
      </c>
      <c r="K158" s="13">
        <v>61.51</v>
      </c>
      <c r="L158" s="27">
        <v>476.40000000000003</v>
      </c>
      <c r="M158" s="27">
        <v>5.2</v>
      </c>
      <c r="N158" s="18">
        <v>0.29756559954579753</v>
      </c>
      <c r="O158" s="17">
        <f t="shared" si="14"/>
        <v>367.14906758221707</v>
      </c>
      <c r="P158" s="17">
        <f t="shared" si="15"/>
        <v>319.85199999999998</v>
      </c>
      <c r="Q158" s="17">
        <f t="shared" si="16"/>
        <v>1.1478717268681049</v>
      </c>
      <c r="R158" s="17">
        <f t="shared" si="17"/>
        <v>0.56684085778562077</v>
      </c>
      <c r="S158" s="17">
        <f t="shared" si="18"/>
        <v>0.34156713860717758</v>
      </c>
      <c r="T158" s="17">
        <f t="shared" si="19"/>
        <v>0.22527371917844319</v>
      </c>
      <c r="U158" s="17">
        <f t="shared" si="20"/>
        <v>0.60258030788662431</v>
      </c>
      <c r="V158" s="27">
        <v>7.97</v>
      </c>
      <c r="W158" s="27">
        <v>143</v>
      </c>
      <c r="X158" s="42">
        <v>-2.86</v>
      </c>
      <c r="Y158" s="42">
        <v>0.82</v>
      </c>
      <c r="Z158" s="44">
        <v>0.81</v>
      </c>
      <c r="AA158" s="44">
        <v>-5.5566666666666675</v>
      </c>
      <c r="AB158" s="44">
        <v>123.55</v>
      </c>
    </row>
    <row r="159" spans="1:28">
      <c r="A159" s="12" t="s">
        <v>33</v>
      </c>
      <c r="B159" s="28">
        <v>42468</v>
      </c>
      <c r="C159" s="12" t="s">
        <v>32</v>
      </c>
      <c r="D159" s="12" t="s">
        <v>164</v>
      </c>
      <c r="E159" s="12" t="s">
        <v>241</v>
      </c>
      <c r="F159" s="12">
        <v>2</v>
      </c>
      <c r="G159" s="12" t="s">
        <v>237</v>
      </c>
      <c r="H159" s="12">
        <v>25</v>
      </c>
      <c r="I159" s="12" t="s">
        <v>108</v>
      </c>
      <c r="J159" s="12" t="s">
        <v>109</v>
      </c>
      <c r="K159" s="13">
        <v>61.51</v>
      </c>
      <c r="L159" s="27">
        <v>478.20000000000005</v>
      </c>
      <c r="M159" s="27">
        <v>5.0999999999999996</v>
      </c>
      <c r="N159" s="18">
        <v>0.31843373016546939</v>
      </c>
      <c r="O159" s="17">
        <f t="shared" si="14"/>
        <v>362.70309918419923</v>
      </c>
      <c r="P159" s="17">
        <f t="shared" si="15"/>
        <v>313.70099999999996</v>
      </c>
      <c r="Q159" s="17">
        <f t="shared" si="16"/>
        <v>1.1562063850105651</v>
      </c>
      <c r="R159" s="17">
        <f t="shared" si="17"/>
        <v>0.5636957037695981</v>
      </c>
      <c r="S159" s="17">
        <f t="shared" si="18"/>
        <v>0.3681751120200471</v>
      </c>
      <c r="T159" s="17">
        <f t="shared" si="19"/>
        <v>0.195520591749551</v>
      </c>
      <c r="U159" s="17">
        <f t="shared" si="20"/>
        <v>0.65314514472605056</v>
      </c>
      <c r="V159" s="27">
        <v>8.09</v>
      </c>
      <c r="W159" s="27">
        <v>161</v>
      </c>
      <c r="X159" s="42">
        <v>-0.7</v>
      </c>
      <c r="Y159" s="42">
        <v>0.8</v>
      </c>
      <c r="Z159" s="44">
        <v>0.80666666666666664</v>
      </c>
      <c r="AA159" s="44">
        <v>-45</v>
      </c>
      <c r="AB159" s="44">
        <v>-2.2266666666666666</v>
      </c>
    </row>
    <row r="160" spans="1:28">
      <c r="A160" s="12" t="s">
        <v>33</v>
      </c>
      <c r="B160" s="28">
        <v>42468</v>
      </c>
      <c r="C160" s="12" t="s">
        <v>32</v>
      </c>
      <c r="D160" s="12" t="s">
        <v>165</v>
      </c>
      <c r="E160" s="12" t="s">
        <v>241</v>
      </c>
      <c r="F160" s="12">
        <v>4</v>
      </c>
      <c r="G160" s="12" t="s">
        <v>237</v>
      </c>
      <c r="H160" s="12">
        <v>25</v>
      </c>
      <c r="I160" s="12" t="s">
        <v>108</v>
      </c>
      <c r="J160" s="12" t="s">
        <v>109</v>
      </c>
      <c r="K160" s="13">
        <v>61.51</v>
      </c>
      <c r="L160" s="27">
        <v>478.99999999999994</v>
      </c>
      <c r="M160" s="27">
        <v>5</v>
      </c>
      <c r="N160" s="18">
        <v>0.31424268651549242</v>
      </c>
      <c r="O160" s="17">
        <f t="shared" si="14"/>
        <v>364.46845389719692</v>
      </c>
      <c r="P160" s="17">
        <f t="shared" si="15"/>
        <v>307.55</v>
      </c>
      <c r="Q160" s="17">
        <f t="shared" si="16"/>
        <v>1.1850705703046558</v>
      </c>
      <c r="R160" s="17">
        <f t="shared" si="17"/>
        <v>0.55280355837560158</v>
      </c>
      <c r="S160" s="17">
        <f t="shared" si="18"/>
        <v>0.37239975972298178</v>
      </c>
      <c r="T160" s="17">
        <f t="shared" si="19"/>
        <v>0.1804037986526198</v>
      </c>
      <c r="U160" s="17">
        <f t="shared" si="20"/>
        <v>0.67365658936289863</v>
      </c>
      <c r="V160" s="27">
        <v>8.09</v>
      </c>
      <c r="W160" s="27">
        <v>172</v>
      </c>
      <c r="X160" s="42">
        <v>-0.86</v>
      </c>
      <c r="Y160" s="42">
        <v>0.78</v>
      </c>
      <c r="Z160" s="44">
        <v>0.76333333333333331</v>
      </c>
      <c r="AA160" s="44">
        <v>-40.533333333333339</v>
      </c>
      <c r="AB160" s="44">
        <v>2.5100000000000002</v>
      </c>
    </row>
    <row r="161" spans="1:28">
      <c r="A161" s="12" t="s">
        <v>33</v>
      </c>
      <c r="B161" s="28">
        <v>42468</v>
      </c>
      <c r="C161" s="12" t="s">
        <v>32</v>
      </c>
      <c r="D161" s="12" t="s">
        <v>166</v>
      </c>
      <c r="E161" s="12" t="s">
        <v>241</v>
      </c>
      <c r="F161" s="12">
        <v>6</v>
      </c>
      <c r="G161" s="12" t="s">
        <v>237</v>
      </c>
      <c r="H161" s="12">
        <v>25</v>
      </c>
      <c r="I161" s="12" t="s">
        <v>108</v>
      </c>
      <c r="J161" s="12" t="s">
        <v>109</v>
      </c>
      <c r="K161" s="13">
        <v>61.51</v>
      </c>
      <c r="L161" s="27">
        <v>477.2</v>
      </c>
      <c r="M161" s="27">
        <v>5.4</v>
      </c>
      <c r="N161" s="18">
        <v>0.30559440559440554</v>
      </c>
      <c r="O161" s="17">
        <f t="shared" si="14"/>
        <v>365.50401713979647</v>
      </c>
      <c r="P161" s="17">
        <f t="shared" si="15"/>
        <v>332.154</v>
      </c>
      <c r="Q161" s="17">
        <f t="shared" si="16"/>
        <v>1.1004052853188475</v>
      </c>
      <c r="R161" s="17">
        <f t="shared" si="17"/>
        <v>0.58475272252118959</v>
      </c>
      <c r="S161" s="17">
        <f t="shared" si="18"/>
        <v>0.33627769907995542</v>
      </c>
      <c r="T161" s="17">
        <f t="shared" si="19"/>
        <v>0.24847502344123418</v>
      </c>
      <c r="U161" s="17">
        <f t="shared" si="20"/>
        <v>0.57507675659905932</v>
      </c>
      <c r="V161" s="27">
        <v>8.2100000000000009</v>
      </c>
      <c r="W161" s="27">
        <v>153</v>
      </c>
      <c r="X161" s="43">
        <v>-1.04</v>
      </c>
      <c r="Y161" s="43">
        <v>1.21</v>
      </c>
      <c r="Z161" s="44">
        <v>1.2533333333333334</v>
      </c>
      <c r="AA161" s="44">
        <v>-37.996666666666663</v>
      </c>
      <c r="AB161" s="44">
        <v>-1.6799999999999997</v>
      </c>
    </row>
    <row r="162" spans="1:28">
      <c r="A162" s="12" t="s">
        <v>33</v>
      </c>
      <c r="B162" s="28">
        <v>42468</v>
      </c>
      <c r="C162" s="12" t="s">
        <v>32</v>
      </c>
      <c r="D162" s="12" t="s">
        <v>167</v>
      </c>
      <c r="E162" s="12" t="s">
        <v>241</v>
      </c>
      <c r="F162" s="12">
        <v>7</v>
      </c>
      <c r="G162" s="12" t="s">
        <v>236</v>
      </c>
      <c r="H162" s="12">
        <v>25</v>
      </c>
      <c r="I162" s="12" t="s">
        <v>108</v>
      </c>
      <c r="J162" s="12" t="s">
        <v>109</v>
      </c>
      <c r="K162" s="13">
        <v>61.51</v>
      </c>
      <c r="L162" s="27">
        <v>476.2</v>
      </c>
      <c r="M162" s="27">
        <v>5.4</v>
      </c>
      <c r="N162" s="18">
        <v>0.2824964867417698</v>
      </c>
      <c r="O162" s="17">
        <f t="shared" si="14"/>
        <v>371.30706003710299</v>
      </c>
      <c r="P162" s="17">
        <f t="shared" si="15"/>
        <v>332.154</v>
      </c>
      <c r="Q162" s="17">
        <f t="shared" si="16"/>
        <v>1.1178762261996031</v>
      </c>
      <c r="R162" s="17">
        <f t="shared" si="17"/>
        <v>0.57815991464165917</v>
      </c>
      <c r="S162" s="17">
        <f t="shared" si="18"/>
        <v>0.31579610651353585</v>
      </c>
      <c r="T162" s="17">
        <f t="shared" si="19"/>
        <v>0.26236380812812332</v>
      </c>
      <c r="U162" s="17">
        <f t="shared" si="20"/>
        <v>0.54620892683171374</v>
      </c>
      <c r="V162" s="27">
        <v>8.23</v>
      </c>
      <c r="W162" s="27">
        <v>151</v>
      </c>
      <c r="X162" s="42">
        <v>-3.15</v>
      </c>
      <c r="Y162" s="42">
        <v>0.84</v>
      </c>
      <c r="Z162" s="44">
        <v>1.0433333333333332</v>
      </c>
      <c r="AA162" s="44">
        <v>-47.526666666666671</v>
      </c>
      <c r="AB162" s="44">
        <v>51.63</v>
      </c>
    </row>
    <row r="163" spans="1:28">
      <c r="A163" s="12" t="s">
        <v>33</v>
      </c>
      <c r="B163" s="28">
        <v>42468</v>
      </c>
      <c r="C163" s="12" t="s">
        <v>32</v>
      </c>
      <c r="D163" s="12" t="s">
        <v>168</v>
      </c>
      <c r="E163" s="12" t="s">
        <v>241</v>
      </c>
      <c r="F163" s="12">
        <v>5</v>
      </c>
      <c r="G163" s="12" t="s">
        <v>236</v>
      </c>
      <c r="H163" s="12">
        <v>25</v>
      </c>
      <c r="I163" s="12" t="s">
        <v>108</v>
      </c>
      <c r="J163" s="12" t="s">
        <v>109</v>
      </c>
      <c r="K163" s="13">
        <v>61.51</v>
      </c>
      <c r="L163" s="27">
        <v>477.1</v>
      </c>
      <c r="M163" s="27">
        <v>5.5</v>
      </c>
      <c r="N163" s="18">
        <v>0.29554069119286508</v>
      </c>
      <c r="O163" s="17">
        <f t="shared" si="14"/>
        <v>368.2632303588332</v>
      </c>
      <c r="P163" s="17">
        <f t="shared" si="15"/>
        <v>338.30500000000001</v>
      </c>
      <c r="Q163" s="17">
        <f t="shared" si="16"/>
        <v>1.0885539095160675</v>
      </c>
      <c r="R163" s="17">
        <f t="shared" si="17"/>
        <v>0.58922493980525759</v>
      </c>
      <c r="S163" s="17">
        <f t="shared" si="18"/>
        <v>0.3217119748190741</v>
      </c>
      <c r="T163" s="17">
        <f t="shared" si="19"/>
        <v>0.26751296498618349</v>
      </c>
      <c r="U163" s="17">
        <f t="shared" si="20"/>
        <v>0.54599178189131281</v>
      </c>
      <c r="V163" s="27">
        <v>8.01</v>
      </c>
      <c r="W163" s="27">
        <v>151</v>
      </c>
      <c r="X163" s="42">
        <v>-3.03</v>
      </c>
      <c r="Y163" s="42">
        <v>0.93</v>
      </c>
      <c r="Z163" s="44">
        <v>0.90333333333333332</v>
      </c>
      <c r="AA163" s="44">
        <v>-50.5</v>
      </c>
      <c r="AB163" s="44">
        <v>59.65</v>
      </c>
    </row>
    <row r="164" spans="1:28">
      <c r="A164" s="12" t="s">
        <v>33</v>
      </c>
      <c r="B164" s="28">
        <v>42468</v>
      </c>
      <c r="C164" s="12" t="s">
        <v>32</v>
      </c>
      <c r="D164" s="12" t="s">
        <v>169</v>
      </c>
      <c r="E164" s="12" t="s">
        <v>241</v>
      </c>
      <c r="F164" s="12">
        <v>3</v>
      </c>
      <c r="G164" s="12" t="s">
        <v>236</v>
      </c>
      <c r="H164" s="12">
        <v>25</v>
      </c>
      <c r="I164" s="12" t="s">
        <v>108</v>
      </c>
      <c r="J164" s="12" t="s">
        <v>109</v>
      </c>
      <c r="K164" s="13">
        <v>61.51</v>
      </c>
      <c r="L164" s="27">
        <v>476.40000000000003</v>
      </c>
      <c r="M164" s="27">
        <v>5.2</v>
      </c>
      <c r="N164" s="18">
        <v>0.29756559954579753</v>
      </c>
      <c r="O164" s="17">
        <f t="shared" si="14"/>
        <v>367.14906758221707</v>
      </c>
      <c r="P164" s="17">
        <f t="shared" si="15"/>
        <v>319.85199999999998</v>
      </c>
      <c r="Q164" s="17">
        <f t="shared" si="16"/>
        <v>1.1478717268681049</v>
      </c>
      <c r="R164" s="17">
        <f t="shared" si="17"/>
        <v>0.56684085778562077</v>
      </c>
      <c r="S164" s="17">
        <f t="shared" si="18"/>
        <v>0.34156713860717758</v>
      </c>
      <c r="T164" s="17">
        <f t="shared" si="19"/>
        <v>0.22527371917844319</v>
      </c>
      <c r="U164" s="17">
        <f t="shared" si="20"/>
        <v>0.60258030788662431</v>
      </c>
      <c r="V164" s="27">
        <v>7.97</v>
      </c>
      <c r="W164" s="27">
        <v>143</v>
      </c>
      <c r="X164" s="42">
        <v>-2.8</v>
      </c>
      <c r="Y164" s="42">
        <v>0.92</v>
      </c>
      <c r="Z164" s="44">
        <v>0.92</v>
      </c>
      <c r="AA164" s="44">
        <v>-54.583333333333336</v>
      </c>
      <c r="AB164" s="44">
        <v>55.643333333333338</v>
      </c>
    </row>
    <row r="165" spans="1:28">
      <c r="A165" s="12" t="s">
        <v>33</v>
      </c>
      <c r="B165" s="28">
        <v>42468</v>
      </c>
      <c r="C165" s="12" t="s">
        <v>32</v>
      </c>
      <c r="D165" s="14" t="s">
        <v>170</v>
      </c>
      <c r="E165" s="12" t="s">
        <v>241</v>
      </c>
      <c r="F165" s="12">
        <v>2</v>
      </c>
      <c r="G165" s="12" t="s">
        <v>237</v>
      </c>
      <c r="H165" s="12">
        <v>25</v>
      </c>
      <c r="I165" s="12" t="s">
        <v>108</v>
      </c>
      <c r="J165" s="12" t="s">
        <v>109</v>
      </c>
      <c r="K165" s="13">
        <v>61.51</v>
      </c>
      <c r="L165" s="27">
        <v>478.20000000000005</v>
      </c>
      <c r="M165" s="27">
        <v>5.0999999999999996</v>
      </c>
      <c r="N165" s="18">
        <v>0.31843373016546939</v>
      </c>
      <c r="O165" s="17">
        <f t="shared" si="14"/>
        <v>362.70309918419923</v>
      </c>
      <c r="P165" s="17">
        <f t="shared" si="15"/>
        <v>313.70099999999996</v>
      </c>
      <c r="Q165" s="17">
        <f t="shared" si="16"/>
        <v>1.1562063850105651</v>
      </c>
      <c r="R165" s="17">
        <f t="shared" si="17"/>
        <v>0.5636957037695981</v>
      </c>
      <c r="S165" s="17">
        <f t="shared" si="18"/>
        <v>0.3681751120200471</v>
      </c>
      <c r="T165" s="17">
        <f t="shared" si="19"/>
        <v>0.195520591749551</v>
      </c>
      <c r="U165" s="17">
        <f t="shared" si="20"/>
        <v>0.65314514472605056</v>
      </c>
      <c r="V165" s="27">
        <v>8.09</v>
      </c>
      <c r="W165" s="27">
        <v>161</v>
      </c>
      <c r="X165" s="42">
        <v>-0.81</v>
      </c>
      <c r="Y165" s="42">
        <v>0.84</v>
      </c>
      <c r="Z165" s="44">
        <v>0.85</v>
      </c>
      <c r="AA165" s="44">
        <v>-36.870000000000005</v>
      </c>
      <c r="AB165" s="44">
        <v>-0.97000000000000008</v>
      </c>
    </row>
    <row r="166" spans="1:28">
      <c r="A166" s="12" t="s">
        <v>33</v>
      </c>
      <c r="B166" s="28">
        <v>42468</v>
      </c>
      <c r="C166" s="12" t="s">
        <v>32</v>
      </c>
      <c r="D166" s="14" t="s">
        <v>171</v>
      </c>
      <c r="E166" s="12" t="s">
        <v>241</v>
      </c>
      <c r="F166" s="12">
        <v>4</v>
      </c>
      <c r="G166" s="12" t="s">
        <v>237</v>
      </c>
      <c r="H166" s="12">
        <v>25</v>
      </c>
      <c r="I166" s="12" t="s">
        <v>108</v>
      </c>
      <c r="J166" s="12" t="s">
        <v>109</v>
      </c>
      <c r="K166" s="13">
        <v>61.51</v>
      </c>
      <c r="L166" s="27">
        <v>478.99999999999994</v>
      </c>
      <c r="M166" s="27">
        <v>5</v>
      </c>
      <c r="N166" s="18">
        <v>0.31424268651549242</v>
      </c>
      <c r="O166" s="17">
        <f t="shared" si="14"/>
        <v>364.46845389719692</v>
      </c>
      <c r="P166" s="17">
        <f t="shared" si="15"/>
        <v>307.55</v>
      </c>
      <c r="Q166" s="17">
        <f t="shared" si="16"/>
        <v>1.1850705703046558</v>
      </c>
      <c r="R166" s="17">
        <f t="shared" si="17"/>
        <v>0.55280355837560158</v>
      </c>
      <c r="S166" s="17">
        <f t="shared" si="18"/>
        <v>0.37239975972298178</v>
      </c>
      <c r="T166" s="17">
        <f t="shared" si="19"/>
        <v>0.1804037986526198</v>
      </c>
      <c r="U166" s="17">
        <f t="shared" si="20"/>
        <v>0.67365658936289863</v>
      </c>
      <c r="V166" s="27">
        <v>8.09</v>
      </c>
      <c r="W166" s="27">
        <v>172</v>
      </c>
      <c r="X166" s="42">
        <v>-0.86</v>
      </c>
      <c r="Y166" s="42">
        <v>0.82</v>
      </c>
      <c r="Z166" s="44">
        <v>0.82666666666666666</v>
      </c>
      <c r="AA166" s="44">
        <v>-38.919999999999995</v>
      </c>
      <c r="AB166" s="44">
        <v>-0.61333333333333351</v>
      </c>
    </row>
    <row r="167" spans="1:28">
      <c r="A167" s="12" t="s">
        <v>33</v>
      </c>
      <c r="B167" s="28">
        <v>42468</v>
      </c>
      <c r="C167" s="12" t="s">
        <v>32</v>
      </c>
      <c r="D167" s="14" t="s">
        <v>172</v>
      </c>
      <c r="E167" s="12" t="s">
        <v>241</v>
      </c>
      <c r="F167" s="12">
        <v>6</v>
      </c>
      <c r="G167" s="12" t="s">
        <v>237</v>
      </c>
      <c r="H167" s="12">
        <v>25</v>
      </c>
      <c r="I167" s="12" t="s">
        <v>108</v>
      </c>
      <c r="J167" s="12" t="s">
        <v>109</v>
      </c>
      <c r="K167" s="13">
        <v>61.51</v>
      </c>
      <c r="L167" s="27">
        <v>477.2</v>
      </c>
      <c r="M167" s="27">
        <v>5.4</v>
      </c>
      <c r="N167" s="18">
        <v>0.30559440559440554</v>
      </c>
      <c r="O167" s="17">
        <f t="shared" si="14"/>
        <v>365.50401713979647</v>
      </c>
      <c r="P167" s="17">
        <f t="shared" si="15"/>
        <v>332.154</v>
      </c>
      <c r="Q167" s="17">
        <f t="shared" si="16"/>
        <v>1.1004052853188475</v>
      </c>
      <c r="R167" s="17">
        <f t="shared" si="17"/>
        <v>0.58475272252118959</v>
      </c>
      <c r="S167" s="17">
        <f t="shared" si="18"/>
        <v>0.33627769907995542</v>
      </c>
      <c r="T167" s="17">
        <f t="shared" si="19"/>
        <v>0.24847502344123418</v>
      </c>
      <c r="U167" s="17">
        <f t="shared" si="20"/>
        <v>0.57507675659905932</v>
      </c>
      <c r="V167" s="27">
        <v>8.2100000000000009</v>
      </c>
      <c r="W167" s="27">
        <v>153</v>
      </c>
      <c r="X167" s="42">
        <v>-1.06</v>
      </c>
      <c r="Y167" s="42">
        <v>1.23</v>
      </c>
      <c r="Z167" s="44">
        <v>1.2933333333333334</v>
      </c>
      <c r="AA167" s="44">
        <v>-36.330000000000005</v>
      </c>
      <c r="AB167" s="44">
        <v>-4.4333333333333336</v>
      </c>
    </row>
    <row r="168" spans="1:28">
      <c r="A168" s="12" t="s">
        <v>33</v>
      </c>
      <c r="B168" s="28">
        <v>42468</v>
      </c>
      <c r="C168" s="12" t="s">
        <v>32</v>
      </c>
      <c r="D168" s="14" t="s">
        <v>173</v>
      </c>
      <c r="E168" s="12" t="s">
        <v>241</v>
      </c>
      <c r="F168" s="12">
        <v>7</v>
      </c>
      <c r="G168" s="12" t="s">
        <v>236</v>
      </c>
      <c r="H168" s="12">
        <v>25</v>
      </c>
      <c r="I168" s="12" t="s">
        <v>108</v>
      </c>
      <c r="J168" s="12" t="s">
        <v>109</v>
      </c>
      <c r="K168" s="13">
        <v>61.51</v>
      </c>
      <c r="L168" s="27">
        <v>476.2</v>
      </c>
      <c r="M168" s="27">
        <v>5.4</v>
      </c>
      <c r="N168" s="18">
        <v>0.2824964867417698</v>
      </c>
      <c r="O168" s="17">
        <f t="shared" si="14"/>
        <v>371.30706003710299</v>
      </c>
      <c r="P168" s="17">
        <f t="shared" si="15"/>
        <v>332.154</v>
      </c>
      <c r="Q168" s="17">
        <f t="shared" si="16"/>
        <v>1.1178762261996031</v>
      </c>
      <c r="R168" s="17">
        <f t="shared" si="17"/>
        <v>0.57815991464165917</v>
      </c>
      <c r="S168" s="17">
        <f t="shared" si="18"/>
        <v>0.31579610651353585</v>
      </c>
      <c r="T168" s="17">
        <f t="shared" si="19"/>
        <v>0.26236380812812332</v>
      </c>
      <c r="U168" s="17">
        <f t="shared" si="20"/>
        <v>0.54620892683171374</v>
      </c>
      <c r="V168" s="27">
        <v>8.23</v>
      </c>
      <c r="W168" s="27">
        <v>151</v>
      </c>
      <c r="X168" s="42">
        <v>-3.1</v>
      </c>
      <c r="Y168" s="42">
        <v>1.04</v>
      </c>
      <c r="Z168" s="44">
        <v>1.1833333333333333</v>
      </c>
      <c r="AA168" s="44">
        <v>-41.176666666666669</v>
      </c>
      <c r="AB168" s="44">
        <v>46.426666666666669</v>
      </c>
    </row>
    <row r="169" spans="1:28">
      <c r="A169" s="12" t="s">
        <v>33</v>
      </c>
      <c r="B169" s="28">
        <v>42468</v>
      </c>
      <c r="C169" s="12" t="s">
        <v>32</v>
      </c>
      <c r="D169" s="14" t="s">
        <v>174</v>
      </c>
      <c r="E169" s="12" t="s">
        <v>241</v>
      </c>
      <c r="F169" s="12">
        <v>5</v>
      </c>
      <c r="G169" s="12" t="s">
        <v>236</v>
      </c>
      <c r="H169" s="12">
        <v>25</v>
      </c>
      <c r="I169" s="12" t="s">
        <v>108</v>
      </c>
      <c r="J169" s="12" t="s">
        <v>109</v>
      </c>
      <c r="K169" s="13">
        <v>61.51</v>
      </c>
      <c r="L169" s="27">
        <v>477.1</v>
      </c>
      <c r="M169" s="27">
        <v>5.5</v>
      </c>
      <c r="N169" s="18">
        <v>0.29554069119286508</v>
      </c>
      <c r="O169" s="17">
        <f t="shared" si="14"/>
        <v>368.2632303588332</v>
      </c>
      <c r="P169" s="17">
        <f t="shared" si="15"/>
        <v>338.30500000000001</v>
      </c>
      <c r="Q169" s="17">
        <f t="shared" si="16"/>
        <v>1.0885539095160675</v>
      </c>
      <c r="R169" s="17">
        <f t="shared" si="17"/>
        <v>0.58922493980525759</v>
      </c>
      <c r="S169" s="17">
        <f t="shared" si="18"/>
        <v>0.3217119748190741</v>
      </c>
      <c r="T169" s="17">
        <f t="shared" si="19"/>
        <v>0.26751296498618349</v>
      </c>
      <c r="U169" s="17">
        <f t="shared" si="20"/>
        <v>0.54599178189131281</v>
      </c>
      <c r="V169" s="27">
        <v>8.01</v>
      </c>
      <c r="W169" s="27">
        <v>151</v>
      </c>
      <c r="X169" s="42">
        <v>-3.08</v>
      </c>
      <c r="Y169" s="42">
        <v>0.96</v>
      </c>
      <c r="Z169" s="44">
        <v>0.95666666666666667</v>
      </c>
      <c r="AA169" s="44">
        <v>-40.98</v>
      </c>
      <c r="AB169" s="44">
        <v>57.483333333333341</v>
      </c>
    </row>
    <row r="170" spans="1:28">
      <c r="A170" s="12" t="s">
        <v>33</v>
      </c>
      <c r="B170" s="28">
        <v>42468</v>
      </c>
      <c r="C170" s="12" t="s">
        <v>32</v>
      </c>
      <c r="D170" s="14" t="s">
        <v>175</v>
      </c>
      <c r="E170" s="12" t="s">
        <v>241</v>
      </c>
      <c r="F170" s="12">
        <v>3</v>
      </c>
      <c r="G170" s="12" t="s">
        <v>236</v>
      </c>
      <c r="H170" s="12">
        <v>25</v>
      </c>
      <c r="I170" s="12" t="s">
        <v>108</v>
      </c>
      <c r="J170" s="12" t="s">
        <v>109</v>
      </c>
      <c r="K170" s="13">
        <v>61.51</v>
      </c>
      <c r="L170" s="27">
        <v>476.40000000000003</v>
      </c>
      <c r="M170" s="27">
        <v>5.2</v>
      </c>
      <c r="N170" s="18">
        <v>0.29756559954579753</v>
      </c>
      <c r="O170" s="17">
        <f t="shared" si="14"/>
        <v>367.14906758221707</v>
      </c>
      <c r="P170" s="17">
        <f t="shared" si="15"/>
        <v>319.85199999999998</v>
      </c>
      <c r="Q170" s="17">
        <f t="shared" si="16"/>
        <v>1.1478717268681049</v>
      </c>
      <c r="R170" s="17">
        <f t="shared" si="17"/>
        <v>0.56684085778562077</v>
      </c>
      <c r="S170" s="17">
        <f t="shared" si="18"/>
        <v>0.34156713860717758</v>
      </c>
      <c r="T170" s="17">
        <f t="shared" si="19"/>
        <v>0.22527371917844319</v>
      </c>
      <c r="U170" s="17">
        <f t="shared" si="20"/>
        <v>0.60258030788662431</v>
      </c>
      <c r="V170" s="27">
        <v>7.97</v>
      </c>
      <c r="W170" s="27">
        <v>143</v>
      </c>
      <c r="X170" s="42">
        <v>-2.85</v>
      </c>
      <c r="Y170" s="42">
        <v>0.96</v>
      </c>
      <c r="Z170" s="44">
        <v>0.97666666666666657</v>
      </c>
      <c r="AA170" s="44">
        <v>-46.993333333333332</v>
      </c>
      <c r="AB170" s="44">
        <v>55.306666666666672</v>
      </c>
    </row>
    <row r="171" spans="1:28">
      <c r="A171" s="12" t="s">
        <v>33</v>
      </c>
      <c r="B171" s="28">
        <v>42468</v>
      </c>
      <c r="C171" s="12" t="s">
        <v>32</v>
      </c>
      <c r="D171" s="14" t="s">
        <v>176</v>
      </c>
      <c r="E171" s="12" t="s">
        <v>241</v>
      </c>
      <c r="F171" s="12">
        <v>2</v>
      </c>
      <c r="G171" s="12" t="s">
        <v>237</v>
      </c>
      <c r="H171" s="12">
        <v>25</v>
      </c>
      <c r="I171" s="12" t="s">
        <v>108</v>
      </c>
      <c r="J171" s="12" t="s">
        <v>109</v>
      </c>
      <c r="K171" s="13">
        <v>61.51</v>
      </c>
      <c r="L171" s="27">
        <v>478.20000000000005</v>
      </c>
      <c r="M171" s="27">
        <v>5.0999999999999996</v>
      </c>
      <c r="N171" s="18">
        <v>0.31843373016546939</v>
      </c>
      <c r="O171" s="17">
        <f t="shared" si="14"/>
        <v>362.70309918419923</v>
      </c>
      <c r="P171" s="17">
        <f t="shared" si="15"/>
        <v>313.70099999999996</v>
      </c>
      <c r="Q171" s="17">
        <f t="shared" si="16"/>
        <v>1.1562063850105651</v>
      </c>
      <c r="R171" s="17">
        <f t="shared" si="17"/>
        <v>0.5636957037695981</v>
      </c>
      <c r="S171" s="17">
        <f t="shared" si="18"/>
        <v>0.3681751120200471</v>
      </c>
      <c r="T171" s="17">
        <f t="shared" si="19"/>
        <v>0.195520591749551</v>
      </c>
      <c r="U171" s="17">
        <f t="shared" si="20"/>
        <v>0.65314514472605056</v>
      </c>
      <c r="V171" s="27">
        <v>8.09</v>
      </c>
      <c r="W171" s="27">
        <v>161</v>
      </c>
      <c r="X171" s="42">
        <v>-0.8</v>
      </c>
      <c r="Y171" s="42">
        <v>0.89</v>
      </c>
      <c r="Z171" s="44">
        <v>0.89666666666666661</v>
      </c>
      <c r="AA171" s="44">
        <v>-6.1033333333333344</v>
      </c>
      <c r="AB171" s="44">
        <v>9.7066666666666652</v>
      </c>
    </row>
    <row r="172" spans="1:28">
      <c r="A172" s="12" t="s">
        <v>33</v>
      </c>
      <c r="B172" s="28">
        <v>42468</v>
      </c>
      <c r="C172" s="12" t="s">
        <v>32</v>
      </c>
      <c r="D172" s="14" t="s">
        <v>177</v>
      </c>
      <c r="E172" s="12" t="s">
        <v>241</v>
      </c>
      <c r="F172" s="12">
        <v>4</v>
      </c>
      <c r="G172" s="12" t="s">
        <v>237</v>
      </c>
      <c r="H172" s="12">
        <v>25</v>
      </c>
      <c r="I172" s="12" t="s">
        <v>108</v>
      </c>
      <c r="J172" s="12" t="s">
        <v>109</v>
      </c>
      <c r="K172" s="13">
        <v>61.51</v>
      </c>
      <c r="L172" s="27">
        <v>478.99999999999994</v>
      </c>
      <c r="M172" s="27">
        <v>5</v>
      </c>
      <c r="N172" s="18">
        <v>0.31424268651549242</v>
      </c>
      <c r="O172" s="17">
        <f t="shared" si="14"/>
        <v>364.46845389719692</v>
      </c>
      <c r="P172" s="17">
        <f t="shared" si="15"/>
        <v>307.55</v>
      </c>
      <c r="Q172" s="17">
        <f t="shared" si="16"/>
        <v>1.1850705703046558</v>
      </c>
      <c r="R172" s="17">
        <f t="shared" si="17"/>
        <v>0.55280355837560158</v>
      </c>
      <c r="S172" s="17">
        <f t="shared" si="18"/>
        <v>0.37239975972298178</v>
      </c>
      <c r="T172" s="17">
        <f t="shared" si="19"/>
        <v>0.1804037986526198</v>
      </c>
      <c r="U172" s="17">
        <f t="shared" si="20"/>
        <v>0.67365658936289863</v>
      </c>
      <c r="V172" s="27">
        <v>8.09</v>
      </c>
      <c r="W172" s="27">
        <v>172</v>
      </c>
      <c r="X172" s="42">
        <v>-0.86</v>
      </c>
      <c r="Y172" s="42">
        <v>0.84</v>
      </c>
      <c r="Z172" s="44">
        <v>0.84666666666666668</v>
      </c>
      <c r="AA172" s="44">
        <v>-8.25</v>
      </c>
      <c r="AB172" s="44">
        <v>11.716666666666667</v>
      </c>
    </row>
    <row r="173" spans="1:28">
      <c r="A173" s="12" t="s">
        <v>33</v>
      </c>
      <c r="B173" s="28">
        <v>42468</v>
      </c>
      <c r="C173" s="12" t="s">
        <v>32</v>
      </c>
      <c r="D173" s="14" t="s">
        <v>178</v>
      </c>
      <c r="E173" s="12" t="s">
        <v>241</v>
      </c>
      <c r="F173" s="12">
        <v>6</v>
      </c>
      <c r="G173" s="12" t="s">
        <v>237</v>
      </c>
      <c r="H173" s="12">
        <v>25</v>
      </c>
      <c r="I173" s="12" t="s">
        <v>108</v>
      </c>
      <c r="J173" s="12" t="s">
        <v>109</v>
      </c>
      <c r="K173" s="13">
        <v>61.51</v>
      </c>
      <c r="L173" s="27">
        <v>477.2</v>
      </c>
      <c r="M173" s="27">
        <v>5.4</v>
      </c>
      <c r="N173" s="18">
        <v>0.30559440559440554</v>
      </c>
      <c r="O173" s="17">
        <f t="shared" si="14"/>
        <v>365.50401713979647</v>
      </c>
      <c r="P173" s="17">
        <f t="shared" si="15"/>
        <v>332.154</v>
      </c>
      <c r="Q173" s="17">
        <f t="shared" si="16"/>
        <v>1.1004052853188475</v>
      </c>
      <c r="R173" s="17">
        <f t="shared" si="17"/>
        <v>0.58475272252118959</v>
      </c>
      <c r="S173" s="17">
        <f t="shared" si="18"/>
        <v>0.33627769907995542</v>
      </c>
      <c r="T173" s="17">
        <f t="shared" si="19"/>
        <v>0.24847502344123418</v>
      </c>
      <c r="U173" s="17">
        <f t="shared" si="20"/>
        <v>0.57507675659905932</v>
      </c>
      <c r="V173" s="27">
        <v>8.2100000000000009</v>
      </c>
      <c r="W173" s="27">
        <v>153</v>
      </c>
      <c r="X173" s="42">
        <v>-1.1100000000000001</v>
      </c>
      <c r="Y173" s="42">
        <v>1.25</v>
      </c>
      <c r="Z173" s="44">
        <v>1.3033333333333335</v>
      </c>
      <c r="AA173" s="44">
        <v>-12.513333333333334</v>
      </c>
      <c r="AB173" s="44">
        <v>10.483333333333333</v>
      </c>
    </row>
    <row r="174" spans="1:28">
      <c r="A174" s="12" t="s">
        <v>33</v>
      </c>
      <c r="B174" s="28">
        <v>42468</v>
      </c>
      <c r="C174" s="12" t="s">
        <v>32</v>
      </c>
      <c r="D174" s="14" t="s">
        <v>179</v>
      </c>
      <c r="E174" s="12" t="s">
        <v>241</v>
      </c>
      <c r="F174" s="12">
        <v>7</v>
      </c>
      <c r="G174" s="12" t="s">
        <v>236</v>
      </c>
      <c r="H174" s="12">
        <v>25</v>
      </c>
      <c r="I174" s="12" t="s">
        <v>108</v>
      </c>
      <c r="J174" s="12" t="s">
        <v>109</v>
      </c>
      <c r="K174" s="13">
        <v>61.51</v>
      </c>
      <c r="L174" s="27">
        <v>476.2</v>
      </c>
      <c r="M174" s="27">
        <v>5.4</v>
      </c>
      <c r="N174" s="18">
        <v>0.2824964867417698</v>
      </c>
      <c r="O174" s="17">
        <f t="shared" si="14"/>
        <v>371.30706003710299</v>
      </c>
      <c r="P174" s="17">
        <f t="shared" si="15"/>
        <v>332.154</v>
      </c>
      <c r="Q174" s="17">
        <f t="shared" si="16"/>
        <v>1.1178762261996031</v>
      </c>
      <c r="R174" s="17">
        <f t="shared" si="17"/>
        <v>0.57815991464165917</v>
      </c>
      <c r="S174" s="17">
        <f t="shared" si="18"/>
        <v>0.31579610651353585</v>
      </c>
      <c r="T174" s="17">
        <f t="shared" si="19"/>
        <v>0.26236380812812332</v>
      </c>
      <c r="U174" s="17">
        <f t="shared" si="20"/>
        <v>0.54620892683171374</v>
      </c>
      <c r="V174" s="27">
        <v>8.23</v>
      </c>
      <c r="W174" s="27">
        <v>151</v>
      </c>
      <c r="X174" s="42">
        <v>-3.14</v>
      </c>
      <c r="Y174" s="42">
        <v>1.18</v>
      </c>
      <c r="Z174" s="44">
        <v>1.3066666666666669</v>
      </c>
      <c r="AA174" s="44">
        <v>-12.51</v>
      </c>
      <c r="AB174" s="44">
        <v>75.5</v>
      </c>
    </row>
    <row r="175" spans="1:28">
      <c r="A175" s="12" t="s">
        <v>33</v>
      </c>
      <c r="B175" s="28">
        <v>42468</v>
      </c>
      <c r="C175" s="12" t="s">
        <v>32</v>
      </c>
      <c r="D175" s="14" t="s">
        <v>180</v>
      </c>
      <c r="E175" s="12" t="s">
        <v>241</v>
      </c>
      <c r="F175" s="12">
        <v>5</v>
      </c>
      <c r="G175" s="12" t="s">
        <v>236</v>
      </c>
      <c r="H175" s="12">
        <v>25</v>
      </c>
      <c r="I175" s="12" t="s">
        <v>108</v>
      </c>
      <c r="J175" s="12" t="s">
        <v>109</v>
      </c>
      <c r="K175" s="13">
        <v>61.51</v>
      </c>
      <c r="L175" s="27">
        <v>477.1</v>
      </c>
      <c r="M175" s="27">
        <v>5.5</v>
      </c>
      <c r="N175" s="18">
        <v>0.29554069119286508</v>
      </c>
      <c r="O175" s="17">
        <f t="shared" si="14"/>
        <v>368.2632303588332</v>
      </c>
      <c r="P175" s="17">
        <f t="shared" si="15"/>
        <v>338.30500000000001</v>
      </c>
      <c r="Q175" s="17">
        <f t="shared" si="16"/>
        <v>1.0885539095160675</v>
      </c>
      <c r="R175" s="17">
        <f t="shared" si="17"/>
        <v>0.58922493980525759</v>
      </c>
      <c r="S175" s="17">
        <f t="shared" si="18"/>
        <v>0.3217119748190741</v>
      </c>
      <c r="T175" s="17">
        <f t="shared" si="19"/>
        <v>0.26751296498618349</v>
      </c>
      <c r="U175" s="17">
        <f t="shared" si="20"/>
        <v>0.54599178189131281</v>
      </c>
      <c r="V175" s="27">
        <v>8.01</v>
      </c>
      <c r="W175" s="27">
        <v>151</v>
      </c>
      <c r="X175" s="42">
        <v>-2.99</v>
      </c>
      <c r="Y175" s="42">
        <v>0.99</v>
      </c>
      <c r="Z175" s="44">
        <v>1</v>
      </c>
      <c r="AA175" s="44">
        <v>-7.163333333333334</v>
      </c>
      <c r="AB175" s="44">
        <v>97.596666666666678</v>
      </c>
    </row>
    <row r="176" spans="1:28">
      <c r="A176" s="12" t="s">
        <v>33</v>
      </c>
      <c r="B176" s="28">
        <v>42468</v>
      </c>
      <c r="C176" s="12" t="s">
        <v>32</v>
      </c>
      <c r="D176" s="14" t="s">
        <v>181</v>
      </c>
      <c r="E176" s="12" t="s">
        <v>241</v>
      </c>
      <c r="F176" s="12">
        <v>3</v>
      </c>
      <c r="G176" s="12" t="s">
        <v>236</v>
      </c>
      <c r="H176" s="12">
        <v>25</v>
      </c>
      <c r="I176" s="12" t="s">
        <v>108</v>
      </c>
      <c r="J176" s="12" t="s">
        <v>109</v>
      </c>
      <c r="K176" s="13">
        <v>61.51</v>
      </c>
      <c r="L176" s="27">
        <v>476.40000000000003</v>
      </c>
      <c r="M176" s="27">
        <v>5.2</v>
      </c>
      <c r="N176" s="18">
        <v>0.29756559954579753</v>
      </c>
      <c r="O176" s="17">
        <f t="shared" si="14"/>
        <v>367.14906758221707</v>
      </c>
      <c r="P176" s="17">
        <f t="shared" si="15"/>
        <v>319.85199999999998</v>
      </c>
      <c r="Q176" s="17">
        <f t="shared" si="16"/>
        <v>1.1478717268681049</v>
      </c>
      <c r="R176" s="17">
        <f t="shared" si="17"/>
        <v>0.56684085778562077</v>
      </c>
      <c r="S176" s="17">
        <f t="shared" si="18"/>
        <v>0.34156713860717758</v>
      </c>
      <c r="T176" s="17">
        <f t="shared" si="19"/>
        <v>0.22527371917844319</v>
      </c>
      <c r="U176" s="17">
        <f t="shared" si="20"/>
        <v>0.60258030788662431</v>
      </c>
      <c r="V176" s="27">
        <v>7.97</v>
      </c>
      <c r="W176" s="27">
        <v>143</v>
      </c>
      <c r="X176" s="42">
        <v>-2.86</v>
      </c>
      <c r="Y176" s="42">
        <v>0.99</v>
      </c>
      <c r="Z176" s="44">
        <v>1.0166666666666668</v>
      </c>
      <c r="AA176" s="44">
        <v>0.96333333333333326</v>
      </c>
      <c r="AB176" s="44">
        <v>96.589999999999989</v>
      </c>
    </row>
    <row r="177" spans="1:28">
      <c r="A177" s="12" t="s">
        <v>33</v>
      </c>
      <c r="B177" s="28">
        <v>42468</v>
      </c>
      <c r="C177" s="12" t="s">
        <v>32</v>
      </c>
      <c r="D177" s="12" t="s">
        <v>182</v>
      </c>
      <c r="E177" s="12" t="s">
        <v>241</v>
      </c>
      <c r="F177" s="12">
        <v>2</v>
      </c>
      <c r="G177" s="12" t="s">
        <v>237</v>
      </c>
      <c r="H177" s="12">
        <v>25</v>
      </c>
      <c r="I177" s="12" t="s">
        <v>107</v>
      </c>
      <c r="J177" s="12" t="s">
        <v>109</v>
      </c>
      <c r="K177" s="13">
        <v>61.51</v>
      </c>
      <c r="L177" s="27">
        <v>478.20000000000005</v>
      </c>
      <c r="M177" s="27">
        <v>5.0999999999999996</v>
      </c>
      <c r="N177" s="18">
        <v>0.31843373016546939</v>
      </c>
      <c r="O177" s="17">
        <f t="shared" si="14"/>
        <v>362.70309918419923</v>
      </c>
      <c r="P177" s="17">
        <f t="shared" si="15"/>
        <v>313.70099999999996</v>
      </c>
      <c r="Q177" s="17">
        <f t="shared" si="16"/>
        <v>1.1562063850105651</v>
      </c>
      <c r="R177" s="17">
        <f t="shared" si="17"/>
        <v>0.5636957037695981</v>
      </c>
      <c r="S177" s="17">
        <f t="shared" si="18"/>
        <v>0.3681751120200471</v>
      </c>
      <c r="T177" s="17">
        <f t="shared" si="19"/>
        <v>0.195520591749551</v>
      </c>
      <c r="U177" s="17">
        <f t="shared" si="20"/>
        <v>0.65314514472605056</v>
      </c>
      <c r="V177" s="27">
        <v>8.09</v>
      </c>
      <c r="W177" s="27">
        <v>161</v>
      </c>
      <c r="X177" s="42">
        <v>-0.36</v>
      </c>
      <c r="Y177" s="42">
        <v>1.21</v>
      </c>
      <c r="Z177" s="44">
        <v>1.21</v>
      </c>
      <c r="AA177" s="44">
        <v>-16.913333333333334</v>
      </c>
      <c r="AB177" s="44">
        <v>5.5100000000000007</v>
      </c>
    </row>
    <row r="178" spans="1:28">
      <c r="A178" s="12" t="s">
        <v>33</v>
      </c>
      <c r="B178" s="28">
        <v>42468</v>
      </c>
      <c r="C178" s="12" t="s">
        <v>32</v>
      </c>
      <c r="D178" s="12" t="s">
        <v>183</v>
      </c>
      <c r="E178" s="12" t="s">
        <v>241</v>
      </c>
      <c r="F178" s="12">
        <v>4</v>
      </c>
      <c r="G178" s="12" t="s">
        <v>237</v>
      </c>
      <c r="H178" s="12">
        <v>25</v>
      </c>
      <c r="I178" s="12" t="s">
        <v>107</v>
      </c>
      <c r="J178" s="12" t="s">
        <v>109</v>
      </c>
      <c r="K178" s="13">
        <v>61.51</v>
      </c>
      <c r="L178" s="27">
        <v>478.99999999999994</v>
      </c>
      <c r="M178" s="27">
        <v>5</v>
      </c>
      <c r="N178" s="18">
        <v>0.31424268651549242</v>
      </c>
      <c r="O178" s="17">
        <f t="shared" si="14"/>
        <v>364.46845389719692</v>
      </c>
      <c r="P178" s="17">
        <f t="shared" si="15"/>
        <v>307.55</v>
      </c>
      <c r="Q178" s="17">
        <f t="shared" si="16"/>
        <v>1.1850705703046558</v>
      </c>
      <c r="R178" s="17">
        <f t="shared" si="17"/>
        <v>0.55280355837560158</v>
      </c>
      <c r="S178" s="17">
        <f t="shared" si="18"/>
        <v>0.37239975972298178</v>
      </c>
      <c r="T178" s="17">
        <f t="shared" si="19"/>
        <v>0.1804037986526198</v>
      </c>
      <c r="U178" s="17">
        <f t="shared" si="20"/>
        <v>0.67365658936289863</v>
      </c>
      <c r="V178" s="27">
        <v>8.09</v>
      </c>
      <c r="W178" s="27">
        <v>172</v>
      </c>
      <c r="X178" s="42">
        <v>-0.38</v>
      </c>
      <c r="Y178" s="42">
        <v>1.1000000000000001</v>
      </c>
      <c r="Z178" s="44">
        <v>1.1133333333333333</v>
      </c>
      <c r="AA178" s="44">
        <v>-19.473333333333333</v>
      </c>
      <c r="AB178" s="44">
        <v>9.0466666666666669</v>
      </c>
    </row>
    <row r="179" spans="1:28">
      <c r="A179" s="12" t="s">
        <v>33</v>
      </c>
      <c r="B179" s="28">
        <v>42468</v>
      </c>
      <c r="C179" s="12" t="s">
        <v>32</v>
      </c>
      <c r="D179" s="12" t="s">
        <v>184</v>
      </c>
      <c r="E179" s="12" t="s">
        <v>241</v>
      </c>
      <c r="F179" s="12">
        <v>6</v>
      </c>
      <c r="G179" s="12" t="s">
        <v>237</v>
      </c>
      <c r="H179" s="12">
        <v>25</v>
      </c>
      <c r="I179" s="12" t="s">
        <v>107</v>
      </c>
      <c r="J179" s="12" t="s">
        <v>109</v>
      </c>
      <c r="K179" s="13">
        <v>61.51</v>
      </c>
      <c r="L179" s="27">
        <v>477.2</v>
      </c>
      <c r="M179" s="27">
        <v>5.4</v>
      </c>
      <c r="N179" s="18">
        <v>0.30559440559440554</v>
      </c>
      <c r="O179" s="17">
        <f t="shared" si="14"/>
        <v>365.50401713979647</v>
      </c>
      <c r="P179" s="17">
        <f t="shared" si="15"/>
        <v>332.154</v>
      </c>
      <c r="Q179" s="17">
        <f t="shared" si="16"/>
        <v>1.1004052853188475</v>
      </c>
      <c r="R179" s="17">
        <f t="shared" si="17"/>
        <v>0.58475272252118959</v>
      </c>
      <c r="S179" s="17">
        <f t="shared" si="18"/>
        <v>0.33627769907995542</v>
      </c>
      <c r="T179" s="17">
        <f t="shared" si="19"/>
        <v>0.24847502344123418</v>
      </c>
      <c r="U179" s="17">
        <f t="shared" si="20"/>
        <v>0.57507675659905932</v>
      </c>
      <c r="V179" s="27">
        <v>8.2100000000000009</v>
      </c>
      <c r="W179" s="27">
        <v>153</v>
      </c>
      <c r="X179" s="42">
        <v>-0.69</v>
      </c>
      <c r="Y179" s="42">
        <v>1.46</v>
      </c>
      <c r="Z179" s="44">
        <v>1.5433333333333337</v>
      </c>
      <c r="AA179" s="44">
        <v>-17.38</v>
      </c>
      <c r="AB179" s="44">
        <v>6.21</v>
      </c>
    </row>
    <row r="180" spans="1:28">
      <c r="A180" s="12" t="s">
        <v>33</v>
      </c>
      <c r="B180" s="28">
        <v>42468</v>
      </c>
      <c r="C180" s="12" t="s">
        <v>32</v>
      </c>
      <c r="D180" s="12" t="s">
        <v>185</v>
      </c>
      <c r="E180" s="12" t="s">
        <v>241</v>
      </c>
      <c r="F180" s="12">
        <v>7</v>
      </c>
      <c r="G180" s="12" t="s">
        <v>236</v>
      </c>
      <c r="H180" s="12">
        <v>25</v>
      </c>
      <c r="I180" s="12" t="s">
        <v>107</v>
      </c>
      <c r="J180" s="12" t="s">
        <v>109</v>
      </c>
      <c r="K180" s="13">
        <v>61.51</v>
      </c>
      <c r="L180" s="27">
        <v>476.2</v>
      </c>
      <c r="M180" s="27">
        <v>5.4</v>
      </c>
      <c r="N180" s="18">
        <v>0.2824964867417698</v>
      </c>
      <c r="O180" s="17">
        <f t="shared" si="14"/>
        <v>371.30706003710299</v>
      </c>
      <c r="P180" s="17">
        <f t="shared" si="15"/>
        <v>332.154</v>
      </c>
      <c r="Q180" s="17">
        <f t="shared" si="16"/>
        <v>1.1178762261996031</v>
      </c>
      <c r="R180" s="17">
        <f t="shared" si="17"/>
        <v>0.57815991464165917</v>
      </c>
      <c r="S180" s="17">
        <f t="shared" si="18"/>
        <v>0.31579610651353585</v>
      </c>
      <c r="T180" s="17">
        <f t="shared" si="19"/>
        <v>0.26236380812812332</v>
      </c>
      <c r="U180" s="17">
        <f t="shared" si="20"/>
        <v>0.54620892683171374</v>
      </c>
      <c r="V180" s="27">
        <v>8.23</v>
      </c>
      <c r="W180" s="27">
        <v>151</v>
      </c>
      <c r="X180" s="42">
        <v>-2.99</v>
      </c>
      <c r="Y180" s="42">
        <v>-0.31</v>
      </c>
      <c r="Z180" s="44">
        <v>-0.39666666666666667</v>
      </c>
      <c r="AA180" s="44">
        <v>-148.44000000000003</v>
      </c>
      <c r="AB180" s="44">
        <v>-269.07333333333332</v>
      </c>
    </row>
    <row r="181" spans="1:28">
      <c r="A181" s="12" t="s">
        <v>33</v>
      </c>
      <c r="B181" s="28">
        <v>42468</v>
      </c>
      <c r="C181" s="12" t="s">
        <v>32</v>
      </c>
      <c r="D181" s="12" t="s">
        <v>186</v>
      </c>
      <c r="E181" s="12" t="s">
        <v>241</v>
      </c>
      <c r="F181" s="12">
        <v>5</v>
      </c>
      <c r="G181" s="12" t="s">
        <v>236</v>
      </c>
      <c r="H181" s="12">
        <v>25</v>
      </c>
      <c r="I181" s="12" t="s">
        <v>107</v>
      </c>
      <c r="J181" s="12" t="s">
        <v>109</v>
      </c>
      <c r="K181" s="13">
        <v>61.51</v>
      </c>
      <c r="L181" s="27">
        <v>477.1</v>
      </c>
      <c r="M181" s="27">
        <v>5.5</v>
      </c>
      <c r="N181" s="18">
        <v>0.29554069119286508</v>
      </c>
      <c r="O181" s="17">
        <f t="shared" si="14"/>
        <v>368.2632303588332</v>
      </c>
      <c r="P181" s="17">
        <f t="shared" si="15"/>
        <v>338.30500000000001</v>
      </c>
      <c r="Q181" s="17">
        <f t="shared" si="16"/>
        <v>1.0885539095160675</v>
      </c>
      <c r="R181" s="17">
        <f t="shared" si="17"/>
        <v>0.58922493980525759</v>
      </c>
      <c r="S181" s="17">
        <f t="shared" si="18"/>
        <v>0.3217119748190741</v>
      </c>
      <c r="T181" s="17">
        <f t="shared" si="19"/>
        <v>0.26751296498618349</v>
      </c>
      <c r="U181" s="17">
        <f t="shared" si="20"/>
        <v>0.54599178189131281</v>
      </c>
      <c r="V181" s="27">
        <v>8.01</v>
      </c>
      <c r="W181" s="27">
        <v>151</v>
      </c>
      <c r="X181" s="42">
        <v>-2.94</v>
      </c>
      <c r="Y181" s="42">
        <v>-0.67</v>
      </c>
      <c r="Z181" s="44">
        <v>-0.73999999999999988</v>
      </c>
      <c r="AA181" s="44">
        <v>-91.74666666666667</v>
      </c>
      <c r="AB181" s="44">
        <v>-136.25333333333333</v>
      </c>
    </row>
    <row r="182" spans="1:28">
      <c r="A182" s="12" t="s">
        <v>33</v>
      </c>
      <c r="B182" s="28">
        <v>42468</v>
      </c>
      <c r="C182" s="12" t="s">
        <v>32</v>
      </c>
      <c r="D182" s="12" t="s">
        <v>187</v>
      </c>
      <c r="E182" s="12" t="s">
        <v>241</v>
      </c>
      <c r="F182" s="12">
        <v>3</v>
      </c>
      <c r="G182" s="12" t="s">
        <v>236</v>
      </c>
      <c r="H182" s="12">
        <v>25</v>
      </c>
      <c r="I182" s="12" t="s">
        <v>107</v>
      </c>
      <c r="J182" s="12" t="s">
        <v>109</v>
      </c>
      <c r="K182" s="13">
        <v>61.51</v>
      </c>
      <c r="L182" s="27">
        <v>476.40000000000003</v>
      </c>
      <c r="M182" s="27">
        <v>5.2</v>
      </c>
      <c r="N182" s="18">
        <v>0.29756559954579753</v>
      </c>
      <c r="O182" s="17">
        <f t="shared" si="14"/>
        <v>367.14906758221707</v>
      </c>
      <c r="P182" s="17">
        <f t="shared" si="15"/>
        <v>319.85199999999998</v>
      </c>
      <c r="Q182" s="17">
        <f t="shared" si="16"/>
        <v>1.1478717268681049</v>
      </c>
      <c r="R182" s="17">
        <f t="shared" si="17"/>
        <v>0.56684085778562077</v>
      </c>
      <c r="S182" s="17">
        <f t="shared" si="18"/>
        <v>0.34156713860717758</v>
      </c>
      <c r="T182" s="17">
        <f t="shared" si="19"/>
        <v>0.22527371917844319</v>
      </c>
      <c r="U182" s="17">
        <f t="shared" si="20"/>
        <v>0.60258030788662431</v>
      </c>
      <c r="V182" s="27">
        <v>7.97</v>
      </c>
      <c r="W182" s="27">
        <v>143</v>
      </c>
      <c r="X182" s="42">
        <v>-2.71</v>
      </c>
      <c r="Y182" s="42">
        <v>-0.61</v>
      </c>
      <c r="Z182" s="44">
        <v>-0.64666666666666661</v>
      </c>
      <c r="AA182" s="44">
        <v>-100.03333333333332</v>
      </c>
      <c r="AB182" s="44">
        <v>-157.06999999999996</v>
      </c>
    </row>
    <row r="183" spans="1:28">
      <c r="A183" s="12" t="s">
        <v>33</v>
      </c>
      <c r="B183" s="28">
        <v>42468</v>
      </c>
      <c r="C183" s="12" t="s">
        <v>32</v>
      </c>
      <c r="D183" s="12" t="s">
        <v>188</v>
      </c>
      <c r="E183" s="12" t="s">
        <v>241</v>
      </c>
      <c r="F183" s="12">
        <v>2</v>
      </c>
      <c r="G183" s="12" t="s">
        <v>237</v>
      </c>
      <c r="H183" s="12">
        <v>25</v>
      </c>
      <c r="I183" s="12" t="s">
        <v>107</v>
      </c>
      <c r="J183" s="12" t="s">
        <v>109</v>
      </c>
      <c r="K183" s="13">
        <v>61.51</v>
      </c>
      <c r="L183" s="27">
        <v>478.20000000000005</v>
      </c>
      <c r="M183" s="27">
        <v>5.0999999999999996</v>
      </c>
      <c r="N183" s="18">
        <v>0.31843373016546939</v>
      </c>
      <c r="O183" s="17">
        <f t="shared" si="14"/>
        <v>362.70309918419923</v>
      </c>
      <c r="P183" s="17">
        <f t="shared" si="15"/>
        <v>313.70099999999996</v>
      </c>
      <c r="Q183" s="17">
        <f t="shared" si="16"/>
        <v>1.1562063850105651</v>
      </c>
      <c r="R183" s="17">
        <f t="shared" si="17"/>
        <v>0.5636957037695981</v>
      </c>
      <c r="S183" s="17">
        <f t="shared" si="18"/>
        <v>0.3681751120200471</v>
      </c>
      <c r="T183" s="17">
        <f t="shared" si="19"/>
        <v>0.195520591749551</v>
      </c>
      <c r="U183" s="17">
        <f t="shared" si="20"/>
        <v>0.65314514472605056</v>
      </c>
      <c r="V183" s="27">
        <v>8.09</v>
      </c>
      <c r="W183" s="27">
        <v>161</v>
      </c>
      <c r="X183" s="42">
        <v>-0.43</v>
      </c>
      <c r="Y183" s="42">
        <v>1.25</v>
      </c>
      <c r="Z183" s="44">
        <v>1.2766666666666666</v>
      </c>
      <c r="AA183" s="44">
        <v>-39.273333333333333</v>
      </c>
      <c r="AB183" s="44">
        <v>-6.7266666666666666</v>
      </c>
    </row>
    <row r="184" spans="1:28">
      <c r="A184" s="12" t="s">
        <v>33</v>
      </c>
      <c r="B184" s="28">
        <v>42468</v>
      </c>
      <c r="C184" s="12" t="s">
        <v>32</v>
      </c>
      <c r="D184" s="12" t="s">
        <v>189</v>
      </c>
      <c r="E184" s="12" t="s">
        <v>241</v>
      </c>
      <c r="F184" s="12">
        <v>4</v>
      </c>
      <c r="G184" s="12" t="s">
        <v>237</v>
      </c>
      <c r="H184" s="12">
        <v>25</v>
      </c>
      <c r="I184" s="12" t="s">
        <v>107</v>
      </c>
      <c r="J184" s="12" t="s">
        <v>109</v>
      </c>
      <c r="K184" s="13">
        <v>61.51</v>
      </c>
      <c r="L184" s="27">
        <v>478.99999999999994</v>
      </c>
      <c r="M184" s="27">
        <v>5</v>
      </c>
      <c r="N184" s="18">
        <v>0.31424268651549242</v>
      </c>
      <c r="O184" s="17">
        <f t="shared" si="14"/>
        <v>364.46845389719692</v>
      </c>
      <c r="P184" s="17">
        <f t="shared" si="15"/>
        <v>307.55</v>
      </c>
      <c r="Q184" s="17">
        <f t="shared" si="16"/>
        <v>1.1850705703046558</v>
      </c>
      <c r="R184" s="17">
        <f t="shared" si="17"/>
        <v>0.55280355837560158</v>
      </c>
      <c r="S184" s="17">
        <f t="shared" si="18"/>
        <v>0.37239975972298178</v>
      </c>
      <c r="T184" s="17">
        <f t="shared" si="19"/>
        <v>0.1804037986526198</v>
      </c>
      <c r="U184" s="17">
        <f t="shared" si="20"/>
        <v>0.67365658936289863</v>
      </c>
      <c r="V184" s="27">
        <v>8.09</v>
      </c>
      <c r="W184" s="27">
        <v>172</v>
      </c>
      <c r="X184" s="42">
        <v>-0.4</v>
      </c>
      <c r="Y184" s="42">
        <v>1.1000000000000001</v>
      </c>
      <c r="Z184" s="44">
        <v>1.1366666666666667</v>
      </c>
      <c r="AA184" s="44">
        <v>-39.609999999999992</v>
      </c>
      <c r="AB184" s="44">
        <v>-1.8566666666666671</v>
      </c>
    </row>
    <row r="185" spans="1:28">
      <c r="A185" s="12" t="s">
        <v>33</v>
      </c>
      <c r="B185" s="28">
        <v>42468</v>
      </c>
      <c r="C185" s="12" t="s">
        <v>32</v>
      </c>
      <c r="D185" s="12" t="s">
        <v>190</v>
      </c>
      <c r="E185" s="12" t="s">
        <v>241</v>
      </c>
      <c r="F185" s="12">
        <v>6</v>
      </c>
      <c r="G185" s="12" t="s">
        <v>237</v>
      </c>
      <c r="H185" s="12">
        <v>25</v>
      </c>
      <c r="I185" s="12" t="s">
        <v>107</v>
      </c>
      <c r="J185" s="12" t="s">
        <v>109</v>
      </c>
      <c r="K185" s="13">
        <v>61.51</v>
      </c>
      <c r="L185" s="27">
        <v>477.2</v>
      </c>
      <c r="M185" s="27">
        <v>5.4</v>
      </c>
      <c r="N185" s="18">
        <v>0.30559440559440554</v>
      </c>
      <c r="O185" s="17">
        <f t="shared" si="14"/>
        <v>365.50401713979647</v>
      </c>
      <c r="P185" s="17">
        <f t="shared" si="15"/>
        <v>332.154</v>
      </c>
      <c r="Q185" s="17">
        <f t="shared" si="16"/>
        <v>1.1004052853188475</v>
      </c>
      <c r="R185" s="17">
        <f t="shared" si="17"/>
        <v>0.58475272252118959</v>
      </c>
      <c r="S185" s="17">
        <f t="shared" si="18"/>
        <v>0.33627769907995542</v>
      </c>
      <c r="T185" s="17">
        <f t="shared" si="19"/>
        <v>0.24847502344123418</v>
      </c>
      <c r="U185" s="17">
        <f t="shared" si="20"/>
        <v>0.57507675659905932</v>
      </c>
      <c r="V185" s="27">
        <v>8.2100000000000009</v>
      </c>
      <c r="W185" s="27">
        <v>153</v>
      </c>
      <c r="X185" s="42">
        <v>-0.72</v>
      </c>
      <c r="Y185" s="42">
        <v>1.52</v>
      </c>
      <c r="Z185" s="44">
        <v>1.2133333333333332</v>
      </c>
      <c r="AA185" s="44">
        <v>-38.496666666666663</v>
      </c>
      <c r="AB185" s="44">
        <v>-5.3066666666666666</v>
      </c>
    </row>
    <row r="186" spans="1:28">
      <c r="A186" s="12" t="s">
        <v>33</v>
      </c>
      <c r="B186" s="28">
        <v>42468</v>
      </c>
      <c r="C186" s="12" t="s">
        <v>32</v>
      </c>
      <c r="D186" s="12" t="s">
        <v>191</v>
      </c>
      <c r="E186" s="12" t="s">
        <v>241</v>
      </c>
      <c r="F186" s="12">
        <v>7</v>
      </c>
      <c r="G186" s="12" t="s">
        <v>236</v>
      </c>
      <c r="H186" s="12">
        <v>25</v>
      </c>
      <c r="I186" s="12" t="s">
        <v>107</v>
      </c>
      <c r="J186" s="12" t="s">
        <v>109</v>
      </c>
      <c r="K186" s="13">
        <v>61.51</v>
      </c>
      <c r="L186" s="27">
        <v>476.2</v>
      </c>
      <c r="M186" s="27">
        <v>5.4</v>
      </c>
      <c r="N186" s="18">
        <v>0.2824964867417698</v>
      </c>
      <c r="O186" s="17">
        <f t="shared" si="14"/>
        <v>371.30706003710299</v>
      </c>
      <c r="P186" s="17">
        <f t="shared" si="15"/>
        <v>332.154</v>
      </c>
      <c r="Q186" s="17">
        <f t="shared" si="16"/>
        <v>1.1178762261996031</v>
      </c>
      <c r="R186" s="17">
        <f t="shared" si="17"/>
        <v>0.57815991464165917</v>
      </c>
      <c r="S186" s="17">
        <f t="shared" si="18"/>
        <v>0.31579610651353585</v>
      </c>
      <c r="T186" s="17">
        <f t="shared" si="19"/>
        <v>0.26236380812812332</v>
      </c>
      <c r="U186" s="17">
        <f t="shared" si="20"/>
        <v>0.54620892683171374</v>
      </c>
      <c r="V186" s="27">
        <v>8.23</v>
      </c>
      <c r="W186" s="27">
        <v>151</v>
      </c>
      <c r="X186" s="42">
        <v>-3.03</v>
      </c>
      <c r="Y186" s="42">
        <v>-0.37</v>
      </c>
      <c r="Z186" s="44">
        <v>-0.43333333333333302</v>
      </c>
      <c r="AA186" s="44">
        <v>13.4</v>
      </c>
      <c r="AB186" s="44">
        <v>-122.69333333333333</v>
      </c>
    </row>
    <row r="187" spans="1:28">
      <c r="A187" s="12" t="s">
        <v>33</v>
      </c>
      <c r="B187" s="28">
        <v>42468</v>
      </c>
      <c r="C187" s="12" t="s">
        <v>32</v>
      </c>
      <c r="D187" s="12" t="s">
        <v>192</v>
      </c>
      <c r="E187" s="12" t="s">
        <v>241</v>
      </c>
      <c r="F187" s="12">
        <v>5</v>
      </c>
      <c r="G187" s="12" t="s">
        <v>236</v>
      </c>
      <c r="H187" s="12">
        <v>25</v>
      </c>
      <c r="I187" s="12" t="s">
        <v>107</v>
      </c>
      <c r="J187" s="12" t="s">
        <v>109</v>
      </c>
      <c r="K187" s="13">
        <v>61.51</v>
      </c>
      <c r="L187" s="27">
        <v>477.1</v>
      </c>
      <c r="M187" s="27">
        <v>5.5</v>
      </c>
      <c r="N187" s="18">
        <v>0.29554069119286508</v>
      </c>
      <c r="O187" s="17">
        <f t="shared" si="14"/>
        <v>368.2632303588332</v>
      </c>
      <c r="P187" s="17">
        <f t="shared" si="15"/>
        <v>338.30500000000001</v>
      </c>
      <c r="Q187" s="17">
        <f t="shared" si="16"/>
        <v>1.0885539095160675</v>
      </c>
      <c r="R187" s="17">
        <f t="shared" si="17"/>
        <v>0.58922493980525759</v>
      </c>
      <c r="S187" s="17">
        <f t="shared" si="18"/>
        <v>0.3217119748190741</v>
      </c>
      <c r="T187" s="17">
        <f t="shared" si="19"/>
        <v>0.26751296498618349</v>
      </c>
      <c r="U187" s="17">
        <f t="shared" si="20"/>
        <v>0.54599178189131281</v>
      </c>
      <c r="V187" s="27">
        <v>8.01</v>
      </c>
      <c r="W187" s="27">
        <v>151</v>
      </c>
      <c r="X187" s="42">
        <v>-2.99</v>
      </c>
      <c r="Y187" s="42">
        <v>-0.7</v>
      </c>
      <c r="Z187" s="44">
        <v>-13.660000000000002</v>
      </c>
      <c r="AA187" s="44">
        <v>-5.0599999999999996</v>
      </c>
      <c r="AB187" s="44">
        <v>-69.61</v>
      </c>
    </row>
    <row r="188" spans="1:28">
      <c r="A188" s="12" t="s">
        <v>33</v>
      </c>
      <c r="B188" s="28">
        <v>42468</v>
      </c>
      <c r="C188" s="12" t="s">
        <v>32</v>
      </c>
      <c r="D188" s="12" t="s">
        <v>193</v>
      </c>
      <c r="E188" s="12" t="s">
        <v>241</v>
      </c>
      <c r="F188" s="12">
        <v>3</v>
      </c>
      <c r="G188" s="12" t="s">
        <v>236</v>
      </c>
      <c r="H188" s="12">
        <v>25</v>
      </c>
      <c r="I188" s="12" t="s">
        <v>107</v>
      </c>
      <c r="J188" s="12" t="s">
        <v>109</v>
      </c>
      <c r="K188" s="13">
        <v>61.51</v>
      </c>
      <c r="L188" s="27">
        <v>476.40000000000003</v>
      </c>
      <c r="M188" s="27">
        <v>5.2</v>
      </c>
      <c r="N188" s="18">
        <v>0.29756559954579753</v>
      </c>
      <c r="O188" s="17">
        <f t="shared" si="14"/>
        <v>367.14906758221707</v>
      </c>
      <c r="P188" s="17">
        <f t="shared" si="15"/>
        <v>319.85199999999998</v>
      </c>
      <c r="Q188" s="17">
        <f t="shared" si="16"/>
        <v>1.1478717268681049</v>
      </c>
      <c r="R188" s="17">
        <f t="shared" si="17"/>
        <v>0.56684085778562077</v>
      </c>
      <c r="S188" s="17">
        <f t="shared" si="18"/>
        <v>0.34156713860717758</v>
      </c>
      <c r="T188" s="17">
        <f t="shared" si="19"/>
        <v>0.22527371917844319</v>
      </c>
      <c r="U188" s="17">
        <f t="shared" si="20"/>
        <v>0.60258030788662431</v>
      </c>
      <c r="V188" s="27">
        <v>7.97</v>
      </c>
      <c r="W188" s="27">
        <v>143</v>
      </c>
      <c r="X188" s="42">
        <v>-2.68</v>
      </c>
      <c r="Y188" s="42">
        <v>-0.59</v>
      </c>
      <c r="Z188" s="44">
        <v>-0.67333333333333334</v>
      </c>
      <c r="AA188" s="44">
        <v>12.233333333333334</v>
      </c>
      <c r="AB188" s="44">
        <v>-83.906666666666666</v>
      </c>
    </row>
    <row r="189" spans="1:28">
      <c r="A189" s="12" t="s">
        <v>33</v>
      </c>
      <c r="B189" s="28">
        <v>42468</v>
      </c>
      <c r="C189" s="12" t="s">
        <v>32</v>
      </c>
      <c r="D189" s="14" t="s">
        <v>194</v>
      </c>
      <c r="E189" s="12" t="s">
        <v>241</v>
      </c>
      <c r="F189" s="12">
        <v>2</v>
      </c>
      <c r="G189" s="12" t="s">
        <v>237</v>
      </c>
      <c r="H189" s="12">
        <v>25</v>
      </c>
      <c r="I189" s="12" t="s">
        <v>107</v>
      </c>
      <c r="J189" s="12" t="s">
        <v>109</v>
      </c>
      <c r="K189" s="13">
        <v>61.51</v>
      </c>
      <c r="L189" s="27">
        <v>478.20000000000005</v>
      </c>
      <c r="M189" s="27">
        <v>5.0999999999999996</v>
      </c>
      <c r="N189" s="18">
        <v>0.31843373016546939</v>
      </c>
      <c r="O189" s="17">
        <f t="shared" si="14"/>
        <v>362.70309918419923</v>
      </c>
      <c r="P189" s="17">
        <f t="shared" si="15"/>
        <v>313.70099999999996</v>
      </c>
      <c r="Q189" s="17">
        <f t="shared" si="16"/>
        <v>1.1562063850105651</v>
      </c>
      <c r="R189" s="17">
        <f t="shared" si="17"/>
        <v>0.5636957037695981</v>
      </c>
      <c r="S189" s="17">
        <f t="shared" si="18"/>
        <v>0.3681751120200471</v>
      </c>
      <c r="T189" s="17">
        <f t="shared" si="19"/>
        <v>0.195520591749551</v>
      </c>
      <c r="U189" s="17">
        <f t="shared" si="20"/>
        <v>0.65314514472605056</v>
      </c>
      <c r="V189" s="27">
        <v>8.09</v>
      </c>
      <c r="W189" s="27">
        <v>161</v>
      </c>
      <c r="X189" s="42">
        <v>-0.39</v>
      </c>
      <c r="Y189" s="42">
        <v>1.27</v>
      </c>
      <c r="Z189" s="44">
        <v>1.2933333333333332</v>
      </c>
      <c r="AA189" s="44">
        <v>-35.033333333333331</v>
      </c>
      <c r="AB189" s="44">
        <v>-3.4933333333333336</v>
      </c>
    </row>
    <row r="190" spans="1:28">
      <c r="A190" s="12" t="s">
        <v>33</v>
      </c>
      <c r="B190" s="28">
        <v>42468</v>
      </c>
      <c r="C190" s="12" t="s">
        <v>32</v>
      </c>
      <c r="D190" s="14" t="s">
        <v>195</v>
      </c>
      <c r="E190" s="12" t="s">
        <v>241</v>
      </c>
      <c r="F190" s="12">
        <v>4</v>
      </c>
      <c r="G190" s="12" t="s">
        <v>237</v>
      </c>
      <c r="H190" s="12">
        <v>25</v>
      </c>
      <c r="I190" s="12" t="s">
        <v>107</v>
      </c>
      <c r="J190" s="12" t="s">
        <v>109</v>
      </c>
      <c r="K190" s="13">
        <v>61.51</v>
      </c>
      <c r="L190" s="27">
        <v>478.99999999999994</v>
      </c>
      <c r="M190" s="27">
        <v>5</v>
      </c>
      <c r="N190" s="18">
        <v>0.31424268651549242</v>
      </c>
      <c r="O190" s="17">
        <f t="shared" si="14"/>
        <v>364.46845389719692</v>
      </c>
      <c r="P190" s="17">
        <f t="shared" si="15"/>
        <v>307.55</v>
      </c>
      <c r="Q190" s="17">
        <f t="shared" si="16"/>
        <v>1.1850705703046558</v>
      </c>
      <c r="R190" s="17">
        <f t="shared" si="17"/>
        <v>0.55280355837560158</v>
      </c>
      <c r="S190" s="17">
        <f t="shared" si="18"/>
        <v>0.37239975972298178</v>
      </c>
      <c r="T190" s="17">
        <f t="shared" si="19"/>
        <v>0.1804037986526198</v>
      </c>
      <c r="U190" s="17">
        <f t="shared" si="20"/>
        <v>0.67365658936289863</v>
      </c>
      <c r="V190" s="27">
        <v>8.09</v>
      </c>
      <c r="W190" s="27">
        <v>172</v>
      </c>
      <c r="X190" s="42">
        <v>-0.49</v>
      </c>
      <c r="Y190" s="42">
        <v>1.1100000000000001</v>
      </c>
      <c r="Z190" s="44">
        <v>1.1500000000000001</v>
      </c>
      <c r="AA190" s="44">
        <v>-36.5</v>
      </c>
      <c r="AB190" s="44">
        <v>-4.79</v>
      </c>
    </row>
    <row r="191" spans="1:28">
      <c r="A191" s="12" t="s">
        <v>33</v>
      </c>
      <c r="B191" s="28">
        <v>42468</v>
      </c>
      <c r="C191" s="12" t="s">
        <v>32</v>
      </c>
      <c r="D191" s="14" t="s">
        <v>196</v>
      </c>
      <c r="E191" s="12" t="s">
        <v>241</v>
      </c>
      <c r="F191" s="12">
        <v>6</v>
      </c>
      <c r="G191" s="12" t="s">
        <v>237</v>
      </c>
      <c r="H191" s="12">
        <v>25</v>
      </c>
      <c r="I191" s="12" t="s">
        <v>107</v>
      </c>
      <c r="J191" s="12" t="s">
        <v>109</v>
      </c>
      <c r="K191" s="13">
        <v>61.51</v>
      </c>
      <c r="L191" s="27">
        <v>477.2</v>
      </c>
      <c r="M191" s="27">
        <v>5.4</v>
      </c>
      <c r="N191" s="18">
        <v>0.30559440559440554</v>
      </c>
      <c r="O191" s="17">
        <f t="shared" si="14"/>
        <v>365.50401713979647</v>
      </c>
      <c r="P191" s="17">
        <f t="shared" si="15"/>
        <v>332.154</v>
      </c>
      <c r="Q191" s="17">
        <f t="shared" si="16"/>
        <v>1.1004052853188475</v>
      </c>
      <c r="R191" s="17">
        <f t="shared" si="17"/>
        <v>0.58475272252118959</v>
      </c>
      <c r="S191" s="17">
        <f t="shared" si="18"/>
        <v>0.33627769907995542</v>
      </c>
      <c r="T191" s="17">
        <f t="shared" si="19"/>
        <v>0.24847502344123418</v>
      </c>
      <c r="U191" s="17">
        <f t="shared" si="20"/>
        <v>0.57507675659905932</v>
      </c>
      <c r="V191" s="27">
        <v>8.2100000000000009</v>
      </c>
      <c r="W191" s="27">
        <v>153</v>
      </c>
      <c r="X191" s="42">
        <v>-0.65</v>
      </c>
      <c r="Y191" s="42">
        <v>1.38</v>
      </c>
      <c r="Z191" s="44">
        <v>0.95333333333333348</v>
      </c>
      <c r="AA191" s="44">
        <v>-37.126666666666672</v>
      </c>
      <c r="AB191" s="44">
        <v>-0.53333333333333355</v>
      </c>
    </row>
    <row r="192" spans="1:28">
      <c r="A192" s="12" t="s">
        <v>33</v>
      </c>
      <c r="B192" s="28">
        <v>42468</v>
      </c>
      <c r="C192" s="12" t="s">
        <v>32</v>
      </c>
      <c r="D192" s="14" t="s">
        <v>197</v>
      </c>
      <c r="E192" s="12" t="s">
        <v>241</v>
      </c>
      <c r="F192" s="12">
        <v>7</v>
      </c>
      <c r="G192" s="12" t="s">
        <v>236</v>
      </c>
      <c r="H192" s="12">
        <v>25</v>
      </c>
      <c r="I192" s="12" t="s">
        <v>107</v>
      </c>
      <c r="J192" s="12" t="s">
        <v>109</v>
      </c>
      <c r="K192" s="13">
        <v>61.51</v>
      </c>
      <c r="L192" s="27">
        <v>476.2</v>
      </c>
      <c r="M192" s="27">
        <v>5.4</v>
      </c>
      <c r="N192" s="18">
        <v>0.2824964867417698</v>
      </c>
      <c r="O192" s="17">
        <f t="shared" si="14"/>
        <v>371.30706003710299</v>
      </c>
      <c r="P192" s="17">
        <f t="shared" si="15"/>
        <v>332.154</v>
      </c>
      <c r="Q192" s="17">
        <f t="shared" si="16"/>
        <v>1.1178762261996031</v>
      </c>
      <c r="R192" s="17">
        <f t="shared" si="17"/>
        <v>0.57815991464165917</v>
      </c>
      <c r="S192" s="17">
        <f t="shared" si="18"/>
        <v>0.31579610651353585</v>
      </c>
      <c r="T192" s="17">
        <f t="shared" si="19"/>
        <v>0.26236380812812332</v>
      </c>
      <c r="U192" s="17">
        <f t="shared" si="20"/>
        <v>0.54620892683171374</v>
      </c>
      <c r="V192" s="27">
        <v>8.23</v>
      </c>
      <c r="W192" s="27">
        <v>151</v>
      </c>
      <c r="X192" s="42">
        <v>-3.06</v>
      </c>
      <c r="Y192" s="42">
        <v>-0.38</v>
      </c>
      <c r="Z192" s="44">
        <v>-0.42</v>
      </c>
      <c r="AA192" s="44">
        <v>-0.93333333333333324</v>
      </c>
      <c r="AB192" s="44">
        <v>-135.02333333333334</v>
      </c>
    </row>
    <row r="193" spans="1:28">
      <c r="A193" s="12" t="s">
        <v>33</v>
      </c>
      <c r="B193" s="28">
        <v>42468</v>
      </c>
      <c r="C193" s="12" t="s">
        <v>32</v>
      </c>
      <c r="D193" s="14" t="s">
        <v>198</v>
      </c>
      <c r="E193" s="12" t="s">
        <v>241</v>
      </c>
      <c r="F193" s="12">
        <v>5</v>
      </c>
      <c r="G193" s="12" t="s">
        <v>236</v>
      </c>
      <c r="H193" s="12">
        <v>25</v>
      </c>
      <c r="I193" s="12" t="s">
        <v>107</v>
      </c>
      <c r="J193" s="12" t="s">
        <v>109</v>
      </c>
      <c r="K193" s="13">
        <v>61.51</v>
      </c>
      <c r="L193" s="27">
        <v>477.1</v>
      </c>
      <c r="M193" s="27">
        <v>5.5</v>
      </c>
      <c r="N193" s="18">
        <v>0.29554069119286508</v>
      </c>
      <c r="O193" s="17">
        <f t="shared" si="14"/>
        <v>368.2632303588332</v>
      </c>
      <c r="P193" s="17">
        <f t="shared" si="15"/>
        <v>338.30500000000001</v>
      </c>
      <c r="Q193" s="17">
        <f t="shared" si="16"/>
        <v>1.0885539095160675</v>
      </c>
      <c r="R193" s="17">
        <f t="shared" si="17"/>
        <v>0.58922493980525759</v>
      </c>
      <c r="S193" s="17">
        <f t="shared" si="18"/>
        <v>0.3217119748190741</v>
      </c>
      <c r="T193" s="17">
        <f t="shared" si="19"/>
        <v>0.26751296498618349</v>
      </c>
      <c r="U193" s="17">
        <f t="shared" si="20"/>
        <v>0.54599178189131281</v>
      </c>
      <c r="V193" s="27">
        <v>8.01</v>
      </c>
      <c r="W193" s="27">
        <v>151</v>
      </c>
      <c r="X193" s="42">
        <v>-3.04</v>
      </c>
      <c r="Y193" s="42">
        <v>-0.69</v>
      </c>
      <c r="Z193" s="44">
        <v>-0.78333333333333333</v>
      </c>
      <c r="AA193" s="44">
        <v>-4.2</v>
      </c>
      <c r="AB193" s="44">
        <v>-74.34</v>
      </c>
    </row>
    <row r="194" spans="1:28">
      <c r="A194" s="12" t="s">
        <v>33</v>
      </c>
      <c r="B194" s="28">
        <v>42468</v>
      </c>
      <c r="C194" s="12" t="s">
        <v>32</v>
      </c>
      <c r="D194" s="14" t="s">
        <v>199</v>
      </c>
      <c r="E194" s="12" t="s">
        <v>241</v>
      </c>
      <c r="F194" s="12">
        <v>3</v>
      </c>
      <c r="G194" s="12" t="s">
        <v>236</v>
      </c>
      <c r="H194" s="12">
        <v>25</v>
      </c>
      <c r="I194" s="12" t="s">
        <v>107</v>
      </c>
      <c r="J194" s="12" t="s">
        <v>109</v>
      </c>
      <c r="K194" s="13">
        <v>61.51</v>
      </c>
      <c r="L194" s="27">
        <v>476.40000000000003</v>
      </c>
      <c r="M194" s="27">
        <v>5.2</v>
      </c>
      <c r="N194" s="18">
        <v>0.29756559954579753</v>
      </c>
      <c r="O194" s="17">
        <f t="shared" si="14"/>
        <v>367.14906758221707</v>
      </c>
      <c r="P194" s="17">
        <f t="shared" si="15"/>
        <v>319.85199999999998</v>
      </c>
      <c r="Q194" s="17">
        <f t="shared" si="16"/>
        <v>1.1478717268681049</v>
      </c>
      <c r="R194" s="17">
        <f t="shared" si="17"/>
        <v>0.56684085778562077</v>
      </c>
      <c r="S194" s="17">
        <f t="shared" si="18"/>
        <v>0.34156713860717758</v>
      </c>
      <c r="T194" s="17">
        <f t="shared" si="19"/>
        <v>0.22527371917844319</v>
      </c>
      <c r="U194" s="17">
        <f t="shared" si="20"/>
        <v>0.60258030788662431</v>
      </c>
      <c r="V194" s="27">
        <v>7.97</v>
      </c>
      <c r="W194" s="27">
        <v>143</v>
      </c>
      <c r="X194" s="42">
        <v>-2.68</v>
      </c>
      <c r="Y194" s="42">
        <v>-0.56000000000000005</v>
      </c>
      <c r="Z194" s="44">
        <v>-0.63</v>
      </c>
      <c r="AA194" s="44">
        <v>2.2599999999999998</v>
      </c>
      <c r="AB194" s="44">
        <v>-94.356666666666669</v>
      </c>
    </row>
    <row r="195" spans="1:28">
      <c r="A195" s="12" t="s">
        <v>33</v>
      </c>
      <c r="B195" s="28">
        <v>42468</v>
      </c>
      <c r="C195" s="12" t="s">
        <v>32</v>
      </c>
      <c r="D195" s="14" t="s">
        <v>200</v>
      </c>
      <c r="E195" s="12" t="s">
        <v>241</v>
      </c>
      <c r="F195" s="12">
        <v>2</v>
      </c>
      <c r="G195" s="12" t="s">
        <v>237</v>
      </c>
      <c r="H195" s="12">
        <v>25</v>
      </c>
      <c r="I195" s="12" t="s">
        <v>107</v>
      </c>
      <c r="J195" s="12" t="s">
        <v>109</v>
      </c>
      <c r="K195" s="13">
        <v>61.51</v>
      </c>
      <c r="L195" s="27">
        <v>478.20000000000005</v>
      </c>
      <c r="M195" s="27">
        <v>5.0999999999999996</v>
      </c>
      <c r="N195" s="18">
        <v>0.31843373016546939</v>
      </c>
      <c r="O195" s="17">
        <f t="shared" ref="O195:O200" si="21">L195/(1+N195)</f>
        <v>362.70309918419923</v>
      </c>
      <c r="P195" s="17">
        <f t="shared" ref="P195:P200" si="22">K195*M195</f>
        <v>313.70099999999996</v>
      </c>
      <c r="Q195" s="17">
        <f t="shared" ref="Q195:Q200" si="23">O195/P195</f>
        <v>1.1562063850105651</v>
      </c>
      <c r="R195" s="17">
        <f t="shared" ref="R195:R200" si="24">(1-(Q195/2.65))</f>
        <v>0.5636957037695981</v>
      </c>
      <c r="S195" s="17">
        <f t="shared" ref="S195:S200" si="25">N195*Q195</f>
        <v>0.3681751120200471</v>
      </c>
      <c r="T195" s="17">
        <f t="shared" ref="T195:T200" si="26">((1-(Q195/2.65)-S195)*1)</f>
        <v>0.195520591749551</v>
      </c>
      <c r="U195" s="17">
        <f t="shared" ref="U195:U200" si="27">(S195/R195)*1</f>
        <v>0.65314514472605056</v>
      </c>
      <c r="V195" s="27">
        <v>8.09</v>
      </c>
      <c r="W195" s="27">
        <v>161</v>
      </c>
      <c r="X195" s="42">
        <v>-0.37</v>
      </c>
      <c r="Y195" s="42">
        <v>1.32</v>
      </c>
      <c r="Z195" s="44">
        <v>1.3399999999999999</v>
      </c>
      <c r="AA195" s="44">
        <v>-11.346666666666666</v>
      </c>
      <c r="AB195" s="44">
        <v>4.2600000000000007</v>
      </c>
    </row>
    <row r="196" spans="1:28">
      <c r="A196" s="12" t="s">
        <v>33</v>
      </c>
      <c r="B196" s="28">
        <v>42468</v>
      </c>
      <c r="C196" s="12" t="s">
        <v>32</v>
      </c>
      <c r="D196" s="14" t="s">
        <v>201</v>
      </c>
      <c r="E196" s="12" t="s">
        <v>241</v>
      </c>
      <c r="F196" s="12">
        <v>4</v>
      </c>
      <c r="G196" s="12" t="s">
        <v>237</v>
      </c>
      <c r="H196" s="12">
        <v>25</v>
      </c>
      <c r="I196" s="12" t="s">
        <v>107</v>
      </c>
      <c r="J196" s="12" t="s">
        <v>109</v>
      </c>
      <c r="K196" s="13">
        <v>61.51</v>
      </c>
      <c r="L196" s="27">
        <v>478.99999999999994</v>
      </c>
      <c r="M196" s="27">
        <v>5</v>
      </c>
      <c r="N196" s="18">
        <v>0.31424268651549242</v>
      </c>
      <c r="O196" s="17">
        <f t="shared" si="21"/>
        <v>364.46845389719692</v>
      </c>
      <c r="P196" s="17">
        <f t="shared" si="22"/>
        <v>307.55</v>
      </c>
      <c r="Q196" s="17">
        <f t="shared" si="23"/>
        <v>1.1850705703046558</v>
      </c>
      <c r="R196" s="17">
        <f t="shared" si="24"/>
        <v>0.55280355837560158</v>
      </c>
      <c r="S196" s="17">
        <f t="shared" si="25"/>
        <v>0.37239975972298178</v>
      </c>
      <c r="T196" s="17">
        <f t="shared" si="26"/>
        <v>0.1804037986526198</v>
      </c>
      <c r="U196" s="17">
        <f t="shared" si="27"/>
        <v>0.67365658936289863</v>
      </c>
      <c r="V196" s="27">
        <v>8.09</v>
      </c>
      <c r="W196" s="27">
        <v>172</v>
      </c>
      <c r="X196" s="42">
        <v>-0.49</v>
      </c>
      <c r="Y196" s="42">
        <v>1.1499999999999999</v>
      </c>
      <c r="Z196" s="44">
        <v>1.1866666666666668</v>
      </c>
      <c r="AA196" s="44">
        <v>-13.340000000000002</v>
      </c>
      <c r="AB196" s="44">
        <v>5.6766666666666667</v>
      </c>
    </row>
    <row r="197" spans="1:28">
      <c r="A197" s="12" t="s">
        <v>33</v>
      </c>
      <c r="B197" s="28">
        <v>42468</v>
      </c>
      <c r="C197" s="12" t="s">
        <v>32</v>
      </c>
      <c r="D197" s="14" t="s">
        <v>202</v>
      </c>
      <c r="E197" s="12" t="s">
        <v>241</v>
      </c>
      <c r="F197" s="12">
        <v>6</v>
      </c>
      <c r="G197" s="12" t="s">
        <v>237</v>
      </c>
      <c r="H197" s="12">
        <v>25</v>
      </c>
      <c r="I197" s="12" t="s">
        <v>107</v>
      </c>
      <c r="J197" s="12" t="s">
        <v>109</v>
      </c>
      <c r="K197" s="13">
        <v>61.51</v>
      </c>
      <c r="L197" s="27">
        <v>477.2</v>
      </c>
      <c r="M197" s="27">
        <v>5.4</v>
      </c>
      <c r="N197" s="18">
        <v>0.30559440559440554</v>
      </c>
      <c r="O197" s="17">
        <f t="shared" si="21"/>
        <v>365.50401713979647</v>
      </c>
      <c r="P197" s="17">
        <f t="shared" si="22"/>
        <v>332.154</v>
      </c>
      <c r="Q197" s="17">
        <f t="shared" si="23"/>
        <v>1.1004052853188475</v>
      </c>
      <c r="R197" s="17">
        <f t="shared" si="24"/>
        <v>0.58475272252118959</v>
      </c>
      <c r="S197" s="17">
        <f t="shared" si="25"/>
        <v>0.33627769907995542</v>
      </c>
      <c r="T197" s="17">
        <f t="shared" si="26"/>
        <v>0.24847502344123418</v>
      </c>
      <c r="U197" s="17">
        <f t="shared" si="27"/>
        <v>0.57507675659905932</v>
      </c>
      <c r="V197" s="27">
        <v>8.2100000000000009</v>
      </c>
      <c r="W197" s="27">
        <v>153</v>
      </c>
      <c r="X197" s="42">
        <v>-4.82</v>
      </c>
      <c r="Y197" s="42">
        <v>2.29</v>
      </c>
      <c r="Z197" s="44">
        <v>0.25</v>
      </c>
      <c r="AA197" s="44">
        <v>-5.2666666666666666</v>
      </c>
      <c r="AB197" s="44">
        <v>37.380000000000003</v>
      </c>
    </row>
    <row r="198" spans="1:28">
      <c r="A198" s="12" t="s">
        <v>33</v>
      </c>
      <c r="B198" s="28">
        <v>42468</v>
      </c>
      <c r="C198" s="12" t="s">
        <v>32</v>
      </c>
      <c r="D198" s="14" t="s">
        <v>203</v>
      </c>
      <c r="E198" s="12" t="s">
        <v>241</v>
      </c>
      <c r="F198" s="12">
        <v>7</v>
      </c>
      <c r="G198" s="12" t="s">
        <v>236</v>
      </c>
      <c r="H198" s="12">
        <v>25</v>
      </c>
      <c r="I198" s="12" t="s">
        <v>107</v>
      </c>
      <c r="J198" s="12" t="s">
        <v>109</v>
      </c>
      <c r="K198" s="13">
        <v>61.51</v>
      </c>
      <c r="L198" s="27">
        <v>476.2</v>
      </c>
      <c r="M198" s="27">
        <v>5.4</v>
      </c>
      <c r="N198" s="18">
        <v>0.2824964867417698</v>
      </c>
      <c r="O198" s="17">
        <f t="shared" si="21"/>
        <v>371.30706003710299</v>
      </c>
      <c r="P198" s="17">
        <f t="shared" si="22"/>
        <v>332.154</v>
      </c>
      <c r="Q198" s="17">
        <f t="shared" si="23"/>
        <v>1.1178762261996031</v>
      </c>
      <c r="R198" s="17">
        <f t="shared" si="24"/>
        <v>0.57815991464165917</v>
      </c>
      <c r="S198" s="17">
        <f t="shared" si="25"/>
        <v>0.31579610651353585</v>
      </c>
      <c r="T198" s="17">
        <f t="shared" si="26"/>
        <v>0.26236380812812332</v>
      </c>
      <c r="U198" s="17">
        <f t="shared" si="27"/>
        <v>0.54620892683171374</v>
      </c>
      <c r="V198" s="27">
        <v>8.23</v>
      </c>
      <c r="W198" s="27">
        <v>151</v>
      </c>
      <c r="X198" s="42">
        <v>-3.73</v>
      </c>
      <c r="Y198" s="42">
        <v>0.56999999999999995</v>
      </c>
      <c r="Z198" s="44">
        <v>-0.27999999999999997</v>
      </c>
      <c r="AA198" s="44">
        <v>-248.20666666666668</v>
      </c>
      <c r="AB198" s="44">
        <v>-447.36999999999995</v>
      </c>
    </row>
    <row r="199" spans="1:28">
      <c r="A199" s="12" t="s">
        <v>33</v>
      </c>
      <c r="B199" s="28">
        <v>42468</v>
      </c>
      <c r="C199" s="12" t="s">
        <v>32</v>
      </c>
      <c r="D199" s="14" t="s">
        <v>204</v>
      </c>
      <c r="E199" s="12" t="s">
        <v>241</v>
      </c>
      <c r="F199" s="12">
        <v>5</v>
      </c>
      <c r="G199" s="12" t="s">
        <v>236</v>
      </c>
      <c r="H199" s="12">
        <v>25</v>
      </c>
      <c r="I199" s="12" t="s">
        <v>107</v>
      </c>
      <c r="J199" s="12" t="s">
        <v>109</v>
      </c>
      <c r="K199" s="13">
        <v>61.51</v>
      </c>
      <c r="L199" s="27">
        <v>477.1</v>
      </c>
      <c r="M199" s="27">
        <v>5.5</v>
      </c>
      <c r="N199" s="18">
        <v>0.29554069119286508</v>
      </c>
      <c r="O199" s="17">
        <f t="shared" si="21"/>
        <v>368.2632303588332</v>
      </c>
      <c r="P199" s="17">
        <f t="shared" si="22"/>
        <v>338.30500000000001</v>
      </c>
      <c r="Q199" s="17">
        <f t="shared" si="23"/>
        <v>1.0885539095160675</v>
      </c>
      <c r="R199" s="17">
        <f t="shared" si="24"/>
        <v>0.58922493980525759</v>
      </c>
      <c r="S199" s="17">
        <f t="shared" si="25"/>
        <v>0.3217119748190741</v>
      </c>
      <c r="T199" s="17">
        <f t="shared" si="26"/>
        <v>0.26751296498618349</v>
      </c>
      <c r="U199" s="17">
        <f t="shared" si="27"/>
        <v>0.54599178189131281</v>
      </c>
      <c r="V199" s="27">
        <v>8.01</v>
      </c>
      <c r="W199" s="27">
        <v>151</v>
      </c>
      <c r="X199" s="42">
        <v>-2.93</v>
      </c>
      <c r="Y199" s="42">
        <v>-0.59</v>
      </c>
      <c r="Z199" s="44">
        <v>-0.72666666666666657</v>
      </c>
      <c r="AA199" s="44">
        <v>-96.533333333333346</v>
      </c>
      <c r="AB199" s="44">
        <v>-146.17666666666668</v>
      </c>
    </row>
    <row r="200" spans="1:28">
      <c r="A200" s="12" t="s">
        <v>33</v>
      </c>
      <c r="B200" s="28">
        <v>42468</v>
      </c>
      <c r="C200" s="12" t="s">
        <v>32</v>
      </c>
      <c r="D200" s="14" t="s">
        <v>205</v>
      </c>
      <c r="E200" s="12" t="s">
        <v>241</v>
      </c>
      <c r="F200" s="12">
        <v>3</v>
      </c>
      <c r="G200" s="12" t="s">
        <v>236</v>
      </c>
      <c r="H200" s="12">
        <v>25</v>
      </c>
      <c r="I200" s="12" t="s">
        <v>107</v>
      </c>
      <c r="J200" s="12" t="s">
        <v>109</v>
      </c>
      <c r="K200" s="13">
        <v>61.51</v>
      </c>
      <c r="L200" s="27">
        <v>476.40000000000003</v>
      </c>
      <c r="M200" s="27">
        <v>5.2</v>
      </c>
      <c r="N200" s="18">
        <v>0.29756559954579753</v>
      </c>
      <c r="O200" s="17">
        <f t="shared" si="21"/>
        <v>367.14906758221707</v>
      </c>
      <c r="P200" s="17">
        <f t="shared" si="22"/>
        <v>319.85199999999998</v>
      </c>
      <c r="Q200" s="17">
        <f t="shared" si="23"/>
        <v>1.1478717268681049</v>
      </c>
      <c r="R200" s="17">
        <f t="shared" si="24"/>
        <v>0.56684085778562077</v>
      </c>
      <c r="S200" s="17">
        <f t="shared" si="25"/>
        <v>0.34156713860717758</v>
      </c>
      <c r="T200" s="17">
        <f t="shared" si="26"/>
        <v>0.22527371917844319</v>
      </c>
      <c r="U200" s="17">
        <f t="shared" si="27"/>
        <v>0.60258030788662431</v>
      </c>
      <c r="V200" s="27">
        <v>7.97</v>
      </c>
      <c r="W200" s="27">
        <v>143</v>
      </c>
      <c r="X200" s="42">
        <v>-2.7</v>
      </c>
      <c r="Y200" s="42">
        <v>-0.45</v>
      </c>
      <c r="Z200" s="44">
        <v>-0.51</v>
      </c>
      <c r="AA200" s="44">
        <v>-130.68333333333337</v>
      </c>
      <c r="AB200" s="44">
        <v>-206.85999999999999</v>
      </c>
    </row>
  </sheetData>
  <autoFilter ref="A2:AB200"/>
  <mergeCells count="7">
    <mergeCell ref="Z1:AB1"/>
    <mergeCell ref="A1:E1"/>
    <mergeCell ref="F1:I1"/>
    <mergeCell ref="J1:O1"/>
    <mergeCell ref="P1:U1"/>
    <mergeCell ref="V1:W1"/>
    <mergeCell ref="X1:Y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algae_sumup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Sauze</dc:creator>
  <cp:lastModifiedBy>Joana Sauze</cp:lastModifiedBy>
  <dcterms:created xsi:type="dcterms:W3CDTF">2016-04-20T13:18:25Z</dcterms:created>
  <dcterms:modified xsi:type="dcterms:W3CDTF">2016-05-03T19:27:12Z</dcterms:modified>
</cp:coreProperties>
</file>