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10" windowWidth="18195" windowHeight="7635"/>
  </bookViews>
  <sheets>
    <sheet name="Janeiro" sheetId="1" r:id="rId1"/>
    <sheet name="Fevereiro" sheetId="2" r:id="rId2"/>
    <sheet name="Março" sheetId="3" r:id="rId3"/>
    <sheet name="Sheet1" sheetId="4" r:id="rId4"/>
    <sheet name="Plan1" sheetId="5" r:id="rId5"/>
  </sheets>
  <definedNames>
    <definedName name="_xlnm._FilterDatabase" localSheetId="0" hidden="1">Janeiro!$A$1:$U$258</definedName>
    <definedName name="_xlnm._FilterDatabase" localSheetId="2" hidden="1">Março!$A$1:$A$242</definedName>
  </definedNames>
  <calcPr calcId="145621"/>
</workbook>
</file>

<file path=xl/calcChain.xml><?xml version="1.0" encoding="utf-8"?>
<calcChain xmlns="http://schemas.openxmlformats.org/spreadsheetml/2006/main">
  <c r="D257" i="5" l="1"/>
  <c r="C257" i="5"/>
  <c r="B257" i="5"/>
  <c r="A257" i="5"/>
  <c r="D256" i="5"/>
  <c r="E256" i="5" s="1"/>
  <c r="F256" i="5" s="1"/>
  <c r="G256" i="5" s="1"/>
  <c r="B256" i="5"/>
  <c r="C256" i="5" s="1"/>
  <c r="A256" i="5"/>
  <c r="A255" i="5"/>
  <c r="A254" i="5"/>
  <c r="B254" i="5" s="1"/>
  <c r="C254" i="5" s="1"/>
  <c r="D254" i="5" s="1"/>
  <c r="E254" i="5" s="1"/>
  <c r="F254" i="5" s="1"/>
  <c r="G254" i="5" s="1"/>
  <c r="A250" i="5"/>
  <c r="B250" i="5" s="1"/>
  <c r="C250" i="5" s="1"/>
  <c r="D250" i="5" s="1"/>
  <c r="E250" i="5" s="1"/>
  <c r="F250" i="5" s="1"/>
  <c r="G250" i="5" s="1"/>
  <c r="H250" i="5" s="1"/>
  <c r="B249" i="5"/>
  <c r="C249" i="5" s="1"/>
  <c r="D249" i="5" s="1"/>
  <c r="E249" i="5" s="1"/>
  <c r="F249" i="5" s="1"/>
  <c r="G249" i="5" s="1"/>
  <c r="H249" i="5" s="1"/>
  <c r="I249" i="5" s="1"/>
  <c r="A249" i="5"/>
  <c r="E246" i="5"/>
  <c r="D246" i="5"/>
  <c r="C246" i="5"/>
  <c r="B246" i="5"/>
  <c r="A246" i="5"/>
  <c r="D245" i="5"/>
  <c r="C245" i="5"/>
  <c r="B245" i="5"/>
  <c r="A245" i="5"/>
  <c r="E242" i="5"/>
  <c r="D242" i="5"/>
  <c r="C242" i="5"/>
  <c r="D241" i="5"/>
  <c r="E241" i="5" s="1"/>
  <c r="F241" i="5" s="1"/>
  <c r="G241" i="5" s="1"/>
  <c r="H241" i="5" s="1"/>
  <c r="B241" i="5"/>
  <c r="C241" i="5" s="1"/>
  <c r="A241" i="5"/>
  <c r="D239" i="5"/>
  <c r="C239" i="5"/>
  <c r="B239" i="5"/>
  <c r="A239" i="5"/>
  <c r="F238" i="5"/>
  <c r="E238" i="5"/>
  <c r="D238" i="5"/>
  <c r="C238" i="5"/>
  <c r="B238" i="5"/>
  <c r="A238" i="5"/>
  <c r="G236" i="5"/>
  <c r="F236" i="5"/>
  <c r="E236" i="5"/>
  <c r="D236" i="5"/>
  <c r="C236" i="5"/>
  <c r="B236" i="5"/>
  <c r="A236" i="5"/>
  <c r="D235" i="5"/>
  <c r="C235" i="5"/>
  <c r="B235" i="5"/>
  <c r="A235" i="5"/>
  <c r="B233" i="5"/>
  <c r="C233" i="5" s="1"/>
  <c r="D233" i="5" s="1"/>
  <c r="E233" i="5" s="1"/>
  <c r="F233" i="5" s="1"/>
  <c r="G233" i="5" s="1"/>
  <c r="H233" i="5" s="1"/>
  <c r="I233" i="5" s="1"/>
  <c r="A233" i="5"/>
  <c r="D231" i="5"/>
  <c r="E231" i="5" s="1"/>
  <c r="F231" i="5" s="1"/>
  <c r="G231" i="5" s="1"/>
  <c r="H231" i="5" s="1"/>
  <c r="I231" i="5" s="1"/>
  <c r="J231" i="5" s="1"/>
  <c r="B231" i="5"/>
  <c r="C231" i="5" s="1"/>
  <c r="A231" i="5"/>
  <c r="F228" i="5"/>
  <c r="G228" i="5" s="1"/>
  <c r="H228" i="5" s="1"/>
  <c r="D228" i="5"/>
  <c r="E228" i="5" s="1"/>
  <c r="B228" i="5"/>
  <c r="C228" i="5" s="1"/>
  <c r="A228" i="5"/>
  <c r="A226" i="5"/>
  <c r="C224" i="5"/>
  <c r="D224" i="5" s="1"/>
  <c r="E224" i="5" s="1"/>
  <c r="F224" i="5" s="1"/>
  <c r="G224" i="5" s="1"/>
  <c r="H224" i="5" s="1"/>
  <c r="I224" i="5" s="1"/>
  <c r="J224" i="5" s="1"/>
  <c r="A224" i="5"/>
  <c r="B224" i="5" s="1"/>
  <c r="F222" i="5"/>
  <c r="E222" i="5"/>
  <c r="D222" i="5"/>
  <c r="C222" i="5"/>
  <c r="B222" i="5"/>
  <c r="A222" i="5"/>
  <c r="D220" i="5"/>
  <c r="C220" i="5"/>
  <c r="B220" i="5"/>
  <c r="A220" i="5"/>
  <c r="E217" i="5"/>
  <c r="D217" i="5"/>
  <c r="C217" i="5"/>
  <c r="B217" i="5"/>
  <c r="A217" i="5"/>
  <c r="F216" i="5"/>
  <c r="E216" i="5"/>
  <c r="D216" i="5"/>
  <c r="C216" i="5"/>
  <c r="B216" i="5"/>
  <c r="A216" i="5"/>
  <c r="F214" i="5"/>
  <c r="G214" i="5" s="1"/>
  <c r="H214" i="5" s="1"/>
  <c r="D214" i="5"/>
  <c r="E214" i="5" s="1"/>
  <c r="B214" i="5"/>
  <c r="C214" i="5" s="1"/>
  <c r="A214" i="5"/>
  <c r="A213" i="5"/>
  <c r="B213" i="5" s="1"/>
  <c r="C213" i="5" s="1"/>
  <c r="D213" i="5" s="1"/>
  <c r="E213" i="5" s="1"/>
  <c r="F213" i="5" s="1"/>
  <c r="G213" i="5" s="1"/>
  <c r="H213" i="5" s="1"/>
  <c r="I213" i="5" s="1"/>
  <c r="B208" i="5"/>
  <c r="C208" i="5" s="1"/>
  <c r="D208" i="5" s="1"/>
  <c r="E208" i="5" s="1"/>
  <c r="F208" i="5" s="1"/>
  <c r="G208" i="5" s="1"/>
  <c r="H208" i="5" s="1"/>
  <c r="I208" i="5" s="1"/>
  <c r="A208" i="5"/>
  <c r="F207" i="5"/>
  <c r="E207" i="5"/>
  <c r="D207" i="5"/>
  <c r="C207" i="5"/>
  <c r="F206" i="5"/>
  <c r="G206" i="5" s="1"/>
  <c r="H206" i="5" s="1"/>
  <c r="I206" i="5" s="1"/>
  <c r="J206" i="5" s="1"/>
  <c r="D206" i="5"/>
  <c r="E206" i="5" s="1"/>
  <c r="B206" i="5"/>
  <c r="C206" i="5" s="1"/>
  <c r="A206" i="5"/>
  <c r="B205" i="5"/>
  <c r="C205" i="5" s="1"/>
  <c r="D205" i="5" s="1"/>
  <c r="E205" i="5" s="1"/>
  <c r="F205" i="5" s="1"/>
  <c r="G205" i="5" s="1"/>
  <c r="H205" i="5" s="1"/>
  <c r="I205" i="5" s="1"/>
  <c r="J205" i="5" s="1"/>
  <c r="A205" i="5"/>
  <c r="C204" i="5"/>
  <c r="B204" i="5"/>
  <c r="A204" i="5"/>
  <c r="F203" i="5"/>
  <c r="E203" i="5"/>
  <c r="D203" i="5"/>
  <c r="C203" i="5"/>
  <c r="B203" i="5"/>
  <c r="A203" i="5"/>
  <c r="A199" i="5"/>
  <c r="B199" i="5" s="1"/>
  <c r="C199" i="5" s="1"/>
  <c r="D199" i="5" s="1"/>
  <c r="E199" i="5" s="1"/>
  <c r="F199" i="5" s="1"/>
  <c r="G199" i="5" s="1"/>
  <c r="H199" i="5" s="1"/>
  <c r="I199" i="5" s="1"/>
  <c r="J199" i="5" s="1"/>
  <c r="F197" i="5"/>
  <c r="E197" i="5"/>
  <c r="D197" i="5"/>
  <c r="C197" i="5"/>
  <c r="B197" i="5"/>
  <c r="A197" i="5"/>
  <c r="D193" i="5"/>
  <c r="C193" i="5"/>
  <c r="B193" i="5"/>
  <c r="A193" i="5"/>
  <c r="E190" i="5"/>
  <c r="F190" i="5" s="1"/>
  <c r="G190" i="5" s="1"/>
  <c r="H190" i="5" s="1"/>
  <c r="I190" i="5" s="1"/>
  <c r="J190" i="5" s="1"/>
  <c r="C190" i="5"/>
  <c r="D190" i="5" s="1"/>
  <c r="A190" i="5"/>
  <c r="B190" i="5" s="1"/>
  <c r="G189" i="5"/>
  <c r="F189" i="5"/>
  <c r="E189" i="5"/>
  <c r="D189" i="5"/>
  <c r="C189" i="5"/>
  <c r="B189" i="5"/>
  <c r="A189" i="5"/>
  <c r="D182" i="5"/>
  <c r="C182" i="5"/>
  <c r="B182" i="5"/>
  <c r="A182" i="5"/>
  <c r="G180" i="5"/>
  <c r="F180" i="5"/>
  <c r="E180" i="5"/>
  <c r="D180" i="5"/>
  <c r="C180" i="5"/>
  <c r="B180" i="5"/>
  <c r="A180" i="5"/>
  <c r="B179" i="5"/>
  <c r="C179" i="5" s="1"/>
  <c r="D179" i="5" s="1"/>
  <c r="E179" i="5" s="1"/>
  <c r="F179" i="5" s="1"/>
  <c r="G179" i="5" s="1"/>
  <c r="H179" i="5" s="1"/>
  <c r="I179" i="5" s="1"/>
  <c r="A179" i="5"/>
  <c r="B178" i="5"/>
  <c r="A178" i="5"/>
  <c r="A177" i="5"/>
  <c r="B177" i="5" s="1"/>
  <c r="C177" i="5" s="1"/>
  <c r="D177" i="5" s="1"/>
  <c r="E177" i="5" s="1"/>
  <c r="F177" i="5" s="1"/>
  <c r="G177" i="5" s="1"/>
  <c r="H177" i="5" s="1"/>
  <c r="I177" i="5" s="1"/>
  <c r="E176" i="5"/>
  <c r="D176" i="5"/>
  <c r="C176" i="5"/>
  <c r="B176" i="5"/>
  <c r="A176" i="5"/>
  <c r="F171" i="5"/>
  <c r="G171" i="5" s="1"/>
  <c r="H171" i="5" s="1"/>
  <c r="I171" i="5" s="1"/>
  <c r="J171" i="5" s="1"/>
  <c r="D171" i="5"/>
  <c r="E171" i="5" s="1"/>
  <c r="B171" i="5"/>
  <c r="C171" i="5" s="1"/>
  <c r="A171" i="5"/>
  <c r="D167" i="5"/>
  <c r="C167" i="5"/>
  <c r="B167" i="5"/>
  <c r="A167" i="5"/>
  <c r="A166" i="5"/>
  <c r="B166" i="5" s="1"/>
  <c r="C166" i="5" s="1"/>
  <c r="D166" i="5" s="1"/>
  <c r="E166" i="5" s="1"/>
  <c r="F166" i="5" s="1"/>
  <c r="G166" i="5" s="1"/>
  <c r="H166" i="5" s="1"/>
  <c r="I166" i="5" s="1"/>
  <c r="B165" i="5"/>
  <c r="C165" i="5" s="1"/>
  <c r="D165" i="5" s="1"/>
  <c r="E165" i="5" s="1"/>
  <c r="F165" i="5" s="1"/>
  <c r="G165" i="5" s="1"/>
  <c r="H165" i="5" s="1"/>
  <c r="I165" i="5" s="1"/>
  <c r="A165" i="5"/>
  <c r="F163" i="5"/>
  <c r="G163" i="5" s="1"/>
  <c r="H163" i="5" s="1"/>
  <c r="I163" i="5" s="1"/>
  <c r="J163" i="5" s="1"/>
  <c r="D163" i="5"/>
  <c r="E163" i="5" s="1"/>
  <c r="B163" i="5"/>
  <c r="C163" i="5" s="1"/>
  <c r="A163" i="5"/>
  <c r="B162" i="5"/>
  <c r="C162" i="5" s="1"/>
  <c r="D162" i="5" s="1"/>
  <c r="E162" i="5" s="1"/>
  <c r="F162" i="5" s="1"/>
  <c r="G162" i="5" s="1"/>
  <c r="H162" i="5" s="1"/>
  <c r="I162" i="5" s="1"/>
  <c r="J162" i="5" s="1"/>
  <c r="A162" i="5"/>
  <c r="G158" i="5"/>
  <c r="F158" i="5"/>
  <c r="E158" i="5"/>
  <c r="D158" i="5"/>
  <c r="C158" i="5"/>
  <c r="B158" i="5"/>
  <c r="A158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A153" i="5"/>
  <c r="B153" i="5" s="1"/>
  <c r="C153" i="5" s="1"/>
  <c r="D153" i="5" s="1"/>
  <c r="E153" i="5" s="1"/>
  <c r="F153" i="5" s="1"/>
  <c r="G153" i="5" s="1"/>
  <c r="H153" i="5" s="1"/>
  <c r="I153" i="5" s="1"/>
  <c r="B150" i="5"/>
  <c r="A150" i="5"/>
  <c r="B148" i="5"/>
  <c r="C148" i="5" s="1"/>
  <c r="D148" i="5" s="1"/>
  <c r="E148" i="5" s="1"/>
  <c r="F148" i="5" s="1"/>
  <c r="G148" i="5" s="1"/>
  <c r="H148" i="5" s="1"/>
  <c r="I148" i="5" s="1"/>
  <c r="A148" i="5"/>
  <c r="B146" i="5"/>
  <c r="A146" i="5"/>
  <c r="B145" i="5"/>
  <c r="C145" i="5" s="1"/>
  <c r="D145" i="5" s="1"/>
  <c r="E145" i="5" s="1"/>
  <c r="F145" i="5" s="1"/>
  <c r="G145" i="5" s="1"/>
  <c r="H145" i="5" s="1"/>
  <c r="A145" i="5"/>
  <c r="D139" i="5"/>
  <c r="C139" i="5"/>
  <c r="B139" i="5"/>
  <c r="A139" i="5"/>
  <c r="D137" i="5"/>
  <c r="E137" i="5" s="1"/>
  <c r="F137" i="5" s="1"/>
  <c r="G137" i="5" s="1"/>
  <c r="H137" i="5" s="1"/>
  <c r="I137" i="5" s="1"/>
  <c r="J137" i="5" s="1"/>
  <c r="B137" i="5"/>
  <c r="C137" i="5" s="1"/>
  <c r="A137" i="5"/>
  <c r="B136" i="5"/>
  <c r="C136" i="5" s="1"/>
  <c r="D136" i="5" s="1"/>
  <c r="E136" i="5" s="1"/>
  <c r="F136" i="5" s="1"/>
  <c r="G136" i="5" s="1"/>
  <c r="H136" i="5" s="1"/>
  <c r="I136" i="5" s="1"/>
  <c r="J136" i="5" s="1"/>
  <c r="A136" i="5"/>
  <c r="C135" i="5"/>
  <c r="D135" i="5" s="1"/>
  <c r="E135" i="5" s="1"/>
  <c r="F135" i="5" s="1"/>
  <c r="G135" i="5" s="1"/>
  <c r="H135" i="5" s="1"/>
  <c r="I135" i="5" s="1"/>
  <c r="A135" i="5"/>
  <c r="B135" i="5" s="1"/>
  <c r="F134" i="5"/>
  <c r="E134" i="5"/>
  <c r="D134" i="5"/>
  <c r="C134" i="5"/>
  <c r="B134" i="5"/>
  <c r="A134" i="5"/>
  <c r="A133" i="5"/>
  <c r="B133" i="5" s="1"/>
  <c r="C133" i="5" s="1"/>
  <c r="D133" i="5" s="1"/>
  <c r="E133" i="5" s="1"/>
  <c r="F133" i="5" s="1"/>
  <c r="G133" i="5" s="1"/>
  <c r="H133" i="5" s="1"/>
  <c r="I133" i="5" s="1"/>
  <c r="J133" i="5" s="1"/>
  <c r="C130" i="5"/>
  <c r="D130" i="5" s="1"/>
  <c r="E130" i="5" s="1"/>
  <c r="F130" i="5" s="1"/>
  <c r="G130" i="5" s="1"/>
  <c r="H130" i="5" s="1"/>
  <c r="I130" i="5" s="1"/>
  <c r="J130" i="5" s="1"/>
  <c r="A130" i="5"/>
  <c r="B130" i="5" s="1"/>
  <c r="D127" i="5"/>
  <c r="C127" i="5"/>
  <c r="B127" i="5"/>
  <c r="A127" i="5"/>
  <c r="A125" i="5"/>
  <c r="A122" i="5"/>
  <c r="D121" i="5"/>
  <c r="C121" i="5"/>
  <c r="B121" i="5"/>
  <c r="A121" i="5"/>
  <c r="C120" i="5"/>
  <c r="B120" i="5"/>
  <c r="A120" i="5"/>
  <c r="A119" i="5"/>
  <c r="G113" i="5"/>
  <c r="F113" i="5"/>
  <c r="E113" i="5"/>
  <c r="D113" i="5"/>
  <c r="C113" i="5"/>
  <c r="B113" i="5"/>
  <c r="A113" i="5"/>
  <c r="G112" i="5"/>
  <c r="F112" i="5"/>
  <c r="E112" i="5"/>
  <c r="D112" i="5"/>
  <c r="C112" i="5"/>
  <c r="B112" i="5"/>
  <c r="A112" i="5"/>
  <c r="D106" i="5"/>
  <c r="E106" i="5" s="1"/>
  <c r="F106" i="5" s="1"/>
  <c r="G106" i="5" s="1"/>
  <c r="H106" i="5" s="1"/>
  <c r="I106" i="5" s="1"/>
  <c r="B106" i="5"/>
  <c r="C106" i="5" s="1"/>
  <c r="A106" i="5"/>
  <c r="D104" i="5"/>
  <c r="C104" i="5"/>
  <c r="B104" i="5"/>
  <c r="A104" i="5"/>
  <c r="B101" i="5"/>
  <c r="C101" i="5" s="1"/>
  <c r="D101" i="5" s="1"/>
  <c r="E101" i="5" s="1"/>
  <c r="F101" i="5" s="1"/>
  <c r="G101" i="5" s="1"/>
  <c r="H101" i="5" s="1"/>
  <c r="I101" i="5" s="1"/>
  <c r="J101" i="5" s="1"/>
  <c r="A101" i="5"/>
  <c r="E100" i="5"/>
  <c r="D100" i="5"/>
  <c r="C100" i="5"/>
  <c r="B100" i="5"/>
  <c r="A100" i="5"/>
  <c r="A99" i="5"/>
  <c r="E98" i="5"/>
  <c r="D98" i="5"/>
  <c r="C98" i="5"/>
  <c r="B98" i="5"/>
  <c r="A98" i="5"/>
  <c r="B97" i="5"/>
  <c r="A97" i="5"/>
  <c r="C95" i="5"/>
  <c r="D95" i="5" s="1"/>
  <c r="E95" i="5" s="1"/>
  <c r="F95" i="5" s="1"/>
  <c r="G95" i="5" s="1"/>
  <c r="H95" i="5" s="1"/>
  <c r="A95" i="5"/>
  <c r="B95" i="5" s="1"/>
  <c r="G88" i="5"/>
  <c r="F88" i="5"/>
  <c r="E88" i="5"/>
  <c r="D88" i="5"/>
  <c r="C88" i="5"/>
  <c r="B88" i="5"/>
  <c r="A88" i="5"/>
  <c r="G80" i="5"/>
  <c r="F80" i="5"/>
  <c r="E80" i="5"/>
  <c r="D80" i="5"/>
  <c r="C80" i="5"/>
  <c r="B80" i="5"/>
  <c r="A80" i="5"/>
  <c r="B79" i="5"/>
  <c r="C79" i="5" s="1"/>
  <c r="D79" i="5" s="1"/>
  <c r="E79" i="5" s="1"/>
  <c r="F79" i="5" s="1"/>
  <c r="G79" i="5" s="1"/>
  <c r="H79" i="5" s="1"/>
  <c r="I79" i="5" s="1"/>
  <c r="A79" i="5"/>
  <c r="C78" i="5"/>
  <c r="D78" i="5" s="1"/>
  <c r="E78" i="5" s="1"/>
  <c r="F78" i="5" s="1"/>
  <c r="G78" i="5" s="1"/>
  <c r="H78" i="5" s="1"/>
  <c r="I78" i="5" s="1"/>
  <c r="A78" i="5"/>
  <c r="B78" i="5" s="1"/>
  <c r="F71" i="5"/>
  <c r="E71" i="5"/>
  <c r="D71" i="5"/>
  <c r="C71" i="5"/>
  <c r="B71" i="5"/>
  <c r="A71" i="5"/>
  <c r="H68" i="5"/>
  <c r="I68" i="5" s="1"/>
  <c r="B68" i="5"/>
  <c r="C68" i="5" s="1"/>
  <c r="D68" i="5" s="1"/>
  <c r="E68" i="5" s="1"/>
  <c r="F68" i="5" s="1"/>
  <c r="G68" i="5" s="1"/>
  <c r="A68" i="5"/>
  <c r="D66" i="5"/>
  <c r="E66" i="5" s="1"/>
  <c r="F66" i="5" s="1"/>
  <c r="G66" i="5" s="1"/>
  <c r="H66" i="5" s="1"/>
  <c r="I66" i="5" s="1"/>
  <c r="J66" i="5" s="1"/>
  <c r="B66" i="5"/>
  <c r="C66" i="5" s="1"/>
  <c r="A66" i="5"/>
  <c r="G63" i="5"/>
  <c r="H63" i="5" s="1"/>
  <c r="I63" i="5" s="1"/>
  <c r="A63" i="5"/>
  <c r="B63" i="5" s="1"/>
  <c r="C63" i="5" s="1"/>
  <c r="D63" i="5" s="1"/>
  <c r="E63" i="5" s="1"/>
  <c r="F63" i="5" s="1"/>
  <c r="B61" i="5"/>
  <c r="A61" i="5"/>
  <c r="D58" i="5"/>
  <c r="E58" i="5" s="1"/>
  <c r="F58" i="5" s="1"/>
  <c r="G58" i="5" s="1"/>
  <c r="H58" i="5" s="1"/>
  <c r="I58" i="5" s="1"/>
  <c r="B58" i="5"/>
  <c r="C58" i="5" s="1"/>
  <c r="A58" i="5"/>
  <c r="B55" i="5"/>
  <c r="C55" i="5" s="1"/>
  <c r="D55" i="5" s="1"/>
  <c r="E55" i="5" s="1"/>
  <c r="F55" i="5" s="1"/>
  <c r="G55" i="5" s="1"/>
  <c r="H55" i="5" s="1"/>
  <c r="I55" i="5" s="1"/>
  <c r="J55" i="5" s="1"/>
  <c r="A55" i="5"/>
  <c r="C54" i="5"/>
  <c r="B54" i="5"/>
  <c r="A54" i="5"/>
  <c r="A53" i="5"/>
  <c r="B53" i="5" s="1"/>
  <c r="C53" i="5" s="1"/>
  <c r="D53" i="5" s="1"/>
  <c r="E53" i="5" s="1"/>
  <c r="F53" i="5" s="1"/>
  <c r="G53" i="5" s="1"/>
  <c r="H53" i="5" s="1"/>
  <c r="C52" i="5"/>
  <c r="B52" i="5"/>
  <c r="A52" i="5"/>
  <c r="E50" i="5"/>
  <c r="D50" i="5"/>
  <c r="C50" i="5"/>
  <c r="B50" i="5"/>
  <c r="A50" i="5"/>
  <c r="B49" i="5"/>
  <c r="C49" i="5" s="1"/>
  <c r="D49" i="5" s="1"/>
  <c r="E49" i="5" s="1"/>
  <c r="F49" i="5" s="1"/>
  <c r="G49" i="5" s="1"/>
  <c r="H49" i="5" s="1"/>
  <c r="I49" i="5" s="1"/>
  <c r="A49" i="5"/>
  <c r="B48" i="5"/>
  <c r="A48" i="5"/>
  <c r="F47" i="5"/>
  <c r="E47" i="5"/>
  <c r="D47" i="5"/>
  <c r="C47" i="5"/>
  <c r="B47" i="5"/>
  <c r="A47" i="5"/>
  <c r="G46" i="5"/>
  <c r="F46" i="5"/>
  <c r="E46" i="5"/>
  <c r="D46" i="5"/>
  <c r="C46" i="5"/>
  <c r="B46" i="5"/>
  <c r="A46" i="5"/>
  <c r="D44" i="5"/>
  <c r="C44" i="5"/>
  <c r="B44" i="5"/>
  <c r="A44" i="5"/>
  <c r="C43" i="5"/>
  <c r="B43" i="5"/>
  <c r="A43" i="5"/>
  <c r="C42" i="5"/>
  <c r="B42" i="5"/>
  <c r="A42" i="5"/>
  <c r="E41" i="5"/>
  <c r="F41" i="5" s="1"/>
  <c r="G41" i="5" s="1"/>
  <c r="H41" i="5" s="1"/>
  <c r="I41" i="5" s="1"/>
  <c r="J41" i="5" s="1"/>
  <c r="A41" i="5"/>
  <c r="B41" i="5" s="1"/>
  <c r="C41" i="5" s="1"/>
  <c r="D41" i="5" s="1"/>
  <c r="F40" i="5"/>
  <c r="G40" i="5" s="1"/>
  <c r="H40" i="5" s="1"/>
  <c r="I40" i="5" s="1"/>
  <c r="B40" i="5"/>
  <c r="C40" i="5" s="1"/>
  <c r="D40" i="5" s="1"/>
  <c r="E40" i="5" s="1"/>
  <c r="E39" i="5"/>
  <c r="D39" i="5"/>
  <c r="C39" i="5"/>
  <c r="B39" i="5"/>
  <c r="A39" i="5"/>
  <c r="C38" i="5"/>
  <c r="D38" i="5" s="1"/>
  <c r="E38" i="5" s="1"/>
  <c r="F38" i="5" s="1"/>
  <c r="G38" i="5" s="1"/>
  <c r="H38" i="5" s="1"/>
  <c r="I38" i="5" s="1"/>
  <c r="B38" i="5"/>
  <c r="D37" i="5"/>
  <c r="C37" i="5"/>
  <c r="B37" i="5"/>
  <c r="A37" i="5"/>
  <c r="B35" i="5"/>
  <c r="A35" i="5"/>
  <c r="A28" i="5"/>
  <c r="B27" i="5"/>
  <c r="C27" i="5" s="1"/>
  <c r="D27" i="5" s="1"/>
  <c r="E27" i="5" s="1"/>
  <c r="F27" i="5" s="1"/>
  <c r="G27" i="5" s="1"/>
  <c r="H27" i="5" s="1"/>
  <c r="I27" i="5" s="1"/>
  <c r="G25" i="5"/>
  <c r="F25" i="5"/>
  <c r="E25" i="5"/>
  <c r="D25" i="5"/>
  <c r="C25" i="5"/>
  <c r="B25" i="5"/>
  <c r="A25" i="5"/>
  <c r="E21" i="5"/>
  <c r="D21" i="5"/>
  <c r="C21" i="5"/>
  <c r="B21" i="5"/>
  <c r="A21" i="5"/>
  <c r="F20" i="5"/>
  <c r="E20" i="5"/>
  <c r="D20" i="5"/>
  <c r="C20" i="5"/>
  <c r="B20" i="5"/>
  <c r="A20" i="5"/>
  <c r="E17" i="5"/>
  <c r="F17" i="5" s="1"/>
  <c r="G17" i="5" s="1"/>
  <c r="H17" i="5" s="1"/>
  <c r="I17" i="5" s="1"/>
  <c r="J17" i="5" s="1"/>
  <c r="B17" i="5"/>
  <c r="C17" i="5" s="1"/>
  <c r="D17" i="5" s="1"/>
  <c r="C16" i="5"/>
  <c r="B16" i="5"/>
  <c r="A16" i="5"/>
  <c r="D15" i="5"/>
  <c r="C15" i="5"/>
  <c r="B15" i="5"/>
  <c r="A15" i="5"/>
  <c r="D8" i="5"/>
  <c r="C8" i="5"/>
  <c r="B8" i="5"/>
  <c r="A8" i="5"/>
  <c r="F6" i="5"/>
  <c r="E6" i="5"/>
  <c r="D6" i="5"/>
  <c r="C6" i="5"/>
  <c r="B6" i="5"/>
  <c r="A6" i="5"/>
  <c r="E3" i="5"/>
  <c r="D3" i="5"/>
  <c r="C3" i="5"/>
  <c r="B3" i="5"/>
  <c r="A3" i="5"/>
  <c r="B2" i="5"/>
  <c r="A2" i="5"/>
  <c r="B1" i="5"/>
  <c r="A1" i="5"/>
  <c r="H254" i="5" l="1"/>
  <c r="I254" i="5"/>
  <c r="J254" i="5" s="1"/>
  <c r="I256" i="5"/>
  <c r="H256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1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1" i="4"/>
</calcChain>
</file>

<file path=xl/sharedStrings.xml><?xml version="1.0" encoding="utf-8"?>
<sst xmlns="http://schemas.openxmlformats.org/spreadsheetml/2006/main" count="2971" uniqueCount="1039">
  <si>
    <t>Nome</t>
  </si>
  <si>
    <t>UF</t>
  </si>
  <si>
    <t>OAB</t>
  </si>
  <si>
    <t>Email</t>
  </si>
  <si>
    <t>Nascimento</t>
  </si>
  <si>
    <t>Associação</t>
  </si>
  <si>
    <t>Filial</t>
  </si>
  <si>
    <t>Adriano dos Santos Mello</t>
  </si>
  <si>
    <t>João Pessoa</t>
  </si>
  <si>
    <t>Adynaer Geraldo Maia da Silva</t>
  </si>
  <si>
    <t>PB</t>
  </si>
  <si>
    <t>Aldenor de Medeiros Batista Filho</t>
  </si>
  <si>
    <t>Aline Gouveia de Oliveira</t>
  </si>
  <si>
    <t>Ana Amélia Ramos Paiva</t>
  </si>
  <si>
    <t>Ana Carolina Alves Cunha Paiva</t>
  </si>
  <si>
    <t>Ana Cláudia Cabral Sparapani</t>
  </si>
  <si>
    <t>Ana Paula Gonçalves Vitorino Monteiro</t>
  </si>
  <si>
    <t>Ana Rafaela Caetano de Araújo</t>
  </si>
  <si>
    <t>Andre Henrique Meira de Menezes</t>
  </si>
  <si>
    <t>Andréa Oliveira Dornelas</t>
  </si>
  <si>
    <t>Anne Caroline Rodrigues Barros</t>
  </si>
  <si>
    <t>Antônio Rodrigues dos Santos Junior</t>
  </si>
  <si>
    <t>Bruna Cartaxo de Almeida</t>
  </si>
  <si>
    <t>Bruno Henrique Ferreira Ferpa</t>
  </si>
  <si>
    <t>Bruno Roberto Aranha Fernandes</t>
  </si>
  <si>
    <t>Camila de Freitas Gondim</t>
  </si>
  <si>
    <t>Camila Maria de Moura Moreno</t>
  </si>
  <si>
    <t>Carine Nunes Dourado</t>
  </si>
  <si>
    <t>Caroline Elayne Brandão Chaves</t>
  </si>
  <si>
    <t>Célio Britto Fernandes</t>
  </si>
  <si>
    <t>Claire de Britto Leite</t>
  </si>
  <si>
    <t>Daniel Barreto Lossio de Souza</t>
  </si>
  <si>
    <t xml:space="preserve">Danielle de Lucena Nóbrega    </t>
  </si>
  <si>
    <t>Danilo Sergey de Melo Carneiro</t>
  </si>
  <si>
    <t>Darlan Santos Nobre</t>
  </si>
  <si>
    <t>Denise Jussara Santiago Santos</t>
  </si>
  <si>
    <t>Diego Raphael da Cunha Viegas</t>
  </si>
  <si>
    <t>Edjane de Cassia Martins Pereira</t>
  </si>
  <si>
    <t>Edmilson Ewerton Ramos de Almeida</t>
  </si>
  <si>
    <t>Élida Cristina de Lima Martins</t>
  </si>
  <si>
    <t>Elizângela Cunha Barreto</t>
  </si>
  <si>
    <t>Elora Rafaela Fernandes Teixeira</t>
  </si>
  <si>
    <t>RN</t>
  </si>
  <si>
    <t>Erika Christine Medeiros de Araújo Nóbrega</t>
  </si>
  <si>
    <t>Ermano Menezes de Lima</t>
  </si>
  <si>
    <t>Evanizio Roque de Arruda Neto</t>
  </si>
  <si>
    <t>Felipe Nogueira Brasileiro Veras</t>
  </si>
  <si>
    <t>Flávia Barreto Pereira Moreno</t>
  </si>
  <si>
    <t>Flávia Kamerina Rangel Pontes Lins</t>
  </si>
  <si>
    <t>Francisco Cleydson Temoteo Paletó</t>
  </si>
  <si>
    <t>Francisco David Veras Rocha</t>
  </si>
  <si>
    <t>CE</t>
  </si>
  <si>
    <t>Gabrielle Barros de Farias</t>
  </si>
  <si>
    <t>Geórgia Chiara Santos Pimenta</t>
  </si>
  <si>
    <t>Giordano Bruno Linhares de Melo</t>
  </si>
  <si>
    <t>Glaucia Lais Rabelo Nogueira</t>
  </si>
  <si>
    <t>Ícaro Rebouças Marcelino</t>
  </si>
  <si>
    <t>Iedja Maria Alencar Silveira</t>
  </si>
  <si>
    <t>Ivandro Pacelli de Sousa Costa e Silva</t>
  </si>
  <si>
    <t>Ivison Sheldon Lopes Duarte</t>
  </si>
  <si>
    <t>Janine Assis Vinagre</t>
  </si>
  <si>
    <t>João Gustavo Oliveira da Silva</t>
  </si>
  <si>
    <t>Juciara Maria de Sousa Melo</t>
  </si>
  <si>
    <t>Juliana Cunha Rebelo Dias Miranda</t>
  </si>
  <si>
    <t>Juliana de Medeiros Araújo Salvia</t>
  </si>
  <si>
    <t>Julianna Alencar Jerônimo</t>
  </si>
  <si>
    <t>Júlio César Guerra do Nascimento</t>
  </si>
  <si>
    <t>Larissa Antônia Maia Ferreira</t>
  </si>
  <si>
    <t>Layla Milena Chaves de Souza</t>
  </si>
  <si>
    <t>Lívia Cavalcante Gayoso de Sousa</t>
  </si>
  <si>
    <t>Luciana de Albuquerque Cavalcante Brito</t>
  </si>
  <si>
    <t xml:space="preserve">Luciana Nóbrega                   </t>
  </si>
  <si>
    <t>Luciana Ribeiro Fernandes</t>
  </si>
  <si>
    <t>Luiz Roberto Loureiro Leite Junior</t>
  </si>
  <si>
    <t>Marcos Monteiro Sena</t>
  </si>
  <si>
    <t>Mariele Pereira Bragante de Araújo</t>
  </si>
  <si>
    <t>Mariza de Lourdes Lopes Cavalcante Melo</t>
  </si>
  <si>
    <t>Nilsa Carolina Albuquerque Barreto</t>
  </si>
  <si>
    <t>Patrícia Campos Venâncio</t>
  </si>
  <si>
    <t>Patrícia Danielle de Melo Apolinário</t>
  </si>
  <si>
    <t>Paulo André Marques de Lucena</t>
  </si>
  <si>
    <t>Petrus Romani de Goes Bezerra</t>
  </si>
  <si>
    <t>Priscilla Kelly Alves Pereira</t>
  </si>
  <si>
    <t>Rafael Rodrigues Coelho</t>
  </si>
  <si>
    <t>Rafaela Ribeiro Cananéa</t>
  </si>
  <si>
    <t>Raiana Pereira Alves</t>
  </si>
  <si>
    <t xml:space="preserve">Raissa Pereira de Araujo </t>
  </si>
  <si>
    <t>Raphael Romel Nóbrega Azevedo</t>
  </si>
  <si>
    <t>Roberta Lígia  Cavalcanti Lima</t>
  </si>
  <si>
    <t>Roberto Sinval Ferreira Filho</t>
  </si>
  <si>
    <t>Rodrigo Alvaro Vidal</t>
  </si>
  <si>
    <t>Sandra Helena Bastos dos Santos</t>
  </si>
  <si>
    <t>Sara Carolina Azevedo Lima Carneiro</t>
  </si>
  <si>
    <t>Sháskia Juliana Tavares da Gama Rodrigues</t>
  </si>
  <si>
    <t>Sheila Ferreira de Sousa</t>
  </si>
  <si>
    <t>Tathianne Lourdes Marinho Luiz</t>
  </si>
  <si>
    <t>Thaise Grisi Cardoso</t>
  </si>
  <si>
    <t>Thayse Marcia Barreto Lima Costa</t>
  </si>
  <si>
    <t>Thiago César Brito Veloso Freire</t>
  </si>
  <si>
    <t>Tiago Liotti</t>
  </si>
  <si>
    <t>Vanessa Gomes Ferreira Gadelha</t>
  </si>
  <si>
    <t>Walter Fernandes de Queiroga Neto</t>
  </si>
  <si>
    <t>Yanne Carollynne Rique de Sousa</t>
  </si>
  <si>
    <t>Aline Maria Menezes de Souza</t>
  </si>
  <si>
    <t>Anexo</t>
  </si>
  <si>
    <t>Ana Carolinne Lima da Silva</t>
  </si>
  <si>
    <t>Ana Karenina Nousiainen Aguiar Arruda</t>
  </si>
  <si>
    <t>Ana Sofia Cavalcante Pinheiro</t>
  </si>
  <si>
    <t>Andréa Maria Carmo de Oliveira</t>
  </si>
  <si>
    <t>Aneele Menezes Magalhães</t>
  </si>
  <si>
    <t>Bianca Rafaele Lima Caminha</t>
  </si>
  <si>
    <t>Bruno Bezerra Souto</t>
  </si>
  <si>
    <t>Cristiana Monique de Oliveira Freitas</t>
  </si>
  <si>
    <t>Cristiane Aperecida de Carvalho</t>
  </si>
  <si>
    <t>Cristiane Oliveira Montenegro</t>
  </si>
  <si>
    <t>Dyego Nunes da Silva Souza</t>
  </si>
  <si>
    <t>Einardo de Sousa Lima Junior</t>
  </si>
  <si>
    <t>Fabíola Fernandes Feijó</t>
  </si>
  <si>
    <t>Francisca Nadine Pinho Gonçalves</t>
  </si>
  <si>
    <t>Iris Vivianne Lousada Ferreira</t>
  </si>
  <si>
    <t>Jana Andrade Esmeraldo Freire</t>
  </si>
  <si>
    <t>João Victor de Castro Alves França</t>
  </si>
  <si>
    <t>Jonas Amster de Vasconcelos Terceiro</t>
  </si>
  <si>
    <t>Jordana Silva Ximenes Carneiro</t>
  </si>
  <si>
    <t>Júlio Henrique Costa Cabral</t>
  </si>
  <si>
    <t>Karina Albuquerque Barreto</t>
  </si>
  <si>
    <t>Karyna do Carmo Ribeiro</t>
  </si>
  <si>
    <t>Lauanna Dias Cavalcante Lacerda</t>
  </si>
  <si>
    <t xml:space="preserve">Lívia Gondim de Souza </t>
  </si>
  <si>
    <t>Marília Araújo Gomes</t>
  </si>
  <si>
    <t>Nathália Sousa Rodrigues</t>
  </si>
  <si>
    <t>Paavo Nousiainen Pegado</t>
  </si>
  <si>
    <t>Patrícia Araújo Ramos</t>
  </si>
  <si>
    <t>Pedro Henrique Caminha de Oliveira Filho</t>
  </si>
  <si>
    <t>Rachel Souza Vieira de Melo</t>
  </si>
  <si>
    <t>Roberta Nayara Moreira Quindere</t>
  </si>
  <si>
    <t>Sabrina de Azevedo Jucá</t>
  </si>
  <si>
    <t>Sâmara Virgínia Martins Costa</t>
  </si>
  <si>
    <t>Tatiana Sales Cadena</t>
  </si>
  <si>
    <t>Alyne Virginia Silva  Rodrigues</t>
  </si>
  <si>
    <t>PE</t>
  </si>
  <si>
    <t>Ana Julia Costa Pereira da Silva</t>
  </si>
  <si>
    <t>Augusto Cesar Lins Maciel Júnior</t>
  </si>
  <si>
    <t>Breno Pessoa Marques da Silva</t>
  </si>
  <si>
    <t>Carla Priscila Bezerra Vieira</t>
  </si>
  <si>
    <t>Carolina Miranda Maciel</t>
  </si>
  <si>
    <t>Catarina Pinheiro Mendes Cahu</t>
  </si>
  <si>
    <t>Cris Azevedo Nóbrega</t>
  </si>
  <si>
    <t>Fabíola Freitas e Souza</t>
  </si>
  <si>
    <t>Hugo Samir Maciel de Melo</t>
  </si>
  <si>
    <t>Jussara de Melo Mafra</t>
  </si>
  <si>
    <t>Luciano de Oliveira Cordeiro</t>
  </si>
  <si>
    <t>Manoel Burgos Nogueira Filho</t>
  </si>
  <si>
    <t>Manuella Tavares Ramos</t>
  </si>
  <si>
    <t>Marcio Lima Torres</t>
  </si>
  <si>
    <t>Mayra Regueira Pena Shuler de Menezes</t>
  </si>
  <si>
    <t>Miguel Victor de Sá Cordeiro Almeida</t>
  </si>
  <si>
    <t>Nathalia Thalita Bezerra Santos</t>
  </si>
  <si>
    <t>Nathaly Nascimento De Souza</t>
  </si>
  <si>
    <t>Pedro Colaço Bittencourt</t>
  </si>
  <si>
    <t>Raisa Mendes Vieira Araújo</t>
  </si>
  <si>
    <t>Reginaldo Márcio Alecrim Moitinho</t>
  </si>
  <si>
    <t>Ticiane Daniele Lira dos Santos</t>
  </si>
  <si>
    <t>Úrsula Cidália Ribeiro Freitas</t>
  </si>
  <si>
    <t>Vania Valeria da Costa</t>
  </si>
  <si>
    <t>Andressa Martins França</t>
  </si>
  <si>
    <t>Recife</t>
  </si>
  <si>
    <t>Ana Íria Carneiro de Matos</t>
  </si>
  <si>
    <t>Matriz</t>
  </si>
  <si>
    <t>Angélica Mota Cabral</t>
  </si>
  <si>
    <t>Anna Cecília Fernandes Almeida</t>
  </si>
  <si>
    <t>Antônio Alberto Fontenele Dias</t>
  </si>
  <si>
    <t>Antônio Eduardo de Lima Machado Ferri</t>
  </si>
  <si>
    <t>Bárbara Gondim da Rocha</t>
  </si>
  <si>
    <t>Carolina Torquato Maia</t>
  </si>
  <si>
    <t>Claúdio Moreira Philomeno Gomes Neto</t>
  </si>
  <si>
    <t>Cristiane Frota Oliveira</t>
  </si>
  <si>
    <t>Fábio Zech Sylvestre</t>
  </si>
  <si>
    <t>Felipe Silveira Gurgel do Amaral</t>
  </si>
  <si>
    <t>Ivanna Thercya Menezes Rodrigues</t>
  </si>
  <si>
    <t>Janielle Fernandes Severo</t>
  </si>
  <si>
    <t>Liane Pimentel Figueiredo</t>
  </si>
  <si>
    <t>Lucas Asfor Rocha Lima</t>
  </si>
  <si>
    <t>Marcus César de Oliveira Freitas</t>
  </si>
  <si>
    <t>Marcus Claudius Sabóia Rattacaso</t>
  </si>
  <si>
    <t>Maria de Fátima Pires Cortez</t>
  </si>
  <si>
    <t>Renan Rebouças de Oliveira</t>
  </si>
  <si>
    <t>Roberta de Azevedo Portela</t>
  </si>
  <si>
    <t>Rodrigo Mariano Torquarto Maia</t>
  </si>
  <si>
    <t>Tiago Asfor Rocha Lima</t>
  </si>
  <si>
    <t>Wilson Sales Belchior</t>
  </si>
  <si>
    <t>Gabriela Ferreira dos Santos</t>
  </si>
  <si>
    <t>Natal</t>
  </si>
  <si>
    <t>Igor Luiz Teixeira Lima</t>
  </si>
  <si>
    <t>José Wilton Pinheiro Galvão Junior</t>
  </si>
  <si>
    <t>Renata de Paiva Ubarana Pires</t>
  </si>
  <si>
    <t>Vanessa Maria Freire Pinto</t>
  </si>
  <si>
    <t>Zêlma Melina de Araújo Barboza</t>
  </si>
  <si>
    <t xml:space="preserve">Neuricélia Teodoro de Lima Moreira    </t>
  </si>
  <si>
    <t>Sousa</t>
  </si>
  <si>
    <t>Paulo Lacerda de Oliveira Júnior</t>
  </si>
  <si>
    <t>Daniele de Sousa Rodrigues</t>
  </si>
  <si>
    <t>Patos</t>
  </si>
  <si>
    <t>Alisson Fabiano Gaudêncio de Lucena</t>
  </si>
  <si>
    <t>Campina Grande</t>
  </si>
  <si>
    <t>Ayesa Calíope Beserra Fragôso</t>
  </si>
  <si>
    <t>Frankleiber de Lima Silva</t>
  </si>
  <si>
    <t>Michele Trindade Medeiros</t>
  </si>
  <si>
    <t>Milena Medeiros Calafange</t>
  </si>
  <si>
    <t xml:space="preserve">Saskia Araújo Sobreira        </t>
  </si>
  <si>
    <t>Suellen Menezes da Costa</t>
  </si>
  <si>
    <t>Thaís Elizabeth Lopes Tavares</t>
  </si>
  <si>
    <t>Amanda Karina Torres</t>
  </si>
  <si>
    <t>Florianópolis</t>
  </si>
  <si>
    <t xml:space="preserve">Bruna Martins Lapa </t>
  </si>
  <si>
    <t>Caroline Miotti Ritter Von Jelita</t>
  </si>
  <si>
    <t>Fabio Aparecido Paixão Gongora</t>
  </si>
  <si>
    <t>Fernanda Martins Piacentini</t>
  </si>
  <si>
    <t>Fernanda Vieira da Silva</t>
  </si>
  <si>
    <t>Gabriela Guckert de Oliveira</t>
  </si>
  <si>
    <t>Gian Ernandes Barreto</t>
  </si>
  <si>
    <t>Juliano dos Santos</t>
  </si>
  <si>
    <t>Leonardo Dalvi Alvarenga</t>
  </si>
  <si>
    <t>Leonardo Reis de Oliveira</t>
  </si>
  <si>
    <t>Lisa Amaral Gurgel de Barros</t>
  </si>
  <si>
    <t>Maíra Wollinger Maciel</t>
  </si>
  <si>
    <t>Marcela Matos Cardoso</t>
  </si>
  <si>
    <t>Murilo Heron de Oliveira</t>
  </si>
  <si>
    <t>Priscila Dias de Oliveira Santos</t>
  </si>
  <si>
    <t>Raphael Santos Coelho</t>
  </si>
  <si>
    <t>Renato Henrique Torres Polli</t>
  </si>
  <si>
    <t>Renato Wilian de Souza</t>
  </si>
  <si>
    <t>Viviane Martins da Silva de Oliveira</t>
  </si>
  <si>
    <t>SC</t>
  </si>
  <si>
    <t>Carla Caroline Ferreira Lima</t>
  </si>
  <si>
    <t>Brasília</t>
  </si>
  <si>
    <t>Fabline Siqueira Batista</t>
  </si>
  <si>
    <t>Gabriela Guimarães de Miranda</t>
  </si>
  <si>
    <t>Leonardo Rufino Capistrano</t>
  </si>
  <si>
    <t>Paulo Ravel Rodrigues da Silva Pereira</t>
  </si>
  <si>
    <t>Rafael Araújo Pinheiro Nogueira</t>
  </si>
  <si>
    <t>DF</t>
  </si>
  <si>
    <t>Carlos Augusto dos Santos Rocha</t>
  </si>
  <si>
    <t>Goiânia</t>
  </si>
  <si>
    <t>Christine Wanderley Hidasi</t>
  </si>
  <si>
    <t>Marina Nadler Mendonça dos Reis Perillo</t>
  </si>
  <si>
    <t>GO</t>
  </si>
  <si>
    <t>Helington Finger</t>
  </si>
  <si>
    <t>Blumenau</t>
  </si>
  <si>
    <t>Janaina Costa Sá</t>
  </si>
  <si>
    <t>Aluanne Brasileira Rocha</t>
  </si>
  <si>
    <t>Teresina</t>
  </si>
  <si>
    <t>Emanuella Kelly França de Mendonça Pontes</t>
  </si>
  <si>
    <t>Monica Rocha Luz</t>
  </si>
  <si>
    <t>Priscila de Oliveira Ribeiro</t>
  </si>
  <si>
    <t>PI</t>
  </si>
  <si>
    <t>adrianomello@rochamarinho.adv.br</t>
  </si>
  <si>
    <t>adynaermaia@rochamarinho.adv.br</t>
  </si>
  <si>
    <t>aldenormedeiros@rochamarinho.adv.br</t>
  </si>
  <si>
    <t>alinegouveia@rochamarinho.adv.br</t>
  </si>
  <si>
    <t>alinemaria@rochamarinho.adv.br</t>
  </si>
  <si>
    <t>allissongaudencio@rochamarinho.adv.br</t>
  </si>
  <si>
    <t>aluannerocha@rochamarinho.adv.br</t>
  </si>
  <si>
    <t>alynerodrigues@rochamarinho.adv.br</t>
  </si>
  <si>
    <t>amandatorres@rochamarinho.adv.br</t>
  </si>
  <si>
    <t>anaameliaramos@rochamarinho.adv.br</t>
  </si>
  <si>
    <t>anacarolinapaiva@rochamarinho.adv.br</t>
  </si>
  <si>
    <t>anacarolinne@rochamarinho.adv.br</t>
  </si>
  <si>
    <t>claudiacabral@rochamarinho.adv.br</t>
  </si>
  <si>
    <t>iriamatos@rochamarinho.adv.br</t>
  </si>
  <si>
    <t>anasilva@rochamarinho.adv.br</t>
  </si>
  <si>
    <t>kareninaarruda@rochamarinho.adv.br</t>
  </si>
  <si>
    <t>anapaulavitorino@rochamarinho.adv.br</t>
  </si>
  <si>
    <t>rafaelacaetano@rochamarinho.adv.br</t>
  </si>
  <si>
    <t>anasofia@rochamarinho.adv.br</t>
  </si>
  <si>
    <t>andremenezes@rochamarinho.adv.br</t>
  </si>
  <si>
    <t>andreacarmo@rochamarinho.adv.br</t>
  </si>
  <si>
    <t>andreadornelas@rochamarinho.adv.br</t>
  </si>
  <si>
    <t>andressafranca@rochamarinho.adv.br</t>
  </si>
  <si>
    <t>aneelemenezes@rochamarinho.adv.br</t>
  </si>
  <si>
    <t>ceciliafernandes@rochamarinho.adv.br</t>
  </si>
  <si>
    <t>annecarolinebarros@rochamarinho.adv.br</t>
  </si>
  <si>
    <t>albertofontenele@rochamarinho.adv.br</t>
  </si>
  <si>
    <t>eduardoferri@rochamarinho.adv.br</t>
  </si>
  <si>
    <t>augustocesar@rochamarinho.adv.br</t>
  </si>
  <si>
    <t>ayesafragoso@rochamarinho.adv.br</t>
  </si>
  <si>
    <t>barbaragondim@rochamarinho.adv.br</t>
  </si>
  <si>
    <t>biancacaminha@rochamarinho.adv.br</t>
  </si>
  <si>
    <t>brenopessoa@rochamarinho.adv.br</t>
  </si>
  <si>
    <t>brunacartaxo@rochamarinho.adv.br</t>
  </si>
  <si>
    <t>brunalapa@rochamarinho.adv.br</t>
  </si>
  <si>
    <t>brunosouto@rochamarinho.adv.br</t>
  </si>
  <si>
    <t>brunohenrique@rochamarinho.adv.br</t>
  </si>
  <si>
    <t>brunoaranha@rochamarinho.adv.br</t>
  </si>
  <si>
    <t>camilagondim@rochamarinho.adv.br</t>
  </si>
  <si>
    <t>camilamoura@rochamarinho.adv.br</t>
  </si>
  <si>
    <t>carinedourado@rochamarinho.adv.br</t>
  </si>
  <si>
    <t>carlalima@rochamarinho.adv.br</t>
  </si>
  <si>
    <t>carlavieira@rochamarinho.adv.br</t>
  </si>
  <si>
    <t>carlosaugusto@rochamarinho.adv.br</t>
  </si>
  <si>
    <t>carolinamaciel@rochamarinho.adv.br</t>
  </si>
  <si>
    <t>carolinamaia@rochamarinho.adv.br</t>
  </si>
  <si>
    <t>carolinechaves@rochamarinho.adv.br</t>
  </si>
  <si>
    <t>carolinejelita@rochamarinho.adv.br</t>
  </si>
  <si>
    <t>catarinacahu@rochamarinho.adv.br</t>
  </si>
  <si>
    <t>celiobritto@rochamarinho.adv.br</t>
  </si>
  <si>
    <t>christinehidasi@rochamarinho.adv.br</t>
  </si>
  <si>
    <t>clairebritto@rochamarinho.adv.br</t>
  </si>
  <si>
    <t>claudiophilomeno@rochamarinho.adv.br</t>
  </si>
  <si>
    <t>crisnobrega@rochamarinho.adv.br</t>
  </si>
  <si>
    <t>cristianafreitas@rochamarinho.adv.br</t>
  </si>
  <si>
    <t>cristianecarvalho@rochamarinho.adv.br</t>
  </si>
  <si>
    <t>cristianefrota@rochamarinho.adv.br</t>
  </si>
  <si>
    <t>cristianemontenegro@rochamarinho.adv.br</t>
  </si>
  <si>
    <t>daniellossio@rochamarinho.adv.br</t>
  </si>
  <si>
    <t>danielerodrigues@rochamarinho.adv.br</t>
  </si>
  <si>
    <t>daniellelucena@rochamarinho.adv.br</t>
  </si>
  <si>
    <t>danilocarneiro@rochamarinho.adv.br</t>
  </si>
  <si>
    <t>darlansantos@rochamarinho.adv.br</t>
  </si>
  <si>
    <t>denisesantiago@rochamarinho.adv.br</t>
  </si>
  <si>
    <t>diegoviegas@rochamarinho.adv.br</t>
  </si>
  <si>
    <t>edjanemartins@rochamarinho.adv.br</t>
  </si>
  <si>
    <t>edmilsonalmeida@rochamarinho.adv.br</t>
  </si>
  <si>
    <t>einardolima@rochamarinho.adv.br</t>
  </si>
  <si>
    <t>elidalima@rochamarinho.adv.br</t>
  </si>
  <si>
    <t>elizangelacunha@rochamarinho.adv.br</t>
  </si>
  <si>
    <t>elorafernandes@rochamarinho.adv.br</t>
  </si>
  <si>
    <t>emanuellapontes@rochamarinho.adv.br</t>
  </si>
  <si>
    <t>erikanobrega@rochamarinho.adv.br</t>
  </si>
  <si>
    <t>ermanomenezes@rochamarinho.adv.br</t>
  </si>
  <si>
    <t>evanizioroque@rochamarinho.adv.br</t>
  </si>
  <si>
    <t>fabiogongora@rochamarinho.adv.br</t>
  </si>
  <si>
    <t>fabiosylvestre@rochamarinho.adv.br</t>
  </si>
  <si>
    <t>fabiolafeijo@rochamarinho.adv.br</t>
  </si>
  <si>
    <t>fabiolafreitas@rochamarinho.adv.br</t>
  </si>
  <si>
    <t>fablinebatista@rochamarinho.adv.br</t>
  </si>
  <si>
    <t>filipenogueira@rochamarinho.adv.br</t>
  </si>
  <si>
    <t>felipeamaral@rochamarinho.adv.br</t>
  </si>
  <si>
    <t>fernandapiacentini@rochamarinho.adv.br</t>
  </si>
  <si>
    <t>fernandavieira@rochamarinho.adv.br</t>
  </si>
  <si>
    <t>flaviamoreno@rochamarinho.adv.br</t>
  </si>
  <si>
    <t>flavialins@rochamarinho.adv.br</t>
  </si>
  <si>
    <t>nadinepinho@rochamarinho.adv.br</t>
  </si>
  <si>
    <t>franciscopaleto@rochamarinho.adv.br</t>
  </si>
  <si>
    <t>davidrocha@rochamarinho.adv.br</t>
  </si>
  <si>
    <t>frankleiber@rochamarinho.adv.br</t>
  </si>
  <si>
    <t>gabrielasantos@rochamarinho.adv.br</t>
  </si>
  <si>
    <t>gabrielaoliveira@rochamarinho.adv.br</t>
  </si>
  <si>
    <t xml:space="preserve">gabrielaguimaraes@rochamarinho.adv.br  </t>
  </si>
  <si>
    <t>gabriellefarias@rochamarinho.adv.br</t>
  </si>
  <si>
    <t>chiarapimenta@rochamarinho.adv.br</t>
  </si>
  <si>
    <t xml:space="preserve">gianbarreto@rochamarinho.adv.br        </t>
  </si>
  <si>
    <t>giordanomelo@rochamarinho.adv.br</t>
  </si>
  <si>
    <t>glauciarabelo@rochamarinho.adv.br</t>
  </si>
  <si>
    <t xml:space="preserve">helingtonfinger@rochamarinho.adv.br    </t>
  </si>
  <si>
    <t xml:space="preserve">hugomelo@rochamarinho.adv.br           </t>
  </si>
  <si>
    <t xml:space="preserve">icaroreboucas@rochamarinho.adv.br      </t>
  </si>
  <si>
    <t xml:space="preserve">iedjaalencar@rochamarinho.adv.br       </t>
  </si>
  <si>
    <t>igorteixeira@rochamarinho.adv.br</t>
  </si>
  <si>
    <t>viviannelousada@rochamarinho.adv.br</t>
  </si>
  <si>
    <t xml:space="preserve">ivannarodrigues@rochamarinho.adv.br    </t>
  </si>
  <si>
    <t xml:space="preserve">ivisonduarte@rochamarinho.adv.br       </t>
  </si>
  <si>
    <t>janafreire@rochamarinho.adv.br</t>
  </si>
  <si>
    <t xml:space="preserve">janainasa@rochamarinho.adv.br          </t>
  </si>
  <si>
    <t>janiellesevero@rochamarinho.adv.br</t>
  </si>
  <si>
    <t xml:space="preserve">janineassis@rochamarinho.adv.br        </t>
  </si>
  <si>
    <t xml:space="preserve">Joaogustavo@rochamarinho.adv.br        </t>
  </si>
  <si>
    <t xml:space="preserve">joaovictor@rochamarinho.adv.br         </t>
  </si>
  <si>
    <t>jonasvasconcelos@rochamarinho.adv.br</t>
  </si>
  <si>
    <t>jordanaximenes@rochamarinho.adv.br</t>
  </si>
  <si>
    <t>wiltongalvao@rochamarinho.adv.br</t>
  </si>
  <si>
    <t>juciaramelo@rochamarinho.adv.br</t>
  </si>
  <si>
    <t>julianamiranda@rochamarinho.adv.br</t>
  </si>
  <si>
    <t>julianasalvia@rochamarinho.adv.br</t>
  </si>
  <si>
    <t xml:space="preserve">juliannaalencar@rochamarinho.adv.br    </t>
  </si>
  <si>
    <t xml:space="preserve">julianosantos@rochamarinho.adv.br      </t>
  </si>
  <si>
    <t xml:space="preserve">juliocesar@rochamarinho.adv.br         </t>
  </si>
  <si>
    <t>juliocabral@rochamarinho.adv.br</t>
  </si>
  <si>
    <t>jussaramafra@rochamarinho.adv.br</t>
  </si>
  <si>
    <t>karinabarreto@rochamarinho.adv.br</t>
  </si>
  <si>
    <t>karynaribeiro@rochamarinho.adv.br</t>
  </si>
  <si>
    <t xml:space="preserve">larissaantonia@rochamarinho.adv.br     </t>
  </si>
  <si>
    <t xml:space="preserve">lauannadias@rochamarinho.adv.br        </t>
  </si>
  <si>
    <t xml:space="preserve">laylamilena@rochamarinho.adv.br        </t>
  </si>
  <si>
    <t xml:space="preserve">leonardoalvarenga@rochamarinho.adv.br  </t>
  </si>
  <si>
    <t xml:space="preserve">leonardoreis@rochamarinho.adv.br       </t>
  </si>
  <si>
    <t>leonardorufino@rochamarinho.adv.br</t>
  </si>
  <si>
    <t>lianepimentel@rochamarinho.adv.br</t>
  </si>
  <si>
    <t>lisabarros@rochamarinho.adv.br</t>
  </si>
  <si>
    <t>liviagayoso@rochamarinho.adv.br</t>
  </si>
  <si>
    <t xml:space="preserve">liviagondim@rochamarinho.adv.br        </t>
  </si>
  <si>
    <t xml:space="preserve">lucas@rochamarinho.adv.br              </t>
  </si>
  <si>
    <t>lucianabrito@rochamarinho.adv.br</t>
  </si>
  <si>
    <t xml:space="preserve">luciananobrega@rochamarinho.adv.br     </t>
  </si>
  <si>
    <t xml:space="preserve">lucianaribeiro@rochamarinho.adv.br     </t>
  </si>
  <si>
    <t xml:space="preserve">lucianocordeiro@rochamarinho.adv.br    </t>
  </si>
  <si>
    <t>luizleite@rochamarinho.adv.br</t>
  </si>
  <si>
    <t xml:space="preserve">mairamaciel@rochamarinho.adv.br        </t>
  </si>
  <si>
    <t xml:space="preserve">manoelburgos@rochamarinho.adv.br       </t>
  </si>
  <si>
    <t xml:space="preserve">manuellatavares@rochamarinho.adv.br    </t>
  </si>
  <si>
    <t xml:space="preserve">marcelamatos@rochamarinho.adv.br       </t>
  </si>
  <si>
    <t>marciotorres@rochamarinho.adv.br</t>
  </si>
  <si>
    <t xml:space="preserve">marcosmonteiro@rochamarinho.adv.br     </t>
  </si>
  <si>
    <t>marcusfreitas@rochamarinho.adv.br</t>
  </si>
  <si>
    <t>marcusrattacaso@rochamarinho.adv.br</t>
  </si>
  <si>
    <t>fatima@rochamarinho.adv.br</t>
  </si>
  <si>
    <t xml:space="preserve">marielebragante@rochamarinho.adv.br    </t>
  </si>
  <si>
    <t>mariliagomes@rochamarinho.adv.br</t>
  </si>
  <si>
    <t xml:space="preserve">marinaperillo@rochamarinho.adv.br      </t>
  </si>
  <si>
    <t>marizalopes@rochamarinho.adv.br</t>
  </si>
  <si>
    <t xml:space="preserve">mayraregueira@rochamarinho.adv.br      </t>
  </si>
  <si>
    <t xml:space="preserve">micheletrindade@rochamarinho.adv.br    </t>
  </si>
  <si>
    <t xml:space="preserve">miguelcordeiro@rochamarinho.adv.br     </t>
  </si>
  <si>
    <t xml:space="preserve">milenamedeiros@rochamarinho.adv.br     </t>
  </si>
  <si>
    <t xml:space="preserve">monicarocha@rochamarinho.adv.br        </t>
  </si>
  <si>
    <t xml:space="preserve">muriloheron@rochamarinho.adv.br        </t>
  </si>
  <si>
    <t>nathaliarodrigues@rochamarinho.adv.br</t>
  </si>
  <si>
    <t>nathalysouza@rochamarinho.adv.br</t>
  </si>
  <si>
    <t>nathaliasantos@rochamarinho.adv.br</t>
  </si>
  <si>
    <t>carolbarreto@rochamarinho.adv.br</t>
  </si>
  <si>
    <t>paavopegado@rochamarinho.adv.br</t>
  </si>
  <si>
    <t xml:space="preserve">patriciaaraujo@rochamarinho.adv.br     </t>
  </si>
  <si>
    <t xml:space="preserve">patriciacampos@rochamarinho.adv.br     </t>
  </si>
  <si>
    <t>patriciaapolinario@rochamarinho.adv.br</t>
  </si>
  <si>
    <t>paulolucena@rochamarinho.adv.br</t>
  </si>
  <si>
    <t xml:space="preserve">paulolacerda@rochamarinho.adv.br       </t>
  </si>
  <si>
    <t xml:space="preserve">pauloravel@rochamarinho.adv.br         </t>
  </si>
  <si>
    <t xml:space="preserve">pedrocolaco@rochamarinho.adv.br        </t>
  </si>
  <si>
    <t>pedrocaminha@rochamarinho.adv.br</t>
  </si>
  <si>
    <t>petrusromani@rochamarinho.adv.br</t>
  </si>
  <si>
    <t>priscilaoliveira@rochamarinho.adv.br</t>
  </si>
  <si>
    <t>priscilasantos@rochamarinho.adv.br</t>
  </si>
  <si>
    <t>priscillapereira@rochamarinho.adv.br</t>
  </si>
  <si>
    <t xml:space="preserve">rachelsouza@rochamarinho.adv.br        </t>
  </si>
  <si>
    <t>rafaelnogueira@rochamarinho.adv.br</t>
  </si>
  <si>
    <t>rafaelcoelho@rochamarinho.adv.br</t>
  </si>
  <si>
    <t xml:space="preserve">rafaelaribeiro@rochamarinho.adv.br     </t>
  </si>
  <si>
    <t xml:space="preserve">raianapereira@rochamarinho.adv.br      </t>
  </si>
  <si>
    <t xml:space="preserve">raisamendes@rochamarinho.adv.br        </t>
  </si>
  <si>
    <t>raissadearaujo@rochamarinho.adv.br</t>
  </si>
  <si>
    <t xml:space="preserve">raphaelromel@rochamarinho.adv.br       </t>
  </si>
  <si>
    <t xml:space="preserve">raphaelsantos@rochamarinho.adv.br      </t>
  </si>
  <si>
    <t>marciomoitinho@rochamarinho.adv.br</t>
  </si>
  <si>
    <t>renanreboucas@rochamarinho.adv.br</t>
  </si>
  <si>
    <t>renataubarana@rochamarinho.adv.br</t>
  </si>
  <si>
    <t>renatotorres@rochamarinho.adv.br</t>
  </si>
  <si>
    <t xml:space="preserve">renatowillian@rochamarinho.adv.br      </t>
  </si>
  <si>
    <t>robertaportela@rochamarinho.adv.br</t>
  </si>
  <si>
    <t>robertalima@rochamarinho.adv.br</t>
  </si>
  <si>
    <t>robertaquindere@rochamarinho.adv.br</t>
  </si>
  <si>
    <t>robertoferreira@rochamarinho.adv.br</t>
  </si>
  <si>
    <t>rodrigovidal@rochamarinho.adv.br</t>
  </si>
  <si>
    <t xml:space="preserve">rodrigomaia@rochamarinho.adv.br        </t>
  </si>
  <si>
    <t>sabrinajuca@rochamarinho.adv.br</t>
  </si>
  <si>
    <t xml:space="preserve">samaracosta@rochamarinho.adv.br        </t>
  </si>
  <si>
    <t xml:space="preserve">sandrabastos@rochamarinho.adv.br       </t>
  </si>
  <si>
    <t xml:space="preserve">saracarneiro@rochamarinho.adv.br       </t>
  </si>
  <si>
    <t xml:space="preserve">saskia@rochamarinho.adv.br             </t>
  </si>
  <si>
    <t xml:space="preserve">shaskyagama@rochamarinho.adv.br        </t>
  </si>
  <si>
    <t>sheilasousa@rochamarinho.adv.br</t>
  </si>
  <si>
    <t xml:space="preserve">suellenmenezes@rochamarinho.adv.br     </t>
  </si>
  <si>
    <t>tathianneluiz@rochamarinho.adv.br</t>
  </si>
  <si>
    <t xml:space="preserve">tatianacadena@rochamarinho.adv.br      </t>
  </si>
  <si>
    <t>thaistavares@rochamarinho.adv.br</t>
  </si>
  <si>
    <t xml:space="preserve">thaisegrisi@rochamarinho.adv.br        </t>
  </si>
  <si>
    <t xml:space="preserve">thaysebarreto@rochamarinho.adv.br      </t>
  </si>
  <si>
    <t>thiagofreire@rochamarinho.adv.br</t>
  </si>
  <si>
    <t xml:space="preserve">tiago@rochamarinho.adv.br              </t>
  </si>
  <si>
    <t xml:space="preserve">tiagoliotti@rochamarinho.adv.br        </t>
  </si>
  <si>
    <t>ticianelira@rochamarinho.adv.br</t>
  </si>
  <si>
    <t>ursulafreitas@rochamarinho.adv.br</t>
  </si>
  <si>
    <t xml:space="preserve">vanessagadelha@rochamarinho.adv.br     </t>
  </si>
  <si>
    <t>vanessafreire@rochamarinho.adv.br</t>
  </si>
  <si>
    <t xml:space="preserve">vaniacosta@rochamarinho.adv.br         </t>
  </si>
  <si>
    <t>vivianemartins@rochamarinho.adv.br</t>
  </si>
  <si>
    <t xml:space="preserve">walterfernandes@rochamarinho.adv.br    </t>
  </si>
  <si>
    <t xml:space="preserve">wilsonbelchior@rochamarinho.adv.br     </t>
  </si>
  <si>
    <t>yannerique@rochamarinho.adv.br</t>
  </si>
  <si>
    <t xml:space="preserve">zelmamelina@rochamarinho.adv.br        </t>
  </si>
  <si>
    <t>Distribuição</t>
  </si>
  <si>
    <t>neuri@rochamarinho.adv.br</t>
  </si>
  <si>
    <t>Taxa</t>
  </si>
  <si>
    <t>sim</t>
  </si>
  <si>
    <t>Dist. Janeiro</t>
  </si>
  <si>
    <t>Dist. Fevereiro</t>
  </si>
  <si>
    <t>Dist. Março</t>
  </si>
  <si>
    <t>Dist. Junho</t>
  </si>
  <si>
    <t>Dist. Julho</t>
  </si>
  <si>
    <t>Dist. Abril</t>
  </si>
  <si>
    <t>Dist. Maio</t>
  </si>
  <si>
    <t>Dist. Agosto</t>
  </si>
  <si>
    <t>01/03/2012</t>
  </si>
  <si>
    <t>28/11/1988</t>
  </si>
  <si>
    <t>29/03/2012</t>
  </si>
  <si>
    <t>26/01/1988</t>
  </si>
  <si>
    <t>30/05/2012</t>
  </si>
  <si>
    <t>15/12/1985</t>
  </si>
  <si>
    <t>07/12/2009</t>
  </si>
  <si>
    <t>28/04/1981</t>
  </si>
  <si>
    <t>26/04/2010</t>
  </si>
  <si>
    <t>27/10/2009</t>
  </si>
  <si>
    <t>12/06/1987</t>
  </si>
  <si>
    <t>23/07/2012</t>
  </si>
  <si>
    <t>13/07/1985</t>
  </si>
  <si>
    <t>16/11/2010</t>
  </si>
  <si>
    <t>15/08/1980</t>
  </si>
  <si>
    <t>15/03/2010</t>
  </si>
  <si>
    <t>06/04/1988</t>
  </si>
  <si>
    <t>19/12/2011</t>
  </si>
  <si>
    <t>08/02/1981</t>
  </si>
  <si>
    <t>01/02/2010</t>
  </si>
  <si>
    <t>27/03/1978</t>
  </si>
  <si>
    <t>20/07/2009</t>
  </si>
  <si>
    <t>10/12/1983</t>
  </si>
  <si>
    <t>25/01/2010</t>
  </si>
  <si>
    <t>25/08/1980</t>
  </si>
  <si>
    <t>26/01/1983</t>
  </si>
  <si>
    <t>25/04/2012</t>
  </si>
  <si>
    <t>18/06/1981</t>
  </si>
  <si>
    <t>16/11/2011</t>
  </si>
  <si>
    <t>19/12/1984</t>
  </si>
  <si>
    <t>21/11/2011</t>
  </si>
  <si>
    <t>13/09/1985</t>
  </si>
  <si>
    <t>03/07/2012</t>
  </si>
  <si>
    <t>24/01/1980</t>
  </si>
  <si>
    <t>11/06/2012</t>
  </si>
  <si>
    <t>26/10/1981</t>
  </si>
  <si>
    <t>13/10/1984</t>
  </si>
  <si>
    <t>28/03/1980</t>
  </si>
  <si>
    <t>12/12/2011</t>
  </si>
  <si>
    <t>09/05/2011</t>
  </si>
  <si>
    <t>17/08/1980</t>
  </si>
  <si>
    <t>28/04/1988</t>
  </si>
  <si>
    <t>22/02/2012</t>
  </si>
  <si>
    <t>02/06/1985</t>
  </si>
  <si>
    <t>07/07/2011</t>
  </si>
  <si>
    <t>28/08/1971</t>
  </si>
  <si>
    <t>18/05/2009</t>
  </si>
  <si>
    <t>25/04/1986</t>
  </si>
  <si>
    <t>10/02/1981</t>
  </si>
  <si>
    <t>10/03/2011</t>
  </si>
  <si>
    <t>04/05/1983</t>
  </si>
  <si>
    <t>15/09/2008</t>
  </si>
  <si>
    <t>05/12/1981</t>
  </si>
  <si>
    <t>18/01/2012</t>
  </si>
  <si>
    <t>09/04/2012</t>
  </si>
  <si>
    <t>15/08/1984</t>
  </si>
  <si>
    <t>12/03/2012</t>
  </si>
  <si>
    <t>21/09/1988</t>
  </si>
  <si>
    <t>24/10/2011</t>
  </si>
  <si>
    <t>13/11/1987</t>
  </si>
  <si>
    <t>21/05/2012</t>
  </si>
  <si>
    <t>16/03/1988</t>
  </si>
  <si>
    <t>31/03/1987</t>
  </si>
  <si>
    <t>21/03/2012</t>
  </si>
  <si>
    <t>23/09/1986</t>
  </si>
  <si>
    <t>12/12/1980</t>
  </si>
  <si>
    <t>22/03/2010</t>
  </si>
  <si>
    <t>06/01/1985</t>
  </si>
  <si>
    <t>02/07/2012</t>
  </si>
  <si>
    <t>28/11/1981</t>
  </si>
  <si>
    <t>19/03/2012</t>
  </si>
  <si>
    <t>26/07/1989</t>
  </si>
  <si>
    <t>04/06/2012</t>
  </si>
  <si>
    <t>14/11/1978</t>
  </si>
  <si>
    <t>23/04/2012</t>
  </si>
  <si>
    <t>28/10/1979</t>
  </si>
  <si>
    <t>18/04/2012</t>
  </si>
  <si>
    <t>21/12/1986</t>
  </si>
  <si>
    <t>04/04/2012</t>
  </si>
  <si>
    <t>02/06/1986</t>
  </si>
  <si>
    <t>13/10/2010</t>
  </si>
  <si>
    <t>20/01/1982</t>
  </si>
  <si>
    <t>20/06/1981</t>
  </si>
  <si>
    <t>13/04/2009</t>
  </si>
  <si>
    <t>26/04/1978</t>
  </si>
  <si>
    <t>04/07/2011</t>
  </si>
  <si>
    <t>25/02/1988</t>
  </si>
  <si>
    <t>06/03/2012</t>
  </si>
  <si>
    <t>17/11/1983</t>
  </si>
  <si>
    <t>29/07/2011</t>
  </si>
  <si>
    <t>08/08/1986</t>
  </si>
  <si>
    <t>19/11/2010</t>
  </si>
  <si>
    <t>28/02/1976</t>
  </si>
  <si>
    <t>20/03/2005</t>
  </si>
  <si>
    <t>01/11/1985</t>
  </si>
  <si>
    <t>14/10/2010</t>
  </si>
  <si>
    <t>10/01/2012</t>
  </si>
  <si>
    <t>14/08/1980</t>
  </si>
  <si>
    <t>20/09/2011</t>
  </si>
  <si>
    <t>26/03/1982</t>
  </si>
  <si>
    <t>17/06/2008</t>
  </si>
  <si>
    <t>28/01/1988</t>
  </si>
  <si>
    <t>05/07/2012</t>
  </si>
  <si>
    <t>12/04/1988</t>
  </si>
  <si>
    <t>07/11/2011</t>
  </si>
  <si>
    <t>07/08/1981</t>
  </si>
  <si>
    <t>06/04/2009</t>
  </si>
  <si>
    <t>16/11/1985</t>
  </si>
  <si>
    <t>08/08/2007</t>
  </si>
  <si>
    <t>11/01/1977</t>
  </si>
  <si>
    <t>15/08/1985</t>
  </si>
  <si>
    <t>10/10/2011</t>
  </si>
  <si>
    <t>05/01/2009</t>
  </si>
  <si>
    <t>28/04/1977</t>
  </si>
  <si>
    <t>07/05/2009</t>
  </si>
  <si>
    <t>19/09/1982</t>
  </si>
  <si>
    <t>31/01/2011</t>
  </si>
  <si>
    <t>13/10/1987</t>
  </si>
  <si>
    <t>22/11/2011</t>
  </si>
  <si>
    <t>10/08/1984</t>
  </si>
  <si>
    <t>09/10/1984</t>
  </si>
  <si>
    <t>11/01/2010</t>
  </si>
  <si>
    <t>18/02/1980</t>
  </si>
  <si>
    <t>25/12/1982</t>
  </si>
  <si>
    <t>25/02/2008</t>
  </si>
  <si>
    <t>11/11/1983</t>
  </si>
  <si>
    <t>16/06/2005</t>
  </si>
  <si>
    <t>18/12/1977</t>
  </si>
  <si>
    <t>26/04/2011</t>
  </si>
  <si>
    <t>13/04/1980</t>
  </si>
  <si>
    <t>02/01/1984</t>
  </si>
  <si>
    <t>14/07/2008</t>
  </si>
  <si>
    <t>19/09/2011</t>
  </si>
  <si>
    <t>28/03/1984</t>
  </si>
  <si>
    <t>01/06/2006</t>
  </si>
  <si>
    <t>11/06/1983</t>
  </si>
  <si>
    <t>01/03/2010</t>
  </si>
  <si>
    <t>02/02/1987</t>
  </si>
  <si>
    <t>23/11/1987</t>
  </si>
  <si>
    <t>19/06/2012</t>
  </si>
  <si>
    <t>07/06/1987</t>
  </si>
  <si>
    <t>13/02/2012</t>
  </si>
  <si>
    <t>07/09/1984</t>
  </si>
  <si>
    <t>01/06/2012</t>
  </si>
  <si>
    <t>25/01/1987</t>
  </si>
  <si>
    <t>08/06/2009</t>
  </si>
  <si>
    <t>17/03/1980</t>
  </si>
  <si>
    <t>19/07/2010</t>
  </si>
  <si>
    <t>20/08/1986</t>
  </si>
  <si>
    <t>07/03/1987</t>
  </si>
  <si>
    <t>06/06/2011</t>
  </si>
  <si>
    <t>26/05/1981</t>
  </si>
  <si>
    <t>21/07/2011</t>
  </si>
  <si>
    <t>26/03/1985</t>
  </si>
  <si>
    <t>02/06/2008</t>
  </si>
  <si>
    <t>13/01/1975</t>
  </si>
  <si>
    <t>09/03/2009</t>
  </si>
  <si>
    <t>25/05/1985</t>
  </si>
  <si>
    <t>04/10/2010</t>
  </si>
  <si>
    <t>13/04/1987</t>
  </si>
  <si>
    <t>05/10/2009</t>
  </si>
  <si>
    <t>21/07/1975</t>
  </si>
  <si>
    <t>03/05/2011</t>
  </si>
  <si>
    <t>10/10/1986</t>
  </si>
  <si>
    <t>14/11/2011</t>
  </si>
  <si>
    <t>08/04/1981</t>
  </si>
  <si>
    <t>02/01/2012</t>
  </si>
  <si>
    <t>01/03/1986</t>
  </si>
  <si>
    <t>04/04/1984</t>
  </si>
  <si>
    <t>07/02/2012</t>
  </si>
  <si>
    <t>01/08/1986</t>
  </si>
  <si>
    <t>02/04/2012</t>
  </si>
  <si>
    <t>25/04/1984</t>
  </si>
  <si>
    <t>03/05/2012</t>
  </si>
  <si>
    <t>28/03/1982</t>
  </si>
  <si>
    <t>01/02/2012</t>
  </si>
  <si>
    <t>16/10/1984</t>
  </si>
  <si>
    <t>17/01/2011</t>
  </si>
  <si>
    <t>27/02/1978</t>
  </si>
  <si>
    <t>13/10/2009</t>
  </si>
  <si>
    <t>14/03/1987</t>
  </si>
  <si>
    <t>17/09/1985</t>
  </si>
  <si>
    <t>26/07/2010</t>
  </si>
  <si>
    <t>03/10/1985</t>
  </si>
  <si>
    <t>02/05/2012</t>
  </si>
  <si>
    <t>10/01/1981</t>
  </si>
  <si>
    <t>01/06/2010</t>
  </si>
  <si>
    <t>24/06/1983</t>
  </si>
  <si>
    <t>11/11/1962</t>
  </si>
  <si>
    <t>18/08/1982</t>
  </si>
  <si>
    <t>20/09/2010</t>
  </si>
  <si>
    <t>12/01/1987</t>
  </si>
  <si>
    <t>02/02/2009</t>
  </si>
  <si>
    <t>27/04/1982</t>
  </si>
  <si>
    <t>19/09/1985</t>
  </si>
  <si>
    <t>20/05/1988</t>
  </si>
  <si>
    <t>17/10/2011</t>
  </si>
  <si>
    <t>28/11/1976</t>
  </si>
  <si>
    <t>10/08/2010</t>
  </si>
  <si>
    <t>01/04/2006</t>
  </si>
  <si>
    <t>10/11/1982</t>
  </si>
  <si>
    <t>22/02/2010</t>
  </si>
  <si>
    <t>01/10/1976</t>
  </si>
  <si>
    <t>05/03/2012</t>
  </si>
  <si>
    <t>20/06/1986</t>
  </si>
  <si>
    <t>22/08/2011</t>
  </si>
  <si>
    <t>30/04/1986</t>
  </si>
  <si>
    <t>06/03/2006</t>
  </si>
  <si>
    <t>15/07/1980</t>
  </si>
  <si>
    <t>21/12/1970</t>
  </si>
  <si>
    <t>23/01/2006</t>
  </si>
  <si>
    <t>04/11/1981</t>
  </si>
  <si>
    <t>25/03/1986</t>
  </si>
  <si>
    <t>01/01/1982</t>
  </si>
  <si>
    <t>09/11/1983</t>
  </si>
  <si>
    <t>05/03/1987</t>
  </si>
  <si>
    <t>18/12/1988</t>
  </si>
  <si>
    <t>14/01/1985</t>
  </si>
  <si>
    <t>06/05/2009</t>
  </si>
  <si>
    <t>11/01/1982</t>
  </si>
  <si>
    <t>13/10/2008</t>
  </si>
  <si>
    <t>12/12/1948</t>
  </si>
  <si>
    <t>02/01/2002</t>
  </si>
  <si>
    <t>09/01/1990</t>
  </si>
  <si>
    <t>15/05/2012</t>
  </si>
  <si>
    <t>11/07/1987</t>
  </si>
  <si>
    <t>18/05/2011</t>
  </si>
  <si>
    <t>03/03/1983</t>
  </si>
  <si>
    <t>15/06/2009</t>
  </si>
  <si>
    <t>03/04/1978</t>
  </si>
  <si>
    <t>29/03/1982</t>
  </si>
  <si>
    <t>05/11/1980</t>
  </si>
  <si>
    <t>04/01/2012</t>
  </si>
  <si>
    <t>16/08/1984</t>
  </si>
  <si>
    <t>09/01/1979</t>
  </si>
  <si>
    <t>25/09/1986</t>
  </si>
  <si>
    <t>14/06/2012</t>
  </si>
  <si>
    <t>26/03/1988</t>
  </si>
  <si>
    <t>17/11/1986</t>
  </si>
  <si>
    <t>05/05/1986</t>
  </si>
  <si>
    <t>12/07/2006</t>
  </si>
  <si>
    <t>29/05/1981</t>
  </si>
  <si>
    <t>29/09/2010</t>
  </si>
  <si>
    <t>14/10/1985</t>
  </si>
  <si>
    <t>28/11/2011</t>
  </si>
  <si>
    <t>17/04/1987</t>
  </si>
  <si>
    <t>28/02/2011</t>
  </si>
  <si>
    <t>11/08/1982</t>
  </si>
  <si>
    <t>14/12/1982</t>
  </si>
  <si>
    <t>08/01/1988</t>
  </si>
  <si>
    <t>18/07/2011</t>
  </si>
  <si>
    <t>30/04/2012</t>
  </si>
  <si>
    <t>15/04/1986</t>
  </si>
  <si>
    <t>02/03/1982</t>
  </si>
  <si>
    <t>06/05/2011</t>
  </si>
  <si>
    <t>04/10/2011</t>
  </si>
  <si>
    <t>07/05/1988</t>
  </si>
  <si>
    <t>31/05/1983</t>
  </si>
  <si>
    <t>04/01/2010</t>
  </si>
  <si>
    <t>22/01/1985</t>
  </si>
  <si>
    <t>16/01/2012</t>
  </si>
  <si>
    <t>06/12/1984</t>
  </si>
  <si>
    <t>27/02/1985</t>
  </si>
  <si>
    <t>04/05/2010</t>
  </si>
  <si>
    <t>26/06/1981</t>
  </si>
  <si>
    <t>11/04/1989</t>
  </si>
  <si>
    <t>17/12/1985</t>
  </si>
  <si>
    <t>03/07/1988</t>
  </si>
  <si>
    <t>27/05/1988</t>
  </si>
  <si>
    <t>25/07/2011</t>
  </si>
  <si>
    <t>04/05/1986</t>
  </si>
  <si>
    <t>09/01/2012</t>
  </si>
  <si>
    <t>05/02/1981</t>
  </si>
  <si>
    <t>26/09/2011</t>
  </si>
  <si>
    <t>23/06/1979</t>
  </si>
  <si>
    <t>25/11/1987</t>
  </si>
  <si>
    <t>01/11/1986</t>
  </si>
  <si>
    <t>29/05/2012</t>
  </si>
  <si>
    <t>06/02/1988</t>
  </si>
  <si>
    <t>11/07/2011</t>
  </si>
  <si>
    <t>23/07/1981</t>
  </si>
  <si>
    <t>20/04/2009</t>
  </si>
  <si>
    <t>22/08/1988</t>
  </si>
  <si>
    <t>24/05/2012</t>
  </si>
  <si>
    <t>19/11/1987</t>
  </si>
  <si>
    <t>09/05/1986</t>
  </si>
  <si>
    <t>16/07/1983</t>
  </si>
  <si>
    <t>08/02/2010</t>
  </si>
  <si>
    <t>20/06/1983</t>
  </si>
  <si>
    <t>30/01/2012</t>
  </si>
  <si>
    <t>06/08/1977</t>
  </si>
  <si>
    <t>18/06/2012</t>
  </si>
  <si>
    <t>02/10/2006</t>
  </si>
  <si>
    <t>04/07/1986</t>
  </si>
  <si>
    <t>11/06/1986</t>
  </si>
  <si>
    <t>07/05/2008</t>
  </si>
  <si>
    <t>21/07/1986</t>
  </si>
  <si>
    <t>31/10/2011</t>
  </si>
  <si>
    <t>21/04/1984</t>
  </si>
  <si>
    <t>16/05/2012</t>
  </si>
  <si>
    <t>27/06/1986</t>
  </si>
  <si>
    <t>11/08/2008</t>
  </si>
  <si>
    <t>22/06/2012</t>
  </si>
  <si>
    <t>14/06/1987</t>
  </si>
  <si>
    <t>09/05/2012</t>
  </si>
  <si>
    <t>30/03/1985</t>
  </si>
  <si>
    <t>20/10/1982</t>
  </si>
  <si>
    <t>12/12/2002</t>
  </si>
  <si>
    <t>01/05/1984</t>
  </si>
  <si>
    <t>13/07/2009</t>
  </si>
  <si>
    <t>29/11/1985</t>
  </si>
  <si>
    <t>26/05/1988</t>
  </si>
  <si>
    <t>13/05/1983</t>
  </si>
  <si>
    <t>28/09/2011</t>
  </si>
  <si>
    <t>11/11/1965</t>
  </si>
  <si>
    <t>04/04/1985</t>
  </si>
  <si>
    <t>09/03/2010</t>
  </si>
  <si>
    <t>14/12/1977</t>
  </si>
  <si>
    <t>29/11/2011</t>
  </si>
  <si>
    <t>20/04/1980</t>
  </si>
  <si>
    <t>28/04/2007</t>
  </si>
  <si>
    <t>26/01/1982</t>
  </si>
  <si>
    <t>14/03/1988</t>
  </si>
  <si>
    <t>01/01/1986</t>
  </si>
  <si>
    <t>Angelini Gurgel Bello Butrus</t>
  </si>
  <si>
    <t>Carolina Paes de Lira Aleixo</t>
  </si>
  <si>
    <t>Fabivanny Vieira Ramalho de Goes Melo</t>
  </si>
  <si>
    <t>Inocencio da Silva Jeronimo Leite</t>
  </si>
  <si>
    <t>Isadora Bezerra Albuquerque</t>
  </si>
  <si>
    <t>Marcela Oliveira da Silva</t>
  </si>
  <si>
    <t>Nathalia Dias de Barros</t>
  </si>
  <si>
    <t>Paula Fernandes de Queiroz</t>
  </si>
  <si>
    <t>Rodrigo Monteiro Pessoa</t>
  </si>
  <si>
    <t>zelmamelina@rochamarinho.adv.br</t>
  </si>
  <si>
    <t>carolinalira@rochamarinho.adv.br</t>
  </si>
  <si>
    <t>Ena Francisca Fernandes Pinheiro de Sousa</t>
  </si>
  <si>
    <t>enasousapinheiro@rochamarinho.adv.br</t>
  </si>
  <si>
    <t>fabivannymelo@rochamarinho.adv.br</t>
  </si>
  <si>
    <t>inocenciosilva@rochamarinho.adv.br</t>
  </si>
  <si>
    <t>isadoraalbuquerque@rochamarinho.adv.br</t>
  </si>
  <si>
    <t>marcelaoliveira@rochamarinho.adv.br</t>
  </si>
  <si>
    <t>nathaliabarros@rochamarinho.adv.br</t>
  </si>
  <si>
    <t>paulaqueiroz@rochamarinho.adv.br</t>
  </si>
  <si>
    <t>rodrigopessoa@rochamarinho.adv.br</t>
  </si>
  <si>
    <t>SP</t>
  </si>
  <si>
    <t>13/08/2012</t>
  </si>
  <si>
    <t>01/08/2012</t>
  </si>
  <si>
    <t>15/08/2012</t>
  </si>
  <si>
    <t>20/08/2012</t>
  </si>
  <si>
    <t>09/03/1984</t>
  </si>
  <si>
    <t>19/06/1988</t>
  </si>
  <si>
    <t>14/11/1984</t>
  </si>
  <si>
    <t>25/09/1985</t>
  </si>
  <si>
    <t>11/05/1984</t>
  </si>
  <si>
    <t>23/07/1988</t>
  </si>
  <si>
    <t>17/02/1989</t>
  </si>
  <si>
    <t>30/05/1986</t>
  </si>
  <si>
    <t>09/09/1984</t>
  </si>
  <si>
    <t>08/03/1981</t>
  </si>
  <si>
    <t>terciomedeiros@rochamarinho.adv.br</t>
  </si>
  <si>
    <t>16/06/1987</t>
  </si>
  <si>
    <t>Tercio Medeiros Vasconcelos</t>
  </si>
  <si>
    <t>17/08/2012</t>
  </si>
  <si>
    <t>Marcio de Lima Torres</t>
  </si>
  <si>
    <t xml:space="preserve">joaogustavo@rochamarinho.adv.br        </t>
  </si>
  <si>
    <t>01/09/2011</t>
  </si>
  <si>
    <t>23/05/2012</t>
  </si>
  <si>
    <t>27/09/2011</t>
  </si>
  <si>
    <t>22/05/2012</t>
  </si>
  <si>
    <t>28/01/2011</t>
  </si>
  <si>
    <t>23/05/2011</t>
  </si>
  <si>
    <t>11/04/2011</t>
  </si>
  <si>
    <t>01/11/2011</t>
  </si>
  <si>
    <t>04/05/2012</t>
  </si>
  <si>
    <t>16/04/2007</t>
  </si>
  <si>
    <t>28/05/2012</t>
  </si>
  <si>
    <t>16/08/2011</t>
  </si>
  <si>
    <t>Dist. Setembro</t>
  </si>
  <si>
    <t>Amanda de Andrade Barduino</t>
  </si>
  <si>
    <t>Cintya Carvalho da Silva</t>
  </si>
  <si>
    <t>Francisco Edmar Macedo Filho</t>
  </si>
  <si>
    <t>Lianna Nogueira Coelho de Souza</t>
  </si>
  <si>
    <t>Raquel Odilia Vasconcelos Costa</t>
  </si>
  <si>
    <t>Sarita Ramalho Moreira</t>
  </si>
  <si>
    <t>Thyago Serrano de Oliveira Lima</t>
  </si>
  <si>
    <t>Victor Leduc Machado</t>
  </si>
  <si>
    <t>28/07/1975</t>
  </si>
  <si>
    <t>12/09/2012</t>
  </si>
  <si>
    <t>04/09/2012</t>
  </si>
  <si>
    <t>17/09/2012</t>
  </si>
  <si>
    <t>05/09/2012</t>
  </si>
  <si>
    <t>03/09/2012</t>
  </si>
  <si>
    <t>15/06/1984</t>
  </si>
  <si>
    <t>24/08/1983</t>
  </si>
  <si>
    <t>12/12/1986</t>
  </si>
  <si>
    <t>29/03/1985</t>
  </si>
  <si>
    <t>12/09/1987</t>
  </si>
  <si>
    <t>15/12/1988</t>
  </si>
  <si>
    <t>03/04/1989</t>
  </si>
  <si>
    <t>amandabarduino@rochamarinho.adv.br</t>
  </si>
  <si>
    <t>cintyasilva@rochamarinho.adv.br</t>
  </si>
  <si>
    <t>edmarmacedo@rochamarinho.adv.br</t>
  </si>
  <si>
    <t>liannanoronha@rochamarinho.adv.br</t>
  </si>
  <si>
    <t>raquelvasconcelos@rochamarinho.adv.br</t>
  </si>
  <si>
    <t>saritamoreira@rochamarinho.adv.br</t>
  </si>
  <si>
    <t>thyagoserrano@rochamarinho.adv.br</t>
  </si>
  <si>
    <t>victormachado@rochamarinho.adv.br</t>
  </si>
  <si>
    <t>Anna Claudia Cavalcanti Ribeiro</t>
  </si>
  <si>
    <t>Bruno Viana Garrido</t>
  </si>
  <si>
    <t>Caroline Fernandes Marcelino Rego</t>
  </si>
  <si>
    <t>Crisdaianne Palitot de Queiroz Cruz</t>
  </si>
  <si>
    <t>Daniela Carla Lima Santos</t>
  </si>
  <si>
    <t>Dannielly Batista da Silva</t>
  </si>
  <si>
    <t>Emmanuel Cavalcante Carvalho Neto</t>
  </si>
  <si>
    <t>Emmanuela Catunda Lopes Ferreira</t>
  </si>
  <si>
    <t>Heitor Marques Lins de Sousa</t>
  </si>
  <si>
    <t>Kathya Regina Barbosa de Sena</t>
  </si>
  <si>
    <t>Luana Lima Gusmão Zenaide</t>
  </si>
  <si>
    <t>Luisa Nascimento Correia Lima</t>
  </si>
  <si>
    <t>Maria Luciene Fernandes de Moura</t>
  </si>
  <si>
    <t>Monique Ribeiro Barros</t>
  </si>
  <si>
    <t>Nathália de Lourdes Coelho Cruz</t>
  </si>
  <si>
    <t>Raisa Fernandes de Melo</t>
  </si>
  <si>
    <t>Raquel Eloama Zenaide de Melo</t>
  </si>
  <si>
    <t>Tarcilla Maria Cruz de Souza Honório</t>
  </si>
  <si>
    <t>Victor Bossard Quindere</t>
  </si>
  <si>
    <t>Yuri Carvalho Machado Cunha</t>
  </si>
  <si>
    <t>08/10/2012</t>
  </si>
  <si>
    <t>09/10/2012</t>
  </si>
  <si>
    <t>15/10/2012</t>
  </si>
  <si>
    <t>22/10/2012</t>
  </si>
  <si>
    <t>01/10/2012</t>
  </si>
  <si>
    <t>31/10/2012</t>
  </si>
  <si>
    <t>10/10/2012</t>
  </si>
  <si>
    <t>11/10/2012</t>
  </si>
  <si>
    <t>Ana Barbara Rolim de Barros Alves de Souza</t>
  </si>
  <si>
    <t>Ana Lúcia Gonçalves de Oliveira Cunha</t>
  </si>
  <si>
    <t>Camila Nobrega de Sousa</t>
  </si>
  <si>
    <t>Camila Santa Cruz Lins de Siqueira</t>
  </si>
  <si>
    <t>Claudia de Carvalho Pessoa Igrejas Lopes</t>
  </si>
  <si>
    <t>Danielle de Medeiros Dantas</t>
  </si>
  <si>
    <t>Geoglenia Dantas da Rocha</t>
  </si>
  <si>
    <t>Julio Pereira da Costa Neto</t>
  </si>
  <si>
    <t>Karla Germana Andrade de Souza</t>
  </si>
  <si>
    <t>Kicia Maia Figueira</t>
  </si>
  <si>
    <t>Laise Maria Netto Schuler de Menezes</t>
  </si>
  <si>
    <t>Maria Christianne Costa Oliveira</t>
  </si>
  <si>
    <t>Maria Daniela Caetano Ferreira de Figueiredo</t>
  </si>
  <si>
    <t>Mayara Sousa Gomes</t>
  </si>
  <si>
    <t>Paula Pereira da Costa</t>
  </si>
  <si>
    <t xml:space="preserve">Priscilla da Costa Machado </t>
  </si>
  <si>
    <t>Rafaella de Oliveira Carvalho Alencar</t>
  </si>
  <si>
    <t>Rafhael de Moura Borges</t>
  </si>
  <si>
    <t>Sonelli Fernandes de Moura</t>
  </si>
  <si>
    <t>Yanna Medeiros dos Santos</t>
  </si>
  <si>
    <t>Dist. Outubro</t>
  </si>
  <si>
    <t>Dist. Novembro</t>
  </si>
  <si>
    <t>Dist. Dezembro</t>
  </si>
  <si>
    <t>26/11/2012</t>
  </si>
  <si>
    <t>25/10/2012</t>
  </si>
  <si>
    <t>06/11/2012</t>
  </si>
  <si>
    <t>01/11/2012</t>
  </si>
  <si>
    <t>09/11/2012</t>
  </si>
  <si>
    <t>19/11/2012</t>
  </si>
  <si>
    <t>12/11/2012</t>
  </si>
  <si>
    <t>27/11/2012</t>
  </si>
  <si>
    <t>05/11/2012</t>
  </si>
  <si>
    <t>barbararolim@rochamarinho.adv.br</t>
  </si>
  <si>
    <t>analuciacunha@rochamarinho.adv.br</t>
  </si>
  <si>
    <t>annaribeiro@rochamarinho.adv.br</t>
  </si>
  <si>
    <t>brunogarrido@rochamarinho.adv.br</t>
  </si>
  <si>
    <t>camilanobrega@rochamarinho.adv.br</t>
  </si>
  <si>
    <t>camilasiqueira@rochamarinho.adv.br</t>
  </si>
  <si>
    <t>carolinefernandes@rochamarinho.adv.br</t>
  </si>
  <si>
    <t>claudiaigrejas@rochamarinho.adv.br</t>
  </si>
  <si>
    <t>crisdaiannepalitot@rochamarinho.adv.br</t>
  </si>
  <si>
    <t>danielasantos@rochamarinho.adv.br</t>
  </si>
  <si>
    <t>danielledantas@rochamarinho.adv.br</t>
  </si>
  <si>
    <t>danniellybatista@rochamarinho.adv.br</t>
  </si>
  <si>
    <t>emmanuelcavalcante@rochamarinho.adv.br</t>
  </si>
  <si>
    <t>emmanuelacatunda@rochamarinho.adv.br</t>
  </si>
  <si>
    <t>geogleniadantas@rochamarinho.adv.br</t>
  </si>
  <si>
    <t>heitormarques@rochamarinho.adv.br</t>
  </si>
  <si>
    <t>juliocosta@rochamarinho.adv.br</t>
  </si>
  <si>
    <t>karlagermana@rochamarinho.adv.br</t>
  </si>
  <si>
    <t>kathyasena@rochamarinho.adv.br</t>
  </si>
  <si>
    <t>kiciamaia@rochamarinho.adv.br</t>
  </si>
  <si>
    <t>laiseschuler@rochamarinho.adv.br</t>
  </si>
  <si>
    <t>luanagusmao@rochamarinho.adv.br</t>
  </si>
  <si>
    <t>luisacorreia@rochamarinho.adv.br</t>
  </si>
  <si>
    <t>mariachristianne@rochamarinho.adv.br</t>
  </si>
  <si>
    <t>danielacaetano@rochamarinho.adv.br</t>
  </si>
  <si>
    <t>lucienemoura@rochamarinho.adv.br</t>
  </si>
  <si>
    <t>marianapires@rochamarinho.adv.br</t>
  </si>
  <si>
    <t>mayaragomes@rochamarinho.adv.br</t>
  </si>
  <si>
    <t>moniqueribeiro@rochamarinho.adv.br</t>
  </si>
  <si>
    <t>nathaliacruz@rochamarinho.adv.br</t>
  </si>
  <si>
    <t>paulapereira@rochamarinho.adv.br</t>
  </si>
  <si>
    <t>priscillamachado@rochamarinho.adv.br</t>
  </si>
  <si>
    <t>rafaellaalencar@rochamarinho.adv.br</t>
  </si>
  <si>
    <t>rafhaelborges@rochamarinho.adv.br</t>
  </si>
  <si>
    <t>raisamelo@rochamarinho.adv.br</t>
  </si>
  <si>
    <t>raqueleloana@rochamarinho.adv.br</t>
  </si>
  <si>
    <t>sonellifernandes@rochamarinho.adv.br</t>
  </si>
  <si>
    <t>tarcillahonorio@rochamarinho.adv.br</t>
  </si>
  <si>
    <t>victorquindere@rochamarinho.adv.br</t>
  </si>
  <si>
    <t>yannamedeiros@rochamarinho.adv.br</t>
  </si>
  <si>
    <t>yuricunha@rochamarinho.adv.br</t>
  </si>
  <si>
    <t>28/07/1988</t>
  </si>
  <si>
    <t>10/01/1986</t>
  </si>
  <si>
    <t>13/02/1989</t>
  </si>
  <si>
    <t>26/01/1987</t>
  </si>
  <si>
    <t>28/06/1975</t>
  </si>
  <si>
    <t>21/12/1987</t>
  </si>
  <si>
    <t>30/06/1989</t>
  </si>
  <si>
    <t>26/02/1989</t>
  </si>
  <si>
    <t>10/03/1988</t>
  </si>
  <si>
    <t>30/09/1980</t>
  </si>
  <si>
    <t>13/08/1987</t>
  </si>
  <si>
    <t>13/09/1982</t>
  </si>
  <si>
    <t>10/04/1984</t>
  </si>
  <si>
    <t>18/09/1984</t>
  </si>
  <si>
    <t>Mariana Cassiano Pires de Castro</t>
  </si>
  <si>
    <t>04/01/1987</t>
  </si>
  <si>
    <t>20/02/1986</t>
  </si>
  <si>
    <t>15/11/1987</t>
  </si>
  <si>
    <t>13/01/1983</t>
  </si>
  <si>
    <t>23/09/1985</t>
  </si>
  <si>
    <t>30/06/1986</t>
  </si>
  <si>
    <t>27/09/1980</t>
  </si>
  <si>
    <t>23/09/1987</t>
  </si>
  <si>
    <t>12/06/1989</t>
  </si>
  <si>
    <t>14/01/1988</t>
  </si>
  <si>
    <t>31/12/1988</t>
  </si>
  <si>
    <t>05/05/1983</t>
  </si>
  <si>
    <t>27/05/1980</t>
  </si>
  <si>
    <t>25/06/1979</t>
  </si>
  <si>
    <t>02/07/1989</t>
  </si>
  <si>
    <t>27/07/1986</t>
  </si>
  <si>
    <t>05/01/1986</t>
  </si>
  <si>
    <t>24/08/1987</t>
  </si>
  <si>
    <t>29/06/1986</t>
  </si>
  <si>
    <t>04/10/1989</t>
  </si>
  <si>
    <t>31/01/1985</t>
  </si>
  <si>
    <t>08/01/1989</t>
  </si>
  <si>
    <t>28/10/1982</t>
  </si>
  <si>
    <t>19/11/1986</t>
  </si>
  <si>
    <t>ZYanne Carollynne Rique de Sousa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</si>
</sst>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dd/mm/yy;@"/>
    <numFmt numFmtId="167" formatCode="0.00_);\(0.00\)"/>
    <numFmt numFmtId="168" formatCode="mmdd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49" fontId="4" fillId="2" borderId="1" xfId="5" applyNumberFormat="1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4" fillId="2" borderId="2" xfId="5" applyNumberFormat="1" applyFont="1" applyFill="1" applyBorder="1" applyAlignment="1">
      <alignment horizontal="center" vertical="center"/>
    </xf>
    <xf numFmtId="0" fontId="0" fillId="0" borderId="0" xfId="0"/>
    <xf numFmtId="49" fontId="4" fillId="2" borderId="1" xfId="5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4" fontId="6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3" fillId="3" borderId="1" xfId="0" applyNumberFormat="1" applyFont="1" applyFill="1" applyBorder="1"/>
    <xf numFmtId="49" fontId="6" fillId="0" borderId="1" xfId="0" applyNumberFormat="1" applyFont="1" applyBorder="1" applyAlignment="1">
      <alignment vertical="center"/>
    </xf>
    <xf numFmtId="49" fontId="0" fillId="3" borderId="1" xfId="0" applyNumberFormat="1" applyFill="1" applyBorder="1"/>
    <xf numFmtId="49" fontId="6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167" fontId="4" fillId="2" borderId="1" xfId="5" applyNumberFormat="1" applyFont="1" applyFill="1" applyBorder="1" applyAlignment="1">
      <alignment horizontal="center" vertical="center"/>
    </xf>
    <xf numFmtId="167" fontId="9" fillId="3" borderId="1" xfId="0" applyNumberFormat="1" applyFont="1" applyFill="1" applyBorder="1" applyAlignment="1">
      <alignment horizontal="center"/>
    </xf>
    <xf numFmtId="167" fontId="0" fillId="0" borderId="0" xfId="0" applyNumberFormat="1"/>
    <xf numFmtId="0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4" fillId="2" borderId="3" xfId="5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4" fillId="2" borderId="5" xfId="5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168" fontId="5" fillId="0" borderId="0" xfId="0" applyNumberFormat="1" applyFont="1" applyBorder="1" applyAlignment="1">
      <alignment horizontal="center" vertical="center"/>
    </xf>
    <xf numFmtId="168" fontId="3" fillId="3" borderId="0" xfId="0" applyNumberFormat="1" applyFon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8" fillId="3" borderId="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49" fontId="3" fillId="0" borderId="1" xfId="0" applyNumberFormat="1" applyFont="1" applyFill="1" applyBorder="1"/>
    <xf numFmtId="2" fontId="3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1" fillId="0" borderId="1" xfId="7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49" fontId="3" fillId="0" borderId="0" xfId="0" applyNumberFormat="1" applyFont="1" applyFill="1" applyBorder="1"/>
    <xf numFmtId="0" fontId="3" fillId="0" borderId="0" xfId="0" applyFont="1" applyFill="1" applyBorder="1"/>
    <xf numFmtId="49" fontId="0" fillId="0" borderId="0" xfId="0" applyNumberFormat="1" applyFill="1" applyBorder="1"/>
    <xf numFmtId="49" fontId="6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4" xfId="0" applyNumberForma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0" fillId="0" borderId="1" xfId="7" applyNumberFormat="1" applyFont="1" applyFill="1" applyBorder="1" applyAlignment="1">
      <alignment horizontal="center"/>
    </xf>
    <xf numFmtId="2" fontId="0" fillId="0" borderId="1" xfId="7" applyNumberFormat="1" applyFont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164" fontId="0" fillId="0" borderId="1" xfId="7" applyFont="1" applyBorder="1"/>
    <xf numFmtId="2" fontId="0" fillId="0" borderId="1" xfId="0" applyNumberFormat="1" applyBorder="1" applyAlignment="1">
      <alignment horizontal="center"/>
    </xf>
    <xf numFmtId="2" fontId="1" fillId="0" borderId="4" xfId="7" applyNumberFormat="1" applyFont="1" applyFill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49" fontId="11" fillId="0" borderId="5" xfId="0" applyNumberFormat="1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/>
    <xf numFmtId="49" fontId="3" fillId="0" borderId="1" xfId="0" applyNumberFormat="1" applyFont="1" applyFill="1" applyBorder="1"/>
    <xf numFmtId="49" fontId="6" fillId="0" borderId="1" xfId="0" applyNumberFormat="1" applyFont="1" applyFill="1" applyBorder="1" applyAlignment="1">
      <alignment vertical="center"/>
    </xf>
    <xf numFmtId="2" fontId="0" fillId="3" borderId="1" xfId="0" applyNumberFormat="1" applyFill="1" applyBorder="1" applyAlignment="1">
      <alignment horizontal="center"/>
    </xf>
    <xf numFmtId="0" fontId="0" fillId="0" borderId="0" xfId="0"/>
    <xf numFmtId="49" fontId="0" fillId="3" borderId="1" xfId="0" applyNumberForma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10" fillId="0" borderId="1" xfId="0" applyFont="1" applyFill="1" applyBorder="1"/>
    <xf numFmtId="49" fontId="0" fillId="3" borderId="1" xfId="0" applyNumberForma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49" fontId="6" fillId="0" borderId="1" xfId="0" applyNumberFormat="1" applyFont="1" applyFill="1" applyBorder="1" applyAlignment="1">
      <alignment vertical="center"/>
    </xf>
    <xf numFmtId="0" fontId="3" fillId="0" borderId="1" xfId="0" applyFont="1" applyFill="1" applyBorder="1"/>
    <xf numFmtId="0" fontId="0" fillId="0" borderId="1" xfId="0" applyFill="1" applyBorder="1"/>
    <xf numFmtId="49" fontId="0" fillId="0" borderId="1" xfId="0" applyNumberFormat="1" applyFont="1" applyFill="1" applyBorder="1"/>
    <xf numFmtId="49" fontId="0" fillId="0" borderId="1" xfId="0" applyNumberFormat="1" applyFill="1" applyBorder="1" applyAlignment="1">
      <alignment horizontal="left"/>
    </xf>
    <xf numFmtId="49" fontId="8" fillId="0" borderId="6" xfId="0" applyNumberFormat="1" applyFont="1" applyBorder="1" applyAlignment="1">
      <alignment horizontal="center" vertical="center"/>
    </xf>
    <xf numFmtId="49" fontId="8" fillId="3" borderId="6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1" fillId="0" borderId="1" xfId="0" applyFont="1" applyFill="1" applyBorder="1"/>
    <xf numFmtId="2" fontId="0" fillId="0" borderId="1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/>
  </cellXfs>
  <cellStyles count="8">
    <cellStyle name="Currency" xfId="7" builtinId="4"/>
    <cellStyle name="Moeda 2" xfId="2"/>
    <cellStyle name="Moeda 3" xfId="1"/>
    <cellStyle name="Normal" xfId="0" builtinId="0"/>
    <cellStyle name="Normal 10" xfId="3"/>
    <cellStyle name="Normal 3" xfId="4"/>
    <cellStyle name="Normal 4" xfId="5"/>
    <cellStyle name="Vírgula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rmanomenezes@rochamarinho.ad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9"/>
  <sheetViews>
    <sheetView tabSelected="1" topLeftCell="O242" workbookViewId="0">
      <selection activeCell="U261" sqref="U261"/>
    </sheetView>
  </sheetViews>
  <sheetFormatPr defaultRowHeight="15" x14ac:dyDescent="0.25"/>
  <cols>
    <col min="1" max="1" width="45.28515625" style="24" customWidth="1"/>
    <col min="2" max="2" width="9.42578125" style="24" customWidth="1"/>
    <col min="3" max="3" width="10.28515625" style="24" customWidth="1"/>
    <col min="4" max="4" width="40.85546875" style="24" customWidth="1"/>
    <col min="5" max="5" width="14.85546875" style="38" customWidth="1"/>
    <col min="6" max="6" width="14.85546875" style="24" customWidth="1"/>
    <col min="7" max="7" width="14.85546875" style="49" customWidth="1"/>
    <col min="8" max="8" width="14.5703125" style="50" customWidth="1"/>
    <col min="9" max="9" width="15.7109375" style="24" customWidth="1"/>
    <col min="10" max="17" width="14.85546875" style="38" bestFit="1" customWidth="1"/>
    <col min="18" max="18" width="13.28515625" bestFit="1" customWidth="1"/>
    <col min="19" max="19" width="11.28515625" bestFit="1" customWidth="1"/>
    <col min="20" max="20" width="13.140625" bestFit="1" customWidth="1"/>
    <col min="21" max="21" width="13.7109375" bestFit="1" customWidth="1"/>
  </cols>
  <sheetData>
    <row r="1" spans="1:21" x14ac:dyDescent="0.25">
      <c r="A1" s="1" t="s">
        <v>0</v>
      </c>
      <c r="B1" s="12" t="s">
        <v>1</v>
      </c>
      <c r="C1" s="12" t="s">
        <v>2</v>
      </c>
      <c r="D1" s="12" t="s">
        <v>3</v>
      </c>
      <c r="E1" s="36" t="s">
        <v>479</v>
      </c>
      <c r="F1" s="43" t="s">
        <v>481</v>
      </c>
      <c r="G1" s="43" t="s">
        <v>4</v>
      </c>
      <c r="H1" s="43" t="s">
        <v>5</v>
      </c>
      <c r="I1" s="46" t="s">
        <v>6</v>
      </c>
      <c r="J1" s="36" t="s">
        <v>483</v>
      </c>
      <c r="K1" s="36" t="s">
        <v>484</v>
      </c>
      <c r="L1" s="36" t="s">
        <v>485</v>
      </c>
      <c r="M1" s="36" t="s">
        <v>488</v>
      </c>
      <c r="N1" s="36" t="s">
        <v>489</v>
      </c>
      <c r="O1" s="36" t="s">
        <v>486</v>
      </c>
      <c r="P1" s="36" t="s">
        <v>487</v>
      </c>
      <c r="Q1" s="36" t="s">
        <v>490</v>
      </c>
      <c r="R1" s="36" t="s">
        <v>868</v>
      </c>
      <c r="S1" s="36" t="s">
        <v>946</v>
      </c>
      <c r="T1" s="36" t="s">
        <v>947</v>
      </c>
      <c r="U1" s="36" t="s">
        <v>948</v>
      </c>
    </row>
    <row r="2" spans="1:21" x14ac:dyDescent="0.25">
      <c r="A2" s="55" t="s">
        <v>7</v>
      </c>
      <c r="B2" s="17" t="s">
        <v>51</v>
      </c>
      <c r="C2" s="39">
        <v>1113</v>
      </c>
      <c r="D2" s="27" t="s">
        <v>256</v>
      </c>
      <c r="E2" s="56">
        <v>3500</v>
      </c>
      <c r="F2" s="44" t="s">
        <v>482</v>
      </c>
      <c r="G2" s="17" t="s">
        <v>814</v>
      </c>
      <c r="H2" s="17" t="s">
        <v>491</v>
      </c>
      <c r="I2" s="47" t="s">
        <v>8</v>
      </c>
      <c r="J2" s="117">
        <v>3510</v>
      </c>
      <c r="K2" s="117">
        <v>3515</v>
      </c>
      <c r="L2" s="117">
        <v>3625.15</v>
      </c>
      <c r="M2" s="117">
        <v>3779.89</v>
      </c>
      <c r="N2" s="117">
        <v>3669.36</v>
      </c>
      <c r="O2" s="117">
        <v>3757.78</v>
      </c>
      <c r="P2" s="117">
        <v>3536.7359999999999</v>
      </c>
      <c r="Q2" s="117">
        <v>3735.67</v>
      </c>
      <c r="R2" s="117">
        <v>3603.04</v>
      </c>
      <c r="S2" s="117">
        <v>3647.25</v>
      </c>
      <c r="T2" s="117">
        <v>3779.88</v>
      </c>
      <c r="U2" s="117">
        <v>3801.9911999999999</v>
      </c>
    </row>
    <row r="3" spans="1:21" x14ac:dyDescent="0.25">
      <c r="A3" s="55" t="s">
        <v>9</v>
      </c>
      <c r="B3" s="17" t="s">
        <v>10</v>
      </c>
      <c r="C3" s="40">
        <v>16854</v>
      </c>
      <c r="D3" s="27" t="s">
        <v>257</v>
      </c>
      <c r="E3" s="56">
        <v>1500</v>
      </c>
      <c r="F3" s="44" t="s">
        <v>482</v>
      </c>
      <c r="G3" s="17" t="s">
        <v>492</v>
      </c>
      <c r="H3" s="17" t="s">
        <v>493</v>
      </c>
      <c r="I3" s="47" t="s">
        <v>8</v>
      </c>
      <c r="J3" s="117">
        <v>1510</v>
      </c>
      <c r="K3" s="117">
        <v>1515</v>
      </c>
      <c r="L3" s="117">
        <v>310.73</v>
      </c>
      <c r="M3" s="117">
        <v>1619.95</v>
      </c>
      <c r="N3" s="117">
        <v>1572.58</v>
      </c>
      <c r="O3" s="117">
        <v>1610.47</v>
      </c>
      <c r="P3" s="117">
        <v>1515.7439999999999</v>
      </c>
      <c r="Q3" s="117">
        <v>1601</v>
      </c>
      <c r="R3" s="117">
        <v>1544.16</v>
      </c>
      <c r="S3" s="117">
        <v>1563.11</v>
      </c>
      <c r="T3" s="117">
        <v>1619.95</v>
      </c>
      <c r="U3" s="117">
        <v>1629.4247999999998</v>
      </c>
    </row>
    <row r="4" spans="1:21" x14ac:dyDescent="0.25">
      <c r="A4" s="55" t="s">
        <v>11</v>
      </c>
      <c r="B4" s="17" t="s">
        <v>10</v>
      </c>
      <c r="C4" s="40">
        <v>17230</v>
      </c>
      <c r="D4" s="27" t="s">
        <v>258</v>
      </c>
      <c r="E4" s="56">
        <v>1500</v>
      </c>
      <c r="F4" s="44" t="s">
        <v>482</v>
      </c>
      <c r="G4" s="17" t="s">
        <v>494</v>
      </c>
      <c r="H4" s="17" t="s">
        <v>495</v>
      </c>
      <c r="I4" s="47" t="s">
        <v>8</v>
      </c>
      <c r="J4" s="117">
        <v>1510</v>
      </c>
      <c r="K4" s="117">
        <v>1515</v>
      </c>
      <c r="L4" s="117">
        <v>1520</v>
      </c>
      <c r="M4" s="117">
        <v>1525</v>
      </c>
      <c r="N4" s="117">
        <v>1530</v>
      </c>
      <c r="O4" s="117">
        <v>1625</v>
      </c>
      <c r="P4" s="117">
        <v>1515.7439999999999</v>
      </c>
      <c r="Q4" s="117">
        <v>1601</v>
      </c>
      <c r="R4" s="117">
        <v>1544.16</v>
      </c>
      <c r="S4" s="117">
        <v>1563.11</v>
      </c>
      <c r="T4" s="117">
        <v>1619.95</v>
      </c>
      <c r="U4" s="117">
        <v>1629.4247999999998</v>
      </c>
    </row>
    <row r="5" spans="1:21" x14ac:dyDescent="0.25">
      <c r="A5" s="55" t="s">
        <v>12</v>
      </c>
      <c r="B5" s="17" t="s">
        <v>10</v>
      </c>
      <c r="C5" s="40">
        <v>14740</v>
      </c>
      <c r="D5" s="27" t="s">
        <v>259</v>
      </c>
      <c r="E5" s="56">
        <v>2400</v>
      </c>
      <c r="F5" s="44" t="s">
        <v>482</v>
      </c>
      <c r="G5" s="17" t="s">
        <v>496</v>
      </c>
      <c r="H5" s="17" t="s">
        <v>497</v>
      </c>
      <c r="I5" s="47" t="s">
        <v>8</v>
      </c>
      <c r="J5" s="117">
        <v>2546.4499999999998</v>
      </c>
      <c r="K5" s="117">
        <v>2440.35</v>
      </c>
      <c r="L5" s="117">
        <v>2485.8200000000002</v>
      </c>
      <c r="M5" s="117">
        <v>2591.92</v>
      </c>
      <c r="N5" s="117">
        <v>2516.14</v>
      </c>
      <c r="O5" s="117">
        <v>2576.7600000000002</v>
      </c>
      <c r="P5" s="117">
        <v>2425.1904</v>
      </c>
      <c r="Q5" s="117">
        <v>2561.6</v>
      </c>
      <c r="R5" s="117">
        <v>2470.66</v>
      </c>
      <c r="S5" s="117">
        <v>2500.9699999999998</v>
      </c>
      <c r="T5" s="117">
        <v>2591.92</v>
      </c>
      <c r="U5" s="117">
        <v>2607.0796799999998</v>
      </c>
    </row>
    <row r="6" spans="1:21" x14ac:dyDescent="0.25">
      <c r="A6" s="55" t="s">
        <v>103</v>
      </c>
      <c r="B6" s="20" t="s">
        <v>51</v>
      </c>
      <c r="C6" s="40">
        <v>20393</v>
      </c>
      <c r="D6" s="27" t="s">
        <v>260</v>
      </c>
      <c r="E6" s="56">
        <v>3500</v>
      </c>
      <c r="F6" s="44" t="s">
        <v>482</v>
      </c>
      <c r="G6" s="17" t="s">
        <v>498</v>
      </c>
      <c r="H6" s="17" t="s">
        <v>499</v>
      </c>
      <c r="I6" s="47" t="s">
        <v>104</v>
      </c>
      <c r="J6" s="117">
        <v>3183.06</v>
      </c>
      <c r="K6" s="117">
        <v>3050.43</v>
      </c>
      <c r="L6" s="117">
        <v>3625.15</v>
      </c>
      <c r="M6" s="117">
        <v>3779.89</v>
      </c>
      <c r="N6" s="117">
        <v>3669.36</v>
      </c>
      <c r="O6" s="117">
        <v>3757.78</v>
      </c>
      <c r="P6" s="117">
        <v>3536.7359999999999</v>
      </c>
      <c r="Q6" s="117">
        <v>3735.67</v>
      </c>
      <c r="R6" s="117">
        <v>3808.93</v>
      </c>
      <c r="S6" s="117">
        <v>3721.46</v>
      </c>
      <c r="T6" s="117">
        <v>3887.88</v>
      </c>
      <c r="U6" s="117">
        <v>3910.6195200000002</v>
      </c>
    </row>
    <row r="7" spans="1:21" x14ac:dyDescent="0.25">
      <c r="A7" s="55" t="s">
        <v>250</v>
      </c>
      <c r="B7" s="20" t="s">
        <v>255</v>
      </c>
      <c r="C7" s="40">
        <v>7410</v>
      </c>
      <c r="D7" s="27" t="s">
        <v>262</v>
      </c>
      <c r="E7" s="56">
        <v>1200</v>
      </c>
      <c r="F7" s="44" t="s">
        <v>482</v>
      </c>
      <c r="G7" s="17" t="s">
        <v>501</v>
      </c>
      <c r="H7" s="17" t="s">
        <v>502</v>
      </c>
      <c r="I7" s="47" t="s">
        <v>251</v>
      </c>
      <c r="J7" s="117">
        <v>1210</v>
      </c>
      <c r="K7" s="117">
        <v>1215</v>
      </c>
      <c r="L7" s="117">
        <v>1220</v>
      </c>
      <c r="M7" s="117">
        <v>1225</v>
      </c>
      <c r="N7" s="117">
        <v>1230</v>
      </c>
      <c r="O7" s="117">
        <v>1235</v>
      </c>
      <c r="P7" s="117">
        <v>363.77856000000003</v>
      </c>
      <c r="Q7" s="117">
        <v>1280.8</v>
      </c>
      <c r="R7" s="117">
        <v>1235.33</v>
      </c>
      <c r="S7" s="117">
        <v>1563.11</v>
      </c>
      <c r="T7" s="117">
        <v>1619.95</v>
      </c>
      <c r="U7" s="117">
        <v>1629.4247999999998</v>
      </c>
    </row>
    <row r="8" spans="1:21" x14ac:dyDescent="0.25">
      <c r="A8" s="104" t="s">
        <v>869</v>
      </c>
      <c r="B8" s="18" t="s">
        <v>10</v>
      </c>
      <c r="C8" s="65">
        <v>17383</v>
      </c>
      <c r="D8" s="105" t="s">
        <v>890</v>
      </c>
      <c r="E8" s="56">
        <v>1500</v>
      </c>
      <c r="F8" s="75" t="s">
        <v>482</v>
      </c>
      <c r="G8" s="64" t="s">
        <v>883</v>
      </c>
      <c r="H8" s="62" t="s">
        <v>878</v>
      </c>
      <c r="I8" s="76" t="s">
        <v>8</v>
      </c>
      <c r="J8" s="117">
        <v>1525</v>
      </c>
      <c r="K8" s="117">
        <v>1530</v>
      </c>
      <c r="L8" s="117">
        <v>1535</v>
      </c>
      <c r="M8" s="117">
        <v>1540</v>
      </c>
      <c r="N8" s="117">
        <v>1545</v>
      </c>
      <c r="O8" s="117">
        <v>1550</v>
      </c>
      <c r="P8" s="117">
        <v>1555</v>
      </c>
      <c r="Q8" s="117">
        <v>1560</v>
      </c>
      <c r="R8" s="117">
        <v>977.97</v>
      </c>
      <c r="S8" s="117">
        <v>1563.11</v>
      </c>
      <c r="T8" s="117">
        <v>1619.95</v>
      </c>
      <c r="U8" s="117">
        <v>1629.4247999999998</v>
      </c>
    </row>
    <row r="9" spans="1:21" x14ac:dyDescent="0.25">
      <c r="A9" s="55" t="s">
        <v>212</v>
      </c>
      <c r="B9" s="20" t="s">
        <v>233</v>
      </c>
      <c r="C9" s="40">
        <v>33636</v>
      </c>
      <c r="D9" s="27" t="s">
        <v>264</v>
      </c>
      <c r="E9" s="56">
        <v>1950</v>
      </c>
      <c r="F9" s="44" t="s">
        <v>482</v>
      </c>
      <c r="G9" s="17" t="s">
        <v>503</v>
      </c>
      <c r="H9" s="17" t="s">
        <v>504</v>
      </c>
      <c r="I9" s="47" t="s">
        <v>213</v>
      </c>
      <c r="J9" s="117">
        <v>1960</v>
      </c>
      <c r="K9" s="117">
        <v>1965</v>
      </c>
      <c r="L9" s="117">
        <v>1970</v>
      </c>
      <c r="M9" s="117">
        <v>1975</v>
      </c>
      <c r="N9" s="117">
        <v>2044.36</v>
      </c>
      <c r="O9" s="117">
        <v>2093.62</v>
      </c>
      <c r="P9" s="117">
        <v>1970.4672</v>
      </c>
      <c r="Q9" s="117">
        <v>2081.3000000000002</v>
      </c>
      <c r="R9" s="117">
        <v>2007.41</v>
      </c>
      <c r="S9" s="117">
        <v>2032.04</v>
      </c>
      <c r="T9" s="117">
        <v>2105.9299999999998</v>
      </c>
      <c r="U9" s="117">
        <v>2118.2522399999998</v>
      </c>
    </row>
    <row r="10" spans="1:21" x14ac:dyDescent="0.25">
      <c r="A10" s="55" t="s">
        <v>13</v>
      </c>
      <c r="B10" s="17" t="s">
        <v>10</v>
      </c>
      <c r="C10" s="40">
        <v>12331</v>
      </c>
      <c r="D10" s="108" t="s">
        <v>265</v>
      </c>
      <c r="E10" s="56">
        <v>2500</v>
      </c>
      <c r="F10" s="44" t="s">
        <v>482</v>
      </c>
      <c r="G10" s="17" t="s">
        <v>505</v>
      </c>
      <c r="H10" s="17" t="s">
        <v>506</v>
      </c>
      <c r="I10" s="47" t="s">
        <v>8</v>
      </c>
      <c r="J10" s="117">
        <v>2652.55</v>
      </c>
      <c r="K10" s="117">
        <v>2542.0300000000002</v>
      </c>
      <c r="L10" s="117">
        <v>2589.4</v>
      </c>
      <c r="M10" s="117">
        <v>2699.92</v>
      </c>
      <c r="N10" s="117">
        <v>2620.9699999999998</v>
      </c>
      <c r="O10" s="117">
        <v>2684.13</v>
      </c>
      <c r="P10" s="117">
        <v>2526.2399999999998</v>
      </c>
      <c r="Q10" s="117">
        <v>2668.34</v>
      </c>
      <c r="R10" s="117">
        <v>2573.6</v>
      </c>
      <c r="S10" s="117">
        <v>2605.1799999999998</v>
      </c>
      <c r="T10" s="117">
        <v>2699.91</v>
      </c>
      <c r="U10" s="117">
        <v>2715.7079999999996</v>
      </c>
    </row>
    <row r="11" spans="1:21" ht="15.75" x14ac:dyDescent="0.25">
      <c r="A11" s="99" t="s">
        <v>926</v>
      </c>
      <c r="B11" s="20" t="s">
        <v>51</v>
      </c>
      <c r="C11" s="52">
        <v>17214</v>
      </c>
      <c r="D11" s="42" t="s">
        <v>958</v>
      </c>
      <c r="E11" s="56">
        <v>1750</v>
      </c>
      <c r="F11" s="45" t="s">
        <v>482</v>
      </c>
      <c r="G11" s="17" t="s">
        <v>1020</v>
      </c>
      <c r="H11" s="95" t="s">
        <v>949</v>
      </c>
      <c r="I11" s="85" t="s">
        <v>104</v>
      </c>
      <c r="J11" s="117">
        <v>1755</v>
      </c>
      <c r="K11" s="117">
        <v>1760</v>
      </c>
      <c r="L11" s="117">
        <v>1770</v>
      </c>
      <c r="M11" s="117">
        <v>1780</v>
      </c>
      <c r="N11" s="117">
        <v>1790</v>
      </c>
      <c r="O11" s="117">
        <v>1800</v>
      </c>
      <c r="P11" s="117">
        <v>1810</v>
      </c>
      <c r="Q11" s="117">
        <v>1820</v>
      </c>
      <c r="R11" s="117">
        <v>1830</v>
      </c>
      <c r="S11" s="117">
        <v>1840</v>
      </c>
      <c r="T11" s="117">
        <v>314.98</v>
      </c>
      <c r="U11" s="117">
        <v>1900.9956</v>
      </c>
    </row>
    <row r="12" spans="1:21" x14ac:dyDescent="0.25">
      <c r="A12" s="101" t="s">
        <v>14</v>
      </c>
      <c r="B12" s="17" t="s">
        <v>10</v>
      </c>
      <c r="C12" s="40">
        <v>16332</v>
      </c>
      <c r="D12" s="17" t="s">
        <v>266</v>
      </c>
      <c r="E12" s="56">
        <v>1800</v>
      </c>
      <c r="F12" s="44" t="s">
        <v>482</v>
      </c>
      <c r="G12" s="17" t="s">
        <v>507</v>
      </c>
      <c r="H12" s="17" t="s">
        <v>508</v>
      </c>
      <c r="I12" s="48" t="s">
        <v>8</v>
      </c>
      <c r="J12" s="117">
        <v>1591.53</v>
      </c>
      <c r="K12" s="117">
        <v>1525.22</v>
      </c>
      <c r="L12" s="117">
        <v>1553.64</v>
      </c>
      <c r="M12" s="117">
        <v>1943.94</v>
      </c>
      <c r="N12" s="117">
        <v>1887.1</v>
      </c>
      <c r="O12" s="117">
        <v>1932.57</v>
      </c>
      <c r="P12" s="117">
        <v>1818.8928000000001</v>
      </c>
      <c r="Q12" s="117">
        <v>1921.2</v>
      </c>
      <c r="R12" s="117">
        <v>1852.99</v>
      </c>
      <c r="S12" s="117">
        <v>1875.73</v>
      </c>
      <c r="T12" s="117">
        <v>1943.94</v>
      </c>
      <c r="U12" s="117">
        <v>1955.3097600000001</v>
      </c>
    </row>
    <row r="13" spans="1:21" x14ac:dyDescent="0.25">
      <c r="A13" s="55" t="s">
        <v>105</v>
      </c>
      <c r="B13" s="20" t="s">
        <v>51</v>
      </c>
      <c r="C13" s="40">
        <v>17960</v>
      </c>
      <c r="D13" s="27" t="s">
        <v>267</v>
      </c>
      <c r="E13" s="56">
        <v>3100</v>
      </c>
      <c r="F13" s="44" t="s">
        <v>482</v>
      </c>
      <c r="G13" s="17" t="s">
        <v>509</v>
      </c>
      <c r="H13" s="17" t="s">
        <v>510</v>
      </c>
      <c r="I13" s="47" t="s">
        <v>104</v>
      </c>
      <c r="J13" s="117">
        <v>3289.16</v>
      </c>
      <c r="K13" s="117">
        <v>3152.12</v>
      </c>
      <c r="L13" s="117">
        <v>3210.82</v>
      </c>
      <c r="M13" s="117">
        <v>3347.9</v>
      </c>
      <c r="N13" s="117">
        <v>3250.01</v>
      </c>
      <c r="O13" s="117">
        <v>3328.32</v>
      </c>
      <c r="P13" s="117">
        <v>3132.5376000000001</v>
      </c>
      <c r="Q13" s="117">
        <v>3308.74</v>
      </c>
      <c r="R13" s="117">
        <v>3808.93</v>
      </c>
      <c r="S13" s="117">
        <v>3721.46</v>
      </c>
      <c r="T13" s="117">
        <v>3887.88</v>
      </c>
      <c r="U13" s="117">
        <v>3910.6195200000002</v>
      </c>
    </row>
    <row r="14" spans="1:21" x14ac:dyDescent="0.25">
      <c r="A14" s="55" t="s">
        <v>15</v>
      </c>
      <c r="B14" s="17" t="s">
        <v>10</v>
      </c>
      <c r="C14" s="40">
        <v>11837</v>
      </c>
      <c r="D14" s="27" t="s">
        <v>268</v>
      </c>
      <c r="E14" s="56">
        <v>2236.5</v>
      </c>
      <c r="F14" s="44" t="s">
        <v>482</v>
      </c>
      <c r="G14" s="17" t="s">
        <v>511</v>
      </c>
      <c r="H14" s="17" t="s">
        <v>512</v>
      </c>
      <c r="I14" s="47" t="s">
        <v>8</v>
      </c>
      <c r="J14" s="117">
        <v>2372.9699999999998</v>
      </c>
      <c r="K14" s="117">
        <v>2274.1</v>
      </c>
      <c r="L14" s="117">
        <v>2316.4699999999998</v>
      </c>
      <c r="M14" s="117">
        <v>2415.35</v>
      </c>
      <c r="N14" s="117">
        <v>2344.7199999999998</v>
      </c>
      <c r="O14" s="117">
        <v>2401.2199999999998</v>
      </c>
      <c r="P14" s="117">
        <v>2259.9743039999998</v>
      </c>
      <c r="Q14" s="117">
        <v>2387.09</v>
      </c>
      <c r="R14" s="117">
        <v>2302.34</v>
      </c>
      <c r="S14" s="117">
        <v>2330.59</v>
      </c>
      <c r="T14" s="117">
        <v>2415.34</v>
      </c>
      <c r="U14" s="117">
        <v>2429.4723768000003</v>
      </c>
    </row>
    <row r="15" spans="1:21" x14ac:dyDescent="0.25">
      <c r="A15" s="102" t="s">
        <v>167</v>
      </c>
      <c r="B15" s="20" t="s">
        <v>51</v>
      </c>
      <c r="C15" s="40">
        <v>19474</v>
      </c>
      <c r="D15" s="27" t="s">
        <v>269</v>
      </c>
      <c r="E15" s="56">
        <v>2100</v>
      </c>
      <c r="F15" s="44" t="s">
        <v>482</v>
      </c>
      <c r="G15" s="17" t="s">
        <v>513</v>
      </c>
      <c r="H15" s="17" t="s">
        <v>514</v>
      </c>
      <c r="I15" s="47" t="s">
        <v>168</v>
      </c>
      <c r="J15" s="117">
        <v>2228.14</v>
      </c>
      <c r="K15" s="117">
        <v>2135.3000000000002</v>
      </c>
      <c r="L15" s="117">
        <v>2175.09</v>
      </c>
      <c r="M15" s="117">
        <v>2267.9299999999998</v>
      </c>
      <c r="N15" s="117">
        <v>2201.62</v>
      </c>
      <c r="O15" s="117">
        <v>2254.66</v>
      </c>
      <c r="P15" s="117">
        <v>2122.0416</v>
      </c>
      <c r="Q15" s="117">
        <v>2241.4</v>
      </c>
      <c r="R15" s="117">
        <v>3088.32</v>
      </c>
      <c r="S15" s="117">
        <v>3126.22</v>
      </c>
      <c r="T15" s="117">
        <v>3239.9</v>
      </c>
      <c r="U15" s="117">
        <v>3258.8495999999996</v>
      </c>
    </row>
    <row r="16" spans="1:21" x14ac:dyDescent="0.25">
      <c r="A16" s="103" t="s">
        <v>141</v>
      </c>
      <c r="B16" s="19" t="s">
        <v>140</v>
      </c>
      <c r="C16" s="40">
        <v>31552</v>
      </c>
      <c r="D16" s="17" t="s">
        <v>270</v>
      </c>
      <c r="E16" s="56">
        <v>1900</v>
      </c>
      <c r="F16" s="44" t="s">
        <v>482</v>
      </c>
      <c r="G16" s="17" t="s">
        <v>515</v>
      </c>
      <c r="H16" s="17" t="s">
        <v>857</v>
      </c>
      <c r="I16" s="48" t="s">
        <v>166</v>
      </c>
      <c r="J16" s="117">
        <v>1910</v>
      </c>
      <c r="K16" s="117">
        <v>1915</v>
      </c>
      <c r="L16" s="117">
        <v>1920</v>
      </c>
      <c r="M16" s="117">
        <v>1925</v>
      </c>
      <c r="N16" s="117">
        <v>597.58000000000004</v>
      </c>
      <c r="O16" s="117">
        <v>2039.93</v>
      </c>
      <c r="P16" s="117">
        <v>1919.9423999999999</v>
      </c>
      <c r="Q16" s="117">
        <v>2027.93</v>
      </c>
      <c r="R16" s="117">
        <v>2058.88</v>
      </c>
      <c r="S16" s="117">
        <v>2084.14</v>
      </c>
      <c r="T16" s="117">
        <v>2159.9299999999998</v>
      </c>
      <c r="U16" s="117">
        <v>2172.5664000000002</v>
      </c>
    </row>
    <row r="17" spans="1:21" x14ac:dyDescent="0.25">
      <c r="A17" s="102" t="s">
        <v>106</v>
      </c>
      <c r="B17" s="20" t="s">
        <v>51</v>
      </c>
      <c r="C17" s="40">
        <v>25644</v>
      </c>
      <c r="D17" s="108" t="s">
        <v>271</v>
      </c>
      <c r="E17" s="56">
        <v>1750</v>
      </c>
      <c r="F17" s="44" t="s">
        <v>482</v>
      </c>
      <c r="G17" s="17" t="s">
        <v>516</v>
      </c>
      <c r="H17" s="17" t="s">
        <v>517</v>
      </c>
      <c r="I17" s="47" t="s">
        <v>104</v>
      </c>
      <c r="J17" s="117">
        <v>1760</v>
      </c>
      <c r="K17" s="117">
        <v>1765</v>
      </c>
      <c r="L17" s="117">
        <v>1770</v>
      </c>
      <c r="M17" s="117">
        <v>377.99</v>
      </c>
      <c r="N17" s="117">
        <v>1834.68</v>
      </c>
      <c r="O17" s="117">
        <v>1878.89</v>
      </c>
      <c r="P17" s="117">
        <v>1768.3679999999999</v>
      </c>
      <c r="Q17" s="117">
        <v>1867.83</v>
      </c>
      <c r="R17" s="117">
        <v>1801.52</v>
      </c>
      <c r="S17" s="117">
        <v>1823.62</v>
      </c>
      <c r="T17" s="117">
        <v>1889.94</v>
      </c>
      <c r="U17" s="117">
        <v>1900.9956</v>
      </c>
    </row>
    <row r="18" spans="1:21" ht="15.75" x14ac:dyDescent="0.25">
      <c r="A18" s="113" t="s">
        <v>927</v>
      </c>
      <c r="B18" s="20" t="s">
        <v>51</v>
      </c>
      <c r="C18" s="52">
        <v>24930</v>
      </c>
      <c r="D18" s="42" t="s">
        <v>959</v>
      </c>
      <c r="E18" s="56">
        <v>2500</v>
      </c>
      <c r="F18" s="45" t="s">
        <v>482</v>
      </c>
      <c r="G18" s="17" t="s">
        <v>590</v>
      </c>
      <c r="H18" s="95" t="s">
        <v>949</v>
      </c>
      <c r="I18" s="85" t="s">
        <v>104</v>
      </c>
      <c r="J18" s="117">
        <v>2500</v>
      </c>
      <c r="K18" s="117">
        <v>2520</v>
      </c>
      <c r="L18" s="117">
        <v>2540</v>
      </c>
      <c r="M18" s="117">
        <v>2560</v>
      </c>
      <c r="N18" s="117">
        <v>2580</v>
      </c>
      <c r="O18" s="117">
        <v>2600</v>
      </c>
      <c r="P18" s="117">
        <v>2620</v>
      </c>
      <c r="Q18" s="117">
        <v>2640</v>
      </c>
      <c r="R18" s="117">
        <v>2660</v>
      </c>
      <c r="S18" s="117">
        <v>2680</v>
      </c>
      <c r="T18" s="117">
        <v>449.97</v>
      </c>
      <c r="U18" s="117">
        <v>2715.7079999999996</v>
      </c>
    </row>
    <row r="19" spans="1:21" x14ac:dyDescent="0.25">
      <c r="A19" s="101" t="s">
        <v>16</v>
      </c>
      <c r="B19" s="17" t="s">
        <v>10</v>
      </c>
      <c r="C19" s="40">
        <v>16478</v>
      </c>
      <c r="D19" s="17" t="s">
        <v>272</v>
      </c>
      <c r="E19" s="56">
        <v>1800</v>
      </c>
      <c r="F19" s="44" t="s">
        <v>482</v>
      </c>
      <c r="G19" s="17" t="s">
        <v>518</v>
      </c>
      <c r="H19" s="17" t="s">
        <v>519</v>
      </c>
      <c r="I19" s="48" t="s">
        <v>8</v>
      </c>
      <c r="J19" s="117">
        <v>1591.53</v>
      </c>
      <c r="K19" s="117">
        <v>1525.22</v>
      </c>
      <c r="L19" s="117">
        <v>1553.64</v>
      </c>
      <c r="M19" s="117">
        <v>1619.95</v>
      </c>
      <c r="N19" s="117">
        <v>1572.58</v>
      </c>
      <c r="O19" s="117">
        <v>1932.57</v>
      </c>
      <c r="P19" s="117">
        <v>1818.8928000000001</v>
      </c>
      <c r="Q19" s="117">
        <v>1921.2</v>
      </c>
      <c r="R19" s="117">
        <v>1852.99</v>
      </c>
      <c r="S19" s="117">
        <v>1875.73</v>
      </c>
      <c r="T19" s="117">
        <v>1943.94</v>
      </c>
      <c r="U19" s="117">
        <v>1955.3097600000001</v>
      </c>
    </row>
    <row r="20" spans="1:21" x14ac:dyDescent="0.25">
      <c r="A20" s="101" t="s">
        <v>17</v>
      </c>
      <c r="B20" s="17" t="s">
        <v>10</v>
      </c>
      <c r="C20" s="40">
        <v>16011</v>
      </c>
      <c r="D20" s="17" t="s">
        <v>273</v>
      </c>
      <c r="E20" s="56">
        <v>1800</v>
      </c>
      <c r="F20" s="44" t="s">
        <v>482</v>
      </c>
      <c r="G20" s="17" t="s">
        <v>520</v>
      </c>
      <c r="H20" s="17" t="s">
        <v>521</v>
      </c>
      <c r="I20" s="48" t="s">
        <v>8</v>
      </c>
      <c r="J20" s="117">
        <v>1591.53</v>
      </c>
      <c r="K20" s="117">
        <v>1525.22</v>
      </c>
      <c r="L20" s="117">
        <v>1553.64</v>
      </c>
      <c r="M20" s="117">
        <v>1619.95</v>
      </c>
      <c r="N20" s="117">
        <v>1572.58</v>
      </c>
      <c r="O20" s="117">
        <v>1932.57</v>
      </c>
      <c r="P20" s="117">
        <v>1818.8928000000001</v>
      </c>
      <c r="Q20" s="117">
        <v>1921.2</v>
      </c>
      <c r="R20" s="117">
        <v>1852.99</v>
      </c>
      <c r="S20" s="117">
        <v>1875.73</v>
      </c>
      <c r="T20" s="117">
        <v>1943.94</v>
      </c>
      <c r="U20" s="117">
        <v>1955.3097600000001</v>
      </c>
    </row>
    <row r="21" spans="1:21" x14ac:dyDescent="0.25">
      <c r="A21" s="102" t="s">
        <v>18</v>
      </c>
      <c r="B21" s="17" t="s">
        <v>10</v>
      </c>
      <c r="C21" s="40">
        <v>13923</v>
      </c>
      <c r="D21" s="27" t="s">
        <v>275</v>
      </c>
      <c r="E21" s="56">
        <v>2000</v>
      </c>
      <c r="F21" s="44" t="s">
        <v>482</v>
      </c>
      <c r="G21" s="17" t="s">
        <v>522</v>
      </c>
      <c r="H21" s="17" t="s">
        <v>523</v>
      </c>
      <c r="I21" s="47" t="s">
        <v>8</v>
      </c>
      <c r="J21" s="117">
        <v>2010</v>
      </c>
      <c r="K21" s="117">
        <v>2015</v>
      </c>
      <c r="L21" s="117">
        <v>2020</v>
      </c>
      <c r="M21" s="117">
        <v>2025</v>
      </c>
      <c r="N21" s="117">
        <v>2030</v>
      </c>
      <c r="O21" s="117">
        <v>2035</v>
      </c>
      <c r="P21" s="117">
        <v>1953.6222316799999</v>
      </c>
      <c r="Q21" s="117">
        <v>2134.67</v>
      </c>
      <c r="R21" s="117">
        <v>2058.88</v>
      </c>
      <c r="S21" s="117">
        <v>2084.14</v>
      </c>
      <c r="T21" s="117">
        <v>2159.9299999999998</v>
      </c>
      <c r="U21" s="117">
        <v>2172.5664000000002</v>
      </c>
    </row>
    <row r="22" spans="1:21" x14ac:dyDescent="0.25">
      <c r="A22" s="102" t="s">
        <v>108</v>
      </c>
      <c r="B22" s="20" t="s">
        <v>51</v>
      </c>
      <c r="C22" s="40">
        <v>24067</v>
      </c>
      <c r="D22" s="27" t="s">
        <v>276</v>
      </c>
      <c r="E22" s="56">
        <v>1750</v>
      </c>
      <c r="F22" s="44" t="s">
        <v>482</v>
      </c>
      <c r="G22" s="17" t="s">
        <v>524</v>
      </c>
      <c r="H22" s="17" t="s">
        <v>525</v>
      </c>
      <c r="I22" s="47" t="s">
        <v>104</v>
      </c>
      <c r="J22" s="117">
        <v>1760</v>
      </c>
      <c r="K22" s="117">
        <v>1765</v>
      </c>
      <c r="L22" s="117">
        <v>1770</v>
      </c>
      <c r="M22" s="117">
        <v>1775</v>
      </c>
      <c r="N22" s="117">
        <v>1780</v>
      </c>
      <c r="O22" s="117">
        <v>1252.58</v>
      </c>
      <c r="P22" s="117">
        <v>1768.3679999999999</v>
      </c>
      <c r="Q22" s="117">
        <v>1867.83</v>
      </c>
      <c r="R22" s="117">
        <v>1801.52</v>
      </c>
      <c r="S22" s="117">
        <v>1823.62</v>
      </c>
      <c r="T22" s="117">
        <v>1889.94</v>
      </c>
      <c r="U22" s="117">
        <v>1900.9956</v>
      </c>
    </row>
    <row r="23" spans="1:21" s="14" customFormat="1" x14ac:dyDescent="0.25">
      <c r="A23" s="54" t="s">
        <v>19</v>
      </c>
      <c r="B23" s="17" t="s">
        <v>10</v>
      </c>
      <c r="C23" s="40">
        <v>16014</v>
      </c>
      <c r="D23" s="17" t="s">
        <v>277</v>
      </c>
      <c r="E23" s="56">
        <v>1800</v>
      </c>
      <c r="F23" s="44" t="s">
        <v>482</v>
      </c>
      <c r="G23" s="17" t="s">
        <v>526</v>
      </c>
      <c r="H23" s="17" t="s">
        <v>519</v>
      </c>
      <c r="I23" s="48" t="s">
        <v>8</v>
      </c>
      <c r="J23" s="118">
        <v>1591.53</v>
      </c>
      <c r="K23" s="118">
        <v>1525.22</v>
      </c>
      <c r="L23" s="118">
        <v>1553.64</v>
      </c>
      <c r="M23" s="118">
        <v>1943.94</v>
      </c>
      <c r="N23" s="118">
        <v>1887.1</v>
      </c>
      <c r="O23" s="118">
        <v>1932.57</v>
      </c>
      <c r="P23" s="118">
        <v>1818.8928000000001</v>
      </c>
      <c r="Q23" s="118">
        <v>1921.2</v>
      </c>
      <c r="R23" s="118">
        <v>1852.99</v>
      </c>
      <c r="S23" s="118">
        <v>1875.73</v>
      </c>
      <c r="T23" s="118">
        <v>1943.94</v>
      </c>
      <c r="U23" s="118">
        <v>1955.3097600000001</v>
      </c>
    </row>
    <row r="24" spans="1:21" s="14" customFormat="1" x14ac:dyDescent="0.25">
      <c r="A24" s="103" t="s">
        <v>165</v>
      </c>
      <c r="B24" s="25" t="s">
        <v>51</v>
      </c>
      <c r="C24" s="40">
        <v>22020</v>
      </c>
      <c r="D24" s="27" t="s">
        <v>278</v>
      </c>
      <c r="E24" s="56">
        <v>4500</v>
      </c>
      <c r="F24" s="44" t="s">
        <v>482</v>
      </c>
      <c r="G24" s="17" t="s">
        <v>527</v>
      </c>
      <c r="H24" s="17" t="s">
        <v>527</v>
      </c>
      <c r="I24" s="48" t="s">
        <v>166</v>
      </c>
      <c r="J24" s="118">
        <v>4774.59</v>
      </c>
      <c r="K24" s="118">
        <v>4575.6499999999996</v>
      </c>
      <c r="L24" s="118">
        <v>4660.91</v>
      </c>
      <c r="M24" s="118">
        <v>4859.8500000000004</v>
      </c>
      <c r="N24" s="118">
        <v>4717.75</v>
      </c>
      <c r="O24" s="118">
        <v>4831.43</v>
      </c>
      <c r="P24" s="118">
        <v>4547.232</v>
      </c>
      <c r="Q24" s="118">
        <v>4803.01</v>
      </c>
      <c r="R24" s="118">
        <v>4632.49</v>
      </c>
      <c r="S24" s="118">
        <v>4689.33</v>
      </c>
      <c r="T24" s="118">
        <v>4859.8500000000004</v>
      </c>
      <c r="U24" s="118">
        <v>4888.2743999999993</v>
      </c>
    </row>
    <row r="25" spans="1:21" s="14" customFormat="1" x14ac:dyDescent="0.25">
      <c r="A25" s="101" t="s">
        <v>109</v>
      </c>
      <c r="B25" s="20" t="s">
        <v>42</v>
      </c>
      <c r="C25" s="40">
        <v>5063</v>
      </c>
      <c r="D25" s="17" t="s">
        <v>279</v>
      </c>
      <c r="E25" s="56">
        <v>1500</v>
      </c>
      <c r="F25" s="44" t="s">
        <v>482</v>
      </c>
      <c r="G25" s="17" t="s">
        <v>528</v>
      </c>
      <c r="H25" s="17" t="s">
        <v>529</v>
      </c>
      <c r="I25" s="48" t="s">
        <v>104</v>
      </c>
      <c r="J25" s="118">
        <v>1591.53</v>
      </c>
      <c r="K25" s="118">
        <v>1525.22</v>
      </c>
      <c r="L25" s="118">
        <v>1553.64</v>
      </c>
      <c r="M25" s="118">
        <v>1619.95</v>
      </c>
      <c r="N25" s="118">
        <v>1572.58</v>
      </c>
      <c r="O25" s="118">
        <v>1610.47</v>
      </c>
      <c r="P25" s="118">
        <v>1515.7439999999999</v>
      </c>
      <c r="Q25" s="118">
        <v>1601</v>
      </c>
      <c r="R25" s="118">
        <v>1544.16</v>
      </c>
      <c r="S25" s="118">
        <v>1563.11</v>
      </c>
      <c r="T25" s="118">
        <v>1889.94</v>
      </c>
      <c r="U25" s="118">
        <v>1900.9956</v>
      </c>
    </row>
    <row r="26" spans="1:21" s="14" customFormat="1" x14ac:dyDescent="0.25">
      <c r="A26" s="104" t="s">
        <v>815</v>
      </c>
      <c r="B26" s="20" t="s">
        <v>10</v>
      </c>
      <c r="C26" s="41">
        <v>13941</v>
      </c>
      <c r="D26" s="42" t="s">
        <v>824</v>
      </c>
      <c r="E26" s="56">
        <v>1800</v>
      </c>
      <c r="F26" s="45" t="s">
        <v>482</v>
      </c>
      <c r="G26" s="17" t="s">
        <v>840</v>
      </c>
      <c r="H26" s="17" t="s">
        <v>836</v>
      </c>
      <c r="I26" s="51" t="s">
        <v>8</v>
      </c>
      <c r="J26" s="118">
        <v>1810</v>
      </c>
      <c r="K26" s="118">
        <v>1815</v>
      </c>
      <c r="L26" s="118">
        <v>1820</v>
      </c>
      <c r="M26" s="118">
        <v>1825</v>
      </c>
      <c r="N26" s="118">
        <v>1830</v>
      </c>
      <c r="O26" s="118">
        <v>1835</v>
      </c>
      <c r="P26" s="118">
        <v>1840</v>
      </c>
      <c r="Q26" s="118">
        <v>1216.76</v>
      </c>
      <c r="R26" s="118">
        <v>1852.99</v>
      </c>
      <c r="S26" s="118">
        <v>1875.73</v>
      </c>
      <c r="T26" s="118">
        <v>1943.94</v>
      </c>
      <c r="U26" s="118">
        <v>1955.3097600000001</v>
      </c>
    </row>
    <row r="27" spans="1:21" s="14" customFormat="1" x14ac:dyDescent="0.25">
      <c r="A27" s="55" t="s">
        <v>170</v>
      </c>
      <c r="B27" s="94" t="s">
        <v>51</v>
      </c>
      <c r="C27" s="40">
        <v>17617</v>
      </c>
      <c r="D27" s="109" t="s">
        <v>280</v>
      </c>
      <c r="E27" s="56">
        <v>2800</v>
      </c>
      <c r="F27" s="45" t="s">
        <v>482</v>
      </c>
      <c r="G27" s="17" t="s">
        <v>531</v>
      </c>
      <c r="H27" s="17" t="s">
        <v>504</v>
      </c>
      <c r="I27" s="47" t="s">
        <v>168</v>
      </c>
      <c r="J27" s="118">
        <v>2970.86</v>
      </c>
      <c r="K27" s="118">
        <v>2847.07</v>
      </c>
      <c r="L27" s="118">
        <v>2900.12</v>
      </c>
      <c r="M27" s="118">
        <v>3023.91</v>
      </c>
      <c r="N27" s="118">
        <v>2935.49</v>
      </c>
      <c r="O27" s="118">
        <v>3006.22</v>
      </c>
      <c r="P27" s="118">
        <v>2829.3888000000002</v>
      </c>
      <c r="Q27" s="118">
        <v>2988.54</v>
      </c>
      <c r="R27" s="118">
        <v>3191.27</v>
      </c>
      <c r="S27" s="118">
        <v>3230.42</v>
      </c>
      <c r="T27" s="118">
        <v>3347.89</v>
      </c>
      <c r="U27" s="118">
        <v>3367.4779199999998</v>
      </c>
    </row>
    <row r="28" spans="1:21" s="14" customFormat="1" ht="15.75" x14ac:dyDescent="0.25">
      <c r="A28" s="99" t="s">
        <v>898</v>
      </c>
      <c r="B28" s="20" t="s">
        <v>10</v>
      </c>
      <c r="C28" s="52">
        <v>17330</v>
      </c>
      <c r="D28" s="42" t="s">
        <v>960</v>
      </c>
      <c r="E28" s="56">
        <v>1500</v>
      </c>
      <c r="F28" s="45" t="s">
        <v>482</v>
      </c>
      <c r="G28" s="17" t="s">
        <v>999</v>
      </c>
      <c r="H28" s="17" t="s">
        <v>918</v>
      </c>
      <c r="I28" s="86" t="s">
        <v>8</v>
      </c>
      <c r="J28" s="118">
        <v>1525</v>
      </c>
      <c r="K28" s="118">
        <v>1545</v>
      </c>
      <c r="L28" s="118">
        <v>1565</v>
      </c>
      <c r="M28" s="118">
        <v>1585</v>
      </c>
      <c r="N28" s="118">
        <v>1605</v>
      </c>
      <c r="O28" s="118">
        <v>1625</v>
      </c>
      <c r="P28" s="118">
        <v>1645</v>
      </c>
      <c r="Q28" s="118">
        <v>1665</v>
      </c>
      <c r="R28" s="118">
        <v>1685</v>
      </c>
      <c r="S28" s="118">
        <v>1250.48</v>
      </c>
      <c r="T28" s="118">
        <v>1619.95</v>
      </c>
      <c r="U28" s="118">
        <v>1629.4247999999998</v>
      </c>
    </row>
    <row r="29" spans="1:21" s="14" customFormat="1" x14ac:dyDescent="0.25">
      <c r="A29" s="90" t="s">
        <v>20</v>
      </c>
      <c r="B29" s="23" t="s">
        <v>10</v>
      </c>
      <c r="C29" s="40">
        <v>16881</v>
      </c>
      <c r="D29" s="28" t="s">
        <v>281</v>
      </c>
      <c r="E29" s="56">
        <v>1700</v>
      </c>
      <c r="F29" s="45" t="s">
        <v>482</v>
      </c>
      <c r="G29" s="17" t="s">
        <v>532</v>
      </c>
      <c r="H29" s="17" t="s">
        <v>533</v>
      </c>
      <c r="I29" s="47" t="s">
        <v>8</v>
      </c>
      <c r="J29" s="118">
        <v>1710</v>
      </c>
      <c r="K29" s="118">
        <v>406.72</v>
      </c>
      <c r="L29" s="118">
        <v>1553.64</v>
      </c>
      <c r="M29" s="118">
        <v>1619.95</v>
      </c>
      <c r="N29" s="118">
        <v>1572.58</v>
      </c>
      <c r="O29" s="118">
        <v>1610.47</v>
      </c>
      <c r="P29" s="118">
        <v>1717.8432</v>
      </c>
      <c r="Q29" s="118">
        <v>1814.47</v>
      </c>
      <c r="R29" s="118">
        <v>1750.05</v>
      </c>
      <c r="S29" s="118">
        <v>1771.52</v>
      </c>
      <c r="T29" s="118">
        <v>1835.94</v>
      </c>
      <c r="U29" s="118">
        <v>1846.6814399999998</v>
      </c>
    </row>
    <row r="30" spans="1:21" s="14" customFormat="1" x14ac:dyDescent="0.25">
      <c r="A30" s="102" t="s">
        <v>171</v>
      </c>
      <c r="B30" s="94" t="s">
        <v>51</v>
      </c>
      <c r="C30" s="40">
        <v>24082</v>
      </c>
      <c r="D30" s="28" t="s">
        <v>282</v>
      </c>
      <c r="E30" s="56">
        <v>2300</v>
      </c>
      <c r="F30" s="45" t="s">
        <v>482</v>
      </c>
      <c r="G30" s="17" t="s">
        <v>534</v>
      </c>
      <c r="H30" s="17" t="s">
        <v>535</v>
      </c>
      <c r="I30" s="47" t="s">
        <v>168</v>
      </c>
      <c r="J30" s="118">
        <v>2016</v>
      </c>
      <c r="K30" s="118">
        <v>1932</v>
      </c>
      <c r="L30" s="118">
        <v>2052</v>
      </c>
      <c r="M30" s="118">
        <v>1968</v>
      </c>
      <c r="N30" s="118">
        <v>1992</v>
      </c>
      <c r="O30" s="118">
        <v>2040</v>
      </c>
      <c r="P30" s="118">
        <v>1920</v>
      </c>
      <c r="Q30" s="118">
        <v>2454.87</v>
      </c>
      <c r="R30" s="118">
        <v>2367.71</v>
      </c>
      <c r="S30" s="118">
        <v>2396.77</v>
      </c>
      <c r="T30" s="118">
        <v>2483.92</v>
      </c>
      <c r="U30" s="118">
        <v>2498.4513599999996</v>
      </c>
    </row>
    <row r="31" spans="1:21" s="14" customFormat="1" x14ac:dyDescent="0.25">
      <c r="A31" s="55" t="s">
        <v>172</v>
      </c>
      <c r="B31" s="22" t="s">
        <v>51</v>
      </c>
      <c r="C31" s="40">
        <v>21310</v>
      </c>
      <c r="D31" s="28" t="s">
        <v>283</v>
      </c>
      <c r="E31" s="56">
        <v>4500</v>
      </c>
      <c r="F31" s="45" t="s">
        <v>482</v>
      </c>
      <c r="G31" s="17" t="s">
        <v>536</v>
      </c>
      <c r="H31" s="17" t="s">
        <v>537</v>
      </c>
      <c r="I31" s="47" t="s">
        <v>168</v>
      </c>
      <c r="J31" s="118">
        <v>4774.59</v>
      </c>
      <c r="K31" s="118">
        <v>4575.6499999999996</v>
      </c>
      <c r="L31" s="118">
        <v>4660.91</v>
      </c>
      <c r="M31" s="118">
        <v>4859.8500000000004</v>
      </c>
      <c r="N31" s="118">
        <v>4717.75</v>
      </c>
      <c r="O31" s="118">
        <v>4831.43</v>
      </c>
      <c r="P31" s="118">
        <v>4547.232</v>
      </c>
      <c r="Q31" s="118">
        <v>4803.01</v>
      </c>
      <c r="R31" s="118">
        <v>5353.1</v>
      </c>
      <c r="S31" s="118">
        <v>5418.78</v>
      </c>
      <c r="T31" s="118">
        <v>5615.83</v>
      </c>
      <c r="U31" s="118">
        <v>5648.6726399999998</v>
      </c>
    </row>
    <row r="32" spans="1:21" s="14" customFormat="1" x14ac:dyDescent="0.25">
      <c r="A32" s="103" t="s">
        <v>142</v>
      </c>
      <c r="B32" s="16" t="s">
        <v>140</v>
      </c>
      <c r="C32" s="40">
        <v>28717</v>
      </c>
      <c r="D32" s="23" t="s">
        <v>284</v>
      </c>
      <c r="E32" s="56">
        <v>2050</v>
      </c>
      <c r="F32" s="45" t="s">
        <v>482</v>
      </c>
      <c r="G32" s="17" t="s">
        <v>538</v>
      </c>
      <c r="H32" s="17" t="s">
        <v>858</v>
      </c>
      <c r="I32" s="48" t="s">
        <v>166</v>
      </c>
      <c r="J32" s="118">
        <v>2066.4</v>
      </c>
      <c r="K32" s="118">
        <v>1980.3</v>
      </c>
      <c r="L32" s="118">
        <v>2017.2</v>
      </c>
      <c r="M32" s="118">
        <v>2213.9299999999998</v>
      </c>
      <c r="N32" s="118">
        <v>2149.1999999999998</v>
      </c>
      <c r="O32" s="118">
        <v>2200.98</v>
      </c>
      <c r="P32" s="118">
        <v>2071.5167999999999</v>
      </c>
      <c r="Q32" s="118">
        <v>2188.0300000000002</v>
      </c>
      <c r="R32" s="118">
        <v>2264.77</v>
      </c>
      <c r="S32" s="118">
        <v>2292.56</v>
      </c>
      <c r="T32" s="118">
        <v>2375.92</v>
      </c>
      <c r="U32" s="118">
        <v>2389.8230399999998</v>
      </c>
    </row>
    <row r="33" spans="1:21" s="14" customFormat="1" x14ac:dyDescent="0.25">
      <c r="A33" s="102" t="s">
        <v>205</v>
      </c>
      <c r="B33" s="94" t="s">
        <v>10</v>
      </c>
      <c r="C33" s="40">
        <v>14847</v>
      </c>
      <c r="D33" s="28" t="s">
        <v>285</v>
      </c>
      <c r="E33" s="56">
        <v>1800</v>
      </c>
      <c r="F33" s="45" t="s">
        <v>482</v>
      </c>
      <c r="G33" s="17" t="s">
        <v>539</v>
      </c>
      <c r="H33" s="17" t="s">
        <v>540</v>
      </c>
      <c r="I33" s="47" t="s">
        <v>204</v>
      </c>
      <c r="J33" s="118">
        <v>1909.84</v>
      </c>
      <c r="K33" s="118">
        <v>1830.26</v>
      </c>
      <c r="L33" s="118">
        <v>1864.37</v>
      </c>
      <c r="M33" s="118">
        <v>1943.94</v>
      </c>
      <c r="N33" s="118">
        <v>1887.1</v>
      </c>
      <c r="O33" s="118">
        <v>1932.57</v>
      </c>
      <c r="P33" s="118">
        <v>1818.8928000000001</v>
      </c>
      <c r="Q33" s="118">
        <v>1921.2</v>
      </c>
      <c r="R33" s="118">
        <v>1852.99</v>
      </c>
      <c r="S33" s="118">
        <v>1875.73</v>
      </c>
      <c r="T33" s="118">
        <v>1943.94</v>
      </c>
      <c r="U33" s="118">
        <v>1955.3097600000001</v>
      </c>
    </row>
    <row r="34" spans="1:21" s="14" customFormat="1" x14ac:dyDescent="0.25">
      <c r="A34" s="102" t="s">
        <v>173</v>
      </c>
      <c r="B34" s="94" t="s">
        <v>51</v>
      </c>
      <c r="C34" s="40">
        <v>18012</v>
      </c>
      <c r="D34" s="28" t="s">
        <v>286</v>
      </c>
      <c r="E34" s="56">
        <v>5500</v>
      </c>
      <c r="F34" s="45" t="s">
        <v>482</v>
      </c>
      <c r="G34" s="17" t="s">
        <v>541</v>
      </c>
      <c r="H34" s="17" t="s">
        <v>542</v>
      </c>
      <c r="I34" s="47" t="s">
        <v>168</v>
      </c>
      <c r="J34" s="118">
        <v>5039.8500000000004</v>
      </c>
      <c r="K34" s="118">
        <v>5313</v>
      </c>
      <c r="L34" s="118">
        <v>5412</v>
      </c>
      <c r="M34" s="118">
        <v>5643</v>
      </c>
      <c r="N34" s="118">
        <v>5478</v>
      </c>
      <c r="O34" s="118">
        <v>5610</v>
      </c>
      <c r="P34" s="118">
        <v>5280</v>
      </c>
      <c r="Q34" s="118">
        <v>5577</v>
      </c>
      <c r="R34" s="118">
        <v>6176.65</v>
      </c>
      <c r="S34" s="118">
        <v>6252.44</v>
      </c>
      <c r="T34" s="118">
        <v>6479.8</v>
      </c>
      <c r="U34" s="118">
        <v>6517.6991999999991</v>
      </c>
    </row>
    <row r="35" spans="1:21" s="14" customFormat="1" x14ac:dyDescent="0.25">
      <c r="A35" s="103" t="s">
        <v>143</v>
      </c>
      <c r="B35" s="16" t="s">
        <v>140</v>
      </c>
      <c r="C35" s="40">
        <v>30696</v>
      </c>
      <c r="D35" s="23" t="s">
        <v>288</v>
      </c>
      <c r="E35" s="56">
        <v>1950</v>
      </c>
      <c r="F35" s="45" t="s">
        <v>482</v>
      </c>
      <c r="G35" s="17" t="s">
        <v>543</v>
      </c>
      <c r="H35" s="17" t="s">
        <v>543</v>
      </c>
      <c r="I35" s="48" t="s">
        <v>166</v>
      </c>
      <c r="J35" s="118">
        <v>1965.6</v>
      </c>
      <c r="K35" s="118">
        <v>1883.7</v>
      </c>
      <c r="L35" s="118">
        <v>1918.8</v>
      </c>
      <c r="M35" s="118">
        <v>2105.94</v>
      </c>
      <c r="N35" s="118">
        <v>2044.36</v>
      </c>
      <c r="O35" s="118">
        <v>2093.62</v>
      </c>
      <c r="P35" s="118">
        <v>1970.4672</v>
      </c>
      <c r="Q35" s="118">
        <v>2081.3000000000002</v>
      </c>
      <c r="R35" s="118">
        <v>2213.3000000000002</v>
      </c>
      <c r="S35" s="118">
        <v>2240.4499999999998</v>
      </c>
      <c r="T35" s="118">
        <v>2321.9299999999998</v>
      </c>
      <c r="U35" s="118">
        <v>2335.5088799999999</v>
      </c>
    </row>
    <row r="36" spans="1:21" s="14" customFormat="1" x14ac:dyDescent="0.25">
      <c r="A36" s="102" t="s">
        <v>111</v>
      </c>
      <c r="B36" s="94" t="s">
        <v>51</v>
      </c>
      <c r="C36" s="40">
        <v>25263</v>
      </c>
      <c r="D36" s="28" t="s">
        <v>291</v>
      </c>
      <c r="E36" s="56">
        <v>1750</v>
      </c>
      <c r="F36" s="45" t="s">
        <v>482</v>
      </c>
      <c r="G36" s="17" t="s">
        <v>546</v>
      </c>
      <c r="H36" s="17" t="s">
        <v>547</v>
      </c>
      <c r="I36" s="47" t="s">
        <v>104</v>
      </c>
      <c r="J36" s="118">
        <v>1760</v>
      </c>
      <c r="K36" s="118">
        <v>1765</v>
      </c>
      <c r="L36" s="118">
        <v>1170.4100000000001</v>
      </c>
      <c r="M36" s="118">
        <v>1830.55</v>
      </c>
      <c r="N36" s="118">
        <v>1777.02</v>
      </c>
      <c r="O36" s="118">
        <v>1819.84</v>
      </c>
      <c r="P36" s="118">
        <v>1768.3679999999999</v>
      </c>
      <c r="Q36" s="118">
        <v>1867.83</v>
      </c>
      <c r="R36" s="118">
        <v>1801.52</v>
      </c>
      <c r="S36" s="118">
        <v>1823.62</v>
      </c>
      <c r="T36" s="118">
        <v>1889.94</v>
      </c>
      <c r="U36" s="118">
        <v>1900.9956</v>
      </c>
    </row>
    <row r="37" spans="1:21" s="14" customFormat="1" x14ac:dyDescent="0.25">
      <c r="A37" s="101" t="s">
        <v>23</v>
      </c>
      <c r="B37" s="23" t="s">
        <v>10</v>
      </c>
      <c r="C37" s="40">
        <v>16484</v>
      </c>
      <c r="D37" s="23" t="s">
        <v>292</v>
      </c>
      <c r="E37" s="56">
        <v>1800</v>
      </c>
      <c r="F37" s="45" t="s">
        <v>482</v>
      </c>
      <c r="G37" s="17" t="s">
        <v>548</v>
      </c>
      <c r="H37" s="17" t="s">
        <v>549</v>
      </c>
      <c r="I37" s="48" t="s">
        <v>8</v>
      </c>
      <c r="J37" s="118">
        <v>1591.53</v>
      </c>
      <c r="K37" s="118">
        <v>1525.22</v>
      </c>
      <c r="L37" s="118">
        <v>1553.64</v>
      </c>
      <c r="M37" s="118">
        <v>1943.94</v>
      </c>
      <c r="N37" s="118">
        <v>1887.1</v>
      </c>
      <c r="O37" s="118">
        <v>1932.57</v>
      </c>
      <c r="P37" s="118">
        <v>1818.8928000000001</v>
      </c>
      <c r="Q37" s="118">
        <v>1921.2</v>
      </c>
      <c r="R37" s="118">
        <v>1852.99</v>
      </c>
      <c r="S37" s="118">
        <v>1875.73</v>
      </c>
      <c r="T37" s="118">
        <v>1943.94</v>
      </c>
      <c r="U37" s="118">
        <v>1955.3097600000001</v>
      </c>
    </row>
    <row r="38" spans="1:21" s="14" customFormat="1" x14ac:dyDescent="0.25">
      <c r="A38" s="89" t="s">
        <v>24</v>
      </c>
      <c r="B38" s="23" t="s">
        <v>10</v>
      </c>
      <c r="C38" s="40">
        <v>17263</v>
      </c>
      <c r="D38" s="110" t="s">
        <v>293</v>
      </c>
      <c r="E38" s="56">
        <v>1500</v>
      </c>
      <c r="F38" s="45" t="s">
        <v>482</v>
      </c>
      <c r="G38" s="17" t="s">
        <v>550</v>
      </c>
      <c r="H38" s="17" t="s">
        <v>551</v>
      </c>
      <c r="I38" s="48" t="s">
        <v>8</v>
      </c>
      <c r="J38" s="118">
        <v>1510</v>
      </c>
      <c r="K38" s="118">
        <v>1515</v>
      </c>
      <c r="L38" s="118">
        <v>1520</v>
      </c>
      <c r="M38" s="118">
        <v>1525</v>
      </c>
      <c r="N38" s="118">
        <v>576.61</v>
      </c>
      <c r="O38" s="118">
        <v>1610.47</v>
      </c>
      <c r="P38" s="118">
        <v>1515.7439999999999</v>
      </c>
      <c r="Q38" s="118">
        <v>1601</v>
      </c>
      <c r="R38" s="118">
        <v>1544.16</v>
      </c>
      <c r="S38" s="118">
        <v>1563.11</v>
      </c>
      <c r="T38" s="118">
        <v>1619.95</v>
      </c>
      <c r="U38" s="118">
        <v>1629.4247999999998</v>
      </c>
    </row>
    <row r="39" spans="1:21" s="14" customFormat="1" ht="15.75" x14ac:dyDescent="0.25">
      <c r="A39" s="113" t="s">
        <v>899</v>
      </c>
      <c r="B39" s="20" t="s">
        <v>51</v>
      </c>
      <c r="C39" s="52">
        <v>26937</v>
      </c>
      <c r="D39" s="42" t="s">
        <v>961</v>
      </c>
      <c r="E39" s="56">
        <v>1750</v>
      </c>
      <c r="F39" s="45" t="s">
        <v>482</v>
      </c>
      <c r="G39" s="17" t="s">
        <v>1000</v>
      </c>
      <c r="H39" s="17" t="s">
        <v>919</v>
      </c>
      <c r="I39" s="85" t="s">
        <v>104</v>
      </c>
      <c r="J39" s="118">
        <v>1755</v>
      </c>
      <c r="K39" s="118">
        <v>1770</v>
      </c>
      <c r="L39" s="118">
        <v>1785</v>
      </c>
      <c r="M39" s="118">
        <v>1800</v>
      </c>
      <c r="N39" s="118">
        <v>1815</v>
      </c>
      <c r="O39" s="118">
        <v>1830</v>
      </c>
      <c r="P39" s="118">
        <v>1845</v>
      </c>
      <c r="Q39" s="118">
        <v>1860</v>
      </c>
      <c r="R39" s="118">
        <v>1875</v>
      </c>
      <c r="S39" s="118">
        <v>1398.1</v>
      </c>
      <c r="T39" s="118">
        <v>1889.94</v>
      </c>
      <c r="U39" s="118">
        <v>1900.9956</v>
      </c>
    </row>
    <row r="40" spans="1:21" s="14" customFormat="1" x14ac:dyDescent="0.25">
      <c r="A40" s="89" t="s">
        <v>26</v>
      </c>
      <c r="B40" s="23" t="s">
        <v>10</v>
      </c>
      <c r="C40" s="40">
        <v>17008</v>
      </c>
      <c r="D40" s="110" t="s">
        <v>295</v>
      </c>
      <c r="E40" s="56">
        <v>1500</v>
      </c>
      <c r="F40" s="45" t="s">
        <v>482</v>
      </c>
      <c r="G40" s="17" t="s">
        <v>494</v>
      </c>
      <c r="H40" s="17" t="s">
        <v>495</v>
      </c>
      <c r="I40" s="48" t="s">
        <v>8</v>
      </c>
      <c r="J40" s="118">
        <v>1510</v>
      </c>
      <c r="K40" s="118">
        <v>1515</v>
      </c>
      <c r="L40" s="118">
        <v>1520</v>
      </c>
      <c r="M40" s="118">
        <v>1525</v>
      </c>
      <c r="N40" s="118">
        <v>1530</v>
      </c>
      <c r="O40" s="118">
        <v>1717.84</v>
      </c>
      <c r="P40" s="118">
        <v>1515.7439999999999</v>
      </c>
      <c r="Q40" s="118">
        <v>1601</v>
      </c>
      <c r="R40" s="118">
        <v>1544.16</v>
      </c>
      <c r="S40" s="118">
        <v>1563.11</v>
      </c>
      <c r="T40" s="118">
        <v>1619.95</v>
      </c>
      <c r="U40" s="118">
        <v>1629.4247999999998</v>
      </c>
    </row>
    <row r="41" spans="1:21" s="14" customFormat="1" ht="15.75" x14ac:dyDescent="0.25">
      <c r="A41" s="113" t="s">
        <v>928</v>
      </c>
      <c r="B41" s="20" t="s">
        <v>10</v>
      </c>
      <c r="C41" s="52">
        <v>15944</v>
      </c>
      <c r="D41" s="42" t="s">
        <v>962</v>
      </c>
      <c r="E41" s="56">
        <v>1600</v>
      </c>
      <c r="F41" s="45" t="s">
        <v>482</v>
      </c>
      <c r="G41" s="17" t="s">
        <v>1021</v>
      </c>
      <c r="H41" s="95" t="s">
        <v>950</v>
      </c>
      <c r="I41" s="85" t="s">
        <v>202</v>
      </c>
      <c r="J41" s="118">
        <v>1610</v>
      </c>
      <c r="K41" s="118">
        <v>1625</v>
      </c>
      <c r="L41" s="118">
        <v>1640</v>
      </c>
      <c r="M41" s="118">
        <v>1655</v>
      </c>
      <c r="N41" s="118">
        <v>1670</v>
      </c>
      <c r="O41" s="118">
        <v>1685</v>
      </c>
      <c r="P41" s="118">
        <v>1700</v>
      </c>
      <c r="Q41" s="118">
        <v>1715</v>
      </c>
      <c r="R41" s="118">
        <v>1730</v>
      </c>
      <c r="S41" s="118">
        <v>350</v>
      </c>
      <c r="T41" s="118">
        <v>1768.26</v>
      </c>
      <c r="U41" s="118">
        <v>1738.0531199999998</v>
      </c>
    </row>
    <row r="42" spans="1:21" s="14" customFormat="1" ht="15.75" x14ac:dyDescent="0.25">
      <c r="A42" s="113" t="s">
        <v>929</v>
      </c>
      <c r="B42" s="20" t="s">
        <v>10</v>
      </c>
      <c r="C42" s="52">
        <v>17469</v>
      </c>
      <c r="D42" s="42" t="s">
        <v>963</v>
      </c>
      <c r="E42" s="56">
        <v>1600</v>
      </c>
      <c r="F42" s="45" t="s">
        <v>482</v>
      </c>
      <c r="G42" s="17" t="s">
        <v>1022</v>
      </c>
      <c r="H42" s="95" t="s">
        <v>951</v>
      </c>
      <c r="I42" s="85" t="s">
        <v>8</v>
      </c>
      <c r="J42" s="118">
        <v>1610</v>
      </c>
      <c r="K42" s="118">
        <v>1625</v>
      </c>
      <c r="L42" s="118">
        <v>1640</v>
      </c>
      <c r="M42" s="118">
        <v>1655</v>
      </c>
      <c r="N42" s="118">
        <v>1670</v>
      </c>
      <c r="O42" s="118">
        <v>1685</v>
      </c>
      <c r="P42" s="118">
        <v>1700</v>
      </c>
      <c r="Q42" s="118">
        <v>1715</v>
      </c>
      <c r="R42" s="118">
        <v>1730</v>
      </c>
      <c r="S42" s="118">
        <v>1760</v>
      </c>
      <c r="T42" s="118">
        <v>1439.95</v>
      </c>
      <c r="U42" s="118">
        <v>1738.0531199999998</v>
      </c>
    </row>
    <row r="43" spans="1:21" s="14" customFormat="1" x14ac:dyDescent="0.25">
      <c r="A43" s="102" t="s">
        <v>27</v>
      </c>
      <c r="B43" s="23" t="s">
        <v>10</v>
      </c>
      <c r="C43" s="40">
        <v>17005</v>
      </c>
      <c r="D43" s="28" t="s">
        <v>296</v>
      </c>
      <c r="E43" s="56">
        <v>1500</v>
      </c>
      <c r="F43" s="45" t="s">
        <v>482</v>
      </c>
      <c r="G43" s="17" t="s">
        <v>552</v>
      </c>
      <c r="H43" s="17" t="s">
        <v>545</v>
      </c>
      <c r="I43" s="47" t="s">
        <v>8</v>
      </c>
      <c r="J43" s="118">
        <v>1510</v>
      </c>
      <c r="K43" s="118">
        <v>1515</v>
      </c>
      <c r="L43" s="118">
        <v>1520</v>
      </c>
      <c r="M43" s="118">
        <v>1187.96</v>
      </c>
      <c r="N43" s="118">
        <v>1572.58</v>
      </c>
      <c r="O43" s="118">
        <v>1610.47</v>
      </c>
      <c r="P43" s="118">
        <v>1515.7439999999999</v>
      </c>
      <c r="Q43" s="118">
        <v>1601</v>
      </c>
      <c r="R43" s="118">
        <v>1544.16</v>
      </c>
      <c r="S43" s="118">
        <v>1563.11</v>
      </c>
      <c r="T43" s="118">
        <v>1619.95</v>
      </c>
      <c r="U43" s="118">
        <v>1629.4247999999998</v>
      </c>
    </row>
    <row r="44" spans="1:21" s="14" customFormat="1" x14ac:dyDescent="0.25">
      <c r="A44" s="101" t="s">
        <v>234</v>
      </c>
      <c r="B44" s="94" t="s">
        <v>241</v>
      </c>
      <c r="C44" s="40">
        <v>36505</v>
      </c>
      <c r="D44" s="23" t="s">
        <v>297</v>
      </c>
      <c r="E44" s="56">
        <v>2100</v>
      </c>
      <c r="F44" s="45" t="s">
        <v>482</v>
      </c>
      <c r="G44" s="17" t="s">
        <v>553</v>
      </c>
      <c r="H44" s="17" t="s">
        <v>554</v>
      </c>
      <c r="I44" s="48" t="s">
        <v>235</v>
      </c>
      <c r="J44" s="118">
        <v>2110</v>
      </c>
      <c r="K44" s="118">
        <v>2115</v>
      </c>
      <c r="L44" s="118">
        <v>2120</v>
      </c>
      <c r="M44" s="118">
        <v>2267.9299999999998</v>
      </c>
      <c r="N44" s="118">
        <v>2201.62</v>
      </c>
      <c r="O44" s="118">
        <v>2254.66</v>
      </c>
      <c r="P44" s="118">
        <v>2122.0416</v>
      </c>
      <c r="Q44" s="118">
        <v>2241.4</v>
      </c>
      <c r="R44" s="118">
        <v>2367.71</v>
      </c>
      <c r="S44" s="118">
        <v>2396.77</v>
      </c>
      <c r="T44" s="118">
        <v>2483.92</v>
      </c>
      <c r="U44" s="118">
        <v>2498.4513599999996</v>
      </c>
    </row>
    <row r="45" spans="1:21" s="14" customFormat="1" x14ac:dyDescent="0.25">
      <c r="A45" s="103" t="s">
        <v>144</v>
      </c>
      <c r="B45" s="16" t="s">
        <v>140</v>
      </c>
      <c r="C45" s="40">
        <v>31596</v>
      </c>
      <c r="D45" s="23" t="s">
        <v>298</v>
      </c>
      <c r="E45" s="56">
        <v>1800</v>
      </c>
      <c r="F45" s="45" t="s">
        <v>482</v>
      </c>
      <c r="G45" s="17" t="s">
        <v>555</v>
      </c>
      <c r="H45" s="17" t="s">
        <v>859</v>
      </c>
      <c r="I45" s="48" t="s">
        <v>166</v>
      </c>
      <c r="J45" s="118">
        <v>1810</v>
      </c>
      <c r="K45" s="118">
        <v>1815</v>
      </c>
      <c r="L45" s="118">
        <v>1820</v>
      </c>
      <c r="M45" s="118">
        <v>1825</v>
      </c>
      <c r="N45" s="118">
        <v>629.03</v>
      </c>
      <c r="O45" s="118">
        <v>1932.57</v>
      </c>
      <c r="P45" s="118">
        <v>1818.8928000000001</v>
      </c>
      <c r="Q45" s="118">
        <v>1921.2</v>
      </c>
      <c r="R45" s="118">
        <v>1955.94</v>
      </c>
      <c r="S45" s="118">
        <v>1979.94</v>
      </c>
      <c r="T45" s="118">
        <v>2051.9299999999998</v>
      </c>
      <c r="U45" s="118">
        <v>2063.9380799999999</v>
      </c>
    </row>
    <row r="46" spans="1:21" s="14" customFormat="1" x14ac:dyDescent="0.25">
      <c r="A46" s="101" t="s">
        <v>242</v>
      </c>
      <c r="B46" s="94" t="s">
        <v>246</v>
      </c>
      <c r="C46" s="40">
        <v>25045</v>
      </c>
      <c r="D46" s="23" t="s">
        <v>299</v>
      </c>
      <c r="E46" s="56">
        <v>2100</v>
      </c>
      <c r="F46" s="45" t="s">
        <v>482</v>
      </c>
      <c r="G46" s="17" t="s">
        <v>556</v>
      </c>
      <c r="H46" s="17" t="s">
        <v>557</v>
      </c>
      <c r="I46" s="48" t="s">
        <v>243</v>
      </c>
      <c r="J46" s="118">
        <v>2068.9899999999998</v>
      </c>
      <c r="K46" s="118">
        <v>1982.78</v>
      </c>
      <c r="L46" s="118">
        <v>2019.73</v>
      </c>
      <c r="M46" s="118">
        <v>2105.94</v>
      </c>
      <c r="N46" s="118">
        <v>2044.36</v>
      </c>
      <c r="O46" s="118">
        <v>2093.62</v>
      </c>
      <c r="P46" s="118">
        <v>2122.04</v>
      </c>
      <c r="Q46" s="118">
        <v>2241.4</v>
      </c>
      <c r="R46" s="118">
        <v>2161.8200000000002</v>
      </c>
      <c r="S46" s="118">
        <v>2188.35</v>
      </c>
      <c r="T46" s="118">
        <v>2267.9299999999998</v>
      </c>
      <c r="U46" s="118">
        <v>2281.19472</v>
      </c>
    </row>
    <row r="47" spans="1:21" s="14" customFormat="1" x14ac:dyDescent="0.25">
      <c r="A47" s="104" t="s">
        <v>816</v>
      </c>
      <c r="B47" s="20" t="s">
        <v>140</v>
      </c>
      <c r="C47" s="41">
        <v>30704</v>
      </c>
      <c r="D47" s="42" t="s">
        <v>825</v>
      </c>
      <c r="E47" s="56">
        <v>1800</v>
      </c>
      <c r="F47" s="45" t="s">
        <v>482</v>
      </c>
      <c r="G47" s="17" t="s">
        <v>841</v>
      </c>
      <c r="H47" s="17" t="s">
        <v>837</v>
      </c>
      <c r="I47" s="51" t="s">
        <v>166</v>
      </c>
      <c r="J47" s="118">
        <v>1810</v>
      </c>
      <c r="K47" s="118">
        <v>1815</v>
      </c>
      <c r="L47" s="118">
        <v>1820</v>
      </c>
      <c r="M47" s="118">
        <v>1825</v>
      </c>
      <c r="N47" s="118">
        <v>1830</v>
      </c>
      <c r="O47" s="118">
        <v>1835</v>
      </c>
      <c r="P47" s="118">
        <v>1840</v>
      </c>
      <c r="Q47" s="118">
        <v>1921.2</v>
      </c>
      <c r="R47" s="118">
        <v>1852.99</v>
      </c>
      <c r="S47" s="118">
        <v>1875.73</v>
      </c>
      <c r="T47" s="118">
        <v>1943.94</v>
      </c>
      <c r="U47" s="118">
        <v>1955.3097600000001</v>
      </c>
    </row>
    <row r="48" spans="1:21" s="14" customFormat="1" x14ac:dyDescent="0.25">
      <c r="A48" s="102" t="s">
        <v>174</v>
      </c>
      <c r="B48" s="94" t="s">
        <v>51</v>
      </c>
      <c r="C48" s="40">
        <v>21727</v>
      </c>
      <c r="D48" s="28" t="s">
        <v>301</v>
      </c>
      <c r="E48" s="56">
        <v>2000</v>
      </c>
      <c r="F48" s="45" t="s">
        <v>482</v>
      </c>
      <c r="G48" s="17" t="s">
        <v>558</v>
      </c>
      <c r="H48" s="17" t="s">
        <v>559</v>
      </c>
      <c r="I48" s="47" t="s">
        <v>168</v>
      </c>
      <c r="J48" s="118">
        <v>2010</v>
      </c>
      <c r="K48" s="118">
        <v>2015</v>
      </c>
      <c r="L48" s="118">
        <v>2020</v>
      </c>
      <c r="M48" s="118">
        <v>2025</v>
      </c>
      <c r="N48" s="118">
        <v>2030</v>
      </c>
      <c r="O48" s="118">
        <v>2035</v>
      </c>
      <c r="P48" s="118">
        <v>2020.9920000000002</v>
      </c>
      <c r="Q48" s="118">
        <v>2134.67</v>
      </c>
      <c r="R48" s="118">
        <v>2058.88</v>
      </c>
      <c r="S48" s="118">
        <v>2084.14</v>
      </c>
      <c r="T48" s="118">
        <v>2159.9299999999998</v>
      </c>
      <c r="U48" s="118">
        <v>2172.5664000000002</v>
      </c>
    </row>
    <row r="49" spans="1:21" s="14" customFormat="1" x14ac:dyDescent="0.25">
      <c r="A49" s="90" t="s">
        <v>28</v>
      </c>
      <c r="B49" s="23" t="s">
        <v>10</v>
      </c>
      <c r="C49" s="40">
        <v>15610</v>
      </c>
      <c r="D49" s="109" t="s">
        <v>302</v>
      </c>
      <c r="E49" s="56">
        <v>1500</v>
      </c>
      <c r="F49" s="45" t="s">
        <v>482</v>
      </c>
      <c r="G49" s="17" t="s">
        <v>560</v>
      </c>
      <c r="H49" s="17" t="s">
        <v>561</v>
      </c>
      <c r="I49" s="47" t="s">
        <v>8</v>
      </c>
      <c r="J49" s="118">
        <v>1510</v>
      </c>
      <c r="K49" s="118">
        <v>1515</v>
      </c>
      <c r="L49" s="118">
        <v>673.24</v>
      </c>
      <c r="M49" s="118">
        <v>1619.95</v>
      </c>
      <c r="N49" s="118">
        <v>1572.58</v>
      </c>
      <c r="O49" s="118">
        <v>1610.47</v>
      </c>
      <c r="P49" s="118">
        <v>1515.7439999999999</v>
      </c>
      <c r="Q49" s="118">
        <v>1601</v>
      </c>
      <c r="R49" s="118">
        <v>1544.16</v>
      </c>
      <c r="S49" s="118">
        <v>1563.11</v>
      </c>
      <c r="T49" s="118">
        <v>1619.95</v>
      </c>
      <c r="U49" s="118">
        <v>1629.4247999999998</v>
      </c>
    </row>
    <row r="50" spans="1:21" s="14" customFormat="1" ht="15.75" x14ac:dyDescent="0.25">
      <c r="A50" s="113" t="s">
        <v>900</v>
      </c>
      <c r="B50" s="20" t="s">
        <v>10</v>
      </c>
      <c r="C50" s="52">
        <v>17720</v>
      </c>
      <c r="D50" s="42" t="s">
        <v>964</v>
      </c>
      <c r="E50" s="56">
        <v>1600</v>
      </c>
      <c r="F50" s="45" t="s">
        <v>482</v>
      </c>
      <c r="G50" s="17" t="s">
        <v>1001</v>
      </c>
      <c r="H50" s="17" t="s">
        <v>919</v>
      </c>
      <c r="I50" s="85" t="s">
        <v>8</v>
      </c>
      <c r="J50" s="118">
        <v>1610</v>
      </c>
      <c r="K50" s="118">
        <v>1625</v>
      </c>
      <c r="L50" s="118">
        <v>1640</v>
      </c>
      <c r="M50" s="118">
        <v>1655</v>
      </c>
      <c r="N50" s="118">
        <v>1670</v>
      </c>
      <c r="O50" s="118">
        <v>1685</v>
      </c>
      <c r="P50" s="118">
        <v>1700</v>
      </c>
      <c r="Q50" s="118">
        <v>1715</v>
      </c>
      <c r="R50" s="118">
        <v>1730</v>
      </c>
      <c r="S50" s="118">
        <v>1278.27</v>
      </c>
      <c r="T50" s="118">
        <v>1727.94</v>
      </c>
      <c r="U50" s="118">
        <v>1738.0531199999998</v>
      </c>
    </row>
    <row r="51" spans="1:21" s="14" customFormat="1" x14ac:dyDescent="0.25">
      <c r="A51" s="90" t="s">
        <v>215</v>
      </c>
      <c r="B51" s="94" t="s">
        <v>233</v>
      </c>
      <c r="C51" s="40">
        <v>32983</v>
      </c>
      <c r="D51" s="28" t="s">
        <v>303</v>
      </c>
      <c r="E51" s="56">
        <v>1800</v>
      </c>
      <c r="F51" s="45" t="s">
        <v>482</v>
      </c>
      <c r="G51" s="17" t="s">
        <v>562</v>
      </c>
      <c r="H51" s="17" t="s">
        <v>563</v>
      </c>
      <c r="I51" s="47" t="s">
        <v>213</v>
      </c>
      <c r="J51" s="118">
        <v>1810</v>
      </c>
      <c r="K51" s="118">
        <v>1815</v>
      </c>
      <c r="L51" s="118">
        <v>1820</v>
      </c>
      <c r="M51" s="118">
        <v>1825</v>
      </c>
      <c r="N51" s="118">
        <v>1830</v>
      </c>
      <c r="O51" s="118">
        <v>1739.31</v>
      </c>
      <c r="P51" s="118">
        <v>1818.8928000000001</v>
      </c>
      <c r="Q51" s="118">
        <v>1921.2</v>
      </c>
      <c r="R51" s="118">
        <v>1852.99</v>
      </c>
      <c r="S51" s="118">
        <v>1875.73</v>
      </c>
      <c r="T51" s="118">
        <v>1943.94</v>
      </c>
      <c r="U51" s="118">
        <v>1955.3097600000001</v>
      </c>
    </row>
    <row r="52" spans="1:21" s="14" customFormat="1" x14ac:dyDescent="0.25">
      <c r="A52" s="103" t="s">
        <v>146</v>
      </c>
      <c r="B52" s="16" t="s">
        <v>140</v>
      </c>
      <c r="C52" s="40">
        <v>31085</v>
      </c>
      <c r="D52" s="23" t="s">
        <v>304</v>
      </c>
      <c r="E52" s="56">
        <v>1810</v>
      </c>
      <c r="F52" s="45" t="s">
        <v>482</v>
      </c>
      <c r="G52" s="17" t="s">
        <v>564</v>
      </c>
      <c r="H52" s="17" t="s">
        <v>860</v>
      </c>
      <c r="I52" s="48" t="s">
        <v>166</v>
      </c>
      <c r="J52" s="118">
        <v>1824.48</v>
      </c>
      <c r="K52" s="118">
        <v>1748.46</v>
      </c>
      <c r="L52" s="118">
        <v>1781.04</v>
      </c>
      <c r="M52" s="118">
        <v>1954.74</v>
      </c>
      <c r="N52" s="118">
        <v>1897.59</v>
      </c>
      <c r="O52" s="118">
        <v>1943.31</v>
      </c>
      <c r="P52" s="118">
        <v>1828.9977600000002</v>
      </c>
      <c r="Q52" s="118">
        <v>1931.87</v>
      </c>
      <c r="R52" s="118">
        <v>2058.88</v>
      </c>
      <c r="S52" s="118">
        <v>2084.14</v>
      </c>
      <c r="T52" s="118">
        <v>2159.9299999999998</v>
      </c>
      <c r="U52" s="118">
        <v>2172.5664000000002</v>
      </c>
    </row>
    <row r="53" spans="1:21" s="14" customFormat="1" x14ac:dyDescent="0.25">
      <c r="A53" s="102" t="s">
        <v>244</v>
      </c>
      <c r="B53" s="94" t="s">
        <v>246</v>
      </c>
      <c r="C53" s="40">
        <v>27172</v>
      </c>
      <c r="D53" s="28" t="s">
        <v>306</v>
      </c>
      <c r="E53" s="56">
        <v>2100</v>
      </c>
      <c r="F53" s="45" t="s">
        <v>482</v>
      </c>
      <c r="G53" s="17" t="s">
        <v>566</v>
      </c>
      <c r="H53" s="17" t="s">
        <v>567</v>
      </c>
      <c r="I53" s="47" t="s">
        <v>243</v>
      </c>
      <c r="J53" s="118">
        <v>2110</v>
      </c>
      <c r="K53" s="118">
        <v>2115</v>
      </c>
      <c r="L53" s="118">
        <v>2120</v>
      </c>
      <c r="M53" s="118">
        <v>910</v>
      </c>
      <c r="N53" s="118">
        <v>2201.62</v>
      </c>
      <c r="O53" s="118">
        <v>2254.66</v>
      </c>
      <c r="P53" s="118">
        <v>2122.0416</v>
      </c>
      <c r="Q53" s="118">
        <v>2241.4</v>
      </c>
      <c r="R53" s="118">
        <v>2161.8200000000002</v>
      </c>
      <c r="S53" s="118">
        <v>2188.35</v>
      </c>
      <c r="T53" s="118">
        <v>2267.9299999999998</v>
      </c>
      <c r="U53" s="118">
        <v>2281.19472</v>
      </c>
    </row>
    <row r="54" spans="1:21" s="14" customFormat="1" x14ac:dyDescent="0.25">
      <c r="A54" s="104" t="s">
        <v>870</v>
      </c>
      <c r="B54" s="18" t="s">
        <v>51</v>
      </c>
      <c r="C54" s="65">
        <v>19987</v>
      </c>
      <c r="D54" s="105" t="s">
        <v>891</v>
      </c>
      <c r="E54" s="56">
        <v>1900</v>
      </c>
      <c r="F54" s="75" t="s">
        <v>482</v>
      </c>
      <c r="G54" s="64" t="s">
        <v>877</v>
      </c>
      <c r="H54" s="62" t="s">
        <v>879</v>
      </c>
      <c r="I54" s="76" t="s">
        <v>104</v>
      </c>
      <c r="J54" s="118">
        <v>1910</v>
      </c>
      <c r="K54" s="118">
        <v>1925</v>
      </c>
      <c r="L54" s="118">
        <v>1940</v>
      </c>
      <c r="M54" s="118">
        <v>1955</v>
      </c>
      <c r="N54" s="118">
        <v>1970</v>
      </c>
      <c r="O54" s="118">
        <v>1985</v>
      </c>
      <c r="P54" s="118">
        <v>2000</v>
      </c>
      <c r="Q54" s="118">
        <v>2015</v>
      </c>
      <c r="R54" s="118">
        <v>1760.34</v>
      </c>
      <c r="S54" s="118">
        <v>1979.94</v>
      </c>
      <c r="T54" s="118">
        <v>2040.4999999999998</v>
      </c>
      <c r="U54" s="118">
        <v>2063.9380799999999</v>
      </c>
    </row>
    <row r="55" spans="1:21" s="14" customFormat="1" x14ac:dyDescent="0.25">
      <c r="A55" s="102" t="s">
        <v>30</v>
      </c>
      <c r="B55" s="23" t="s">
        <v>10</v>
      </c>
      <c r="C55" s="40">
        <v>17018</v>
      </c>
      <c r="D55" s="109" t="s">
        <v>307</v>
      </c>
      <c r="E55" s="56">
        <v>1500</v>
      </c>
      <c r="F55" s="45" t="s">
        <v>482</v>
      </c>
      <c r="G55" s="17" t="s">
        <v>568</v>
      </c>
      <c r="H55" s="17" t="s">
        <v>569</v>
      </c>
      <c r="I55" s="47" t="s">
        <v>8</v>
      </c>
      <c r="J55" s="118">
        <v>1510</v>
      </c>
      <c r="K55" s="118">
        <v>1515</v>
      </c>
      <c r="L55" s="118">
        <v>1520</v>
      </c>
      <c r="M55" s="118">
        <v>1457.96</v>
      </c>
      <c r="N55" s="118">
        <v>1572.58</v>
      </c>
      <c r="O55" s="118">
        <v>1610.47</v>
      </c>
      <c r="P55" s="118">
        <v>1515.7439999999999</v>
      </c>
      <c r="Q55" s="118">
        <v>1601</v>
      </c>
      <c r="R55" s="118">
        <v>1544.16</v>
      </c>
      <c r="S55" s="118">
        <v>1563.11</v>
      </c>
      <c r="T55" s="118">
        <v>1619.95</v>
      </c>
      <c r="U55" s="118">
        <v>1629.4247999999998</v>
      </c>
    </row>
    <row r="56" spans="1:21" s="14" customFormat="1" ht="15.75" x14ac:dyDescent="0.25">
      <c r="A56" s="113" t="s">
        <v>930</v>
      </c>
      <c r="B56" s="20" t="s">
        <v>10</v>
      </c>
      <c r="C56" s="52">
        <v>33333</v>
      </c>
      <c r="D56" s="42" t="s">
        <v>965</v>
      </c>
      <c r="E56" s="56">
        <v>1500</v>
      </c>
      <c r="F56" s="45" t="s">
        <v>482</v>
      </c>
      <c r="G56" s="17" t="s">
        <v>1023</v>
      </c>
      <c r="H56" s="95" t="s">
        <v>951</v>
      </c>
      <c r="I56" s="85" t="s">
        <v>8</v>
      </c>
      <c r="J56" s="118">
        <v>1510</v>
      </c>
      <c r="K56" s="118">
        <v>1525</v>
      </c>
      <c r="L56" s="118">
        <v>1540</v>
      </c>
      <c r="M56" s="118">
        <v>1555</v>
      </c>
      <c r="N56" s="118">
        <v>1570</v>
      </c>
      <c r="O56" s="118">
        <v>1585</v>
      </c>
      <c r="P56" s="118">
        <v>1600</v>
      </c>
      <c r="Q56" s="118">
        <v>1615</v>
      </c>
      <c r="R56" s="118">
        <v>1640</v>
      </c>
      <c r="S56" s="118">
        <v>1670</v>
      </c>
      <c r="T56" s="118">
        <v>1349.95</v>
      </c>
      <c r="U56" s="118">
        <v>1629.4247999999998</v>
      </c>
    </row>
    <row r="57" spans="1:21" s="14" customFormat="1" x14ac:dyDescent="0.25">
      <c r="A57" s="101" t="s">
        <v>175</v>
      </c>
      <c r="B57" s="87" t="s">
        <v>51</v>
      </c>
      <c r="C57" s="40">
        <v>23376</v>
      </c>
      <c r="D57" s="23" t="s">
        <v>308</v>
      </c>
      <c r="E57" s="56">
        <v>3200</v>
      </c>
      <c r="F57" s="45" t="s">
        <v>482</v>
      </c>
      <c r="G57" s="17" t="s">
        <v>570</v>
      </c>
      <c r="H57" s="17" t="s">
        <v>571</v>
      </c>
      <c r="I57" s="48" t="s">
        <v>168</v>
      </c>
      <c r="J57" s="118">
        <v>3395.27</v>
      </c>
      <c r="K57" s="118">
        <v>3253.8</v>
      </c>
      <c r="L57" s="118">
        <v>3314.43</v>
      </c>
      <c r="M57" s="118">
        <v>3455.9</v>
      </c>
      <c r="N57" s="118">
        <v>3354.85</v>
      </c>
      <c r="O57" s="118">
        <v>3435.68</v>
      </c>
      <c r="P57" s="118">
        <v>3233.5871999999999</v>
      </c>
      <c r="Q57" s="118">
        <v>3415.47</v>
      </c>
      <c r="R57" s="118">
        <v>4117.7700000000004</v>
      </c>
      <c r="S57" s="118">
        <v>4168.29</v>
      </c>
      <c r="T57" s="118">
        <v>4319.87</v>
      </c>
      <c r="U57" s="118">
        <v>4345.1328000000003</v>
      </c>
    </row>
    <row r="58" spans="1:21" s="14" customFormat="1" x14ac:dyDescent="0.25">
      <c r="A58" s="103" t="s">
        <v>147</v>
      </c>
      <c r="B58" s="16" t="s">
        <v>140</v>
      </c>
      <c r="C58" s="40">
        <v>31030</v>
      </c>
      <c r="D58" s="110" t="s">
        <v>309</v>
      </c>
      <c r="E58" s="56">
        <v>2100</v>
      </c>
      <c r="F58" s="45" t="s">
        <v>482</v>
      </c>
      <c r="G58" s="17" t="s">
        <v>572</v>
      </c>
      <c r="H58" s="17" t="s">
        <v>649</v>
      </c>
      <c r="I58" s="48" t="s">
        <v>166</v>
      </c>
      <c r="J58" s="118">
        <v>2116.8000000000002</v>
      </c>
      <c r="K58" s="118">
        <v>2028.6</v>
      </c>
      <c r="L58" s="118">
        <v>2066.4</v>
      </c>
      <c r="M58" s="118">
        <v>2267.9299999999998</v>
      </c>
      <c r="N58" s="118">
        <v>2201.62</v>
      </c>
      <c r="O58" s="118">
        <v>2254.66</v>
      </c>
      <c r="P58" s="118">
        <v>2122.0416</v>
      </c>
      <c r="Q58" s="118">
        <v>2241.4</v>
      </c>
      <c r="R58" s="118">
        <v>2367.71</v>
      </c>
      <c r="S58" s="118">
        <v>2396.77</v>
      </c>
      <c r="T58" s="118">
        <v>2483.92</v>
      </c>
      <c r="U58" s="118">
        <v>2498.4513599999996</v>
      </c>
    </row>
    <row r="59" spans="1:21" s="14" customFormat="1" ht="15.75" x14ac:dyDescent="0.25">
      <c r="A59" s="113" t="s">
        <v>901</v>
      </c>
      <c r="B59" s="20" t="s">
        <v>10</v>
      </c>
      <c r="C59" s="52">
        <v>16355</v>
      </c>
      <c r="D59" s="42" t="s">
        <v>966</v>
      </c>
      <c r="E59" s="56">
        <v>1700</v>
      </c>
      <c r="F59" s="45" t="s">
        <v>482</v>
      </c>
      <c r="G59" s="17" t="s">
        <v>1002</v>
      </c>
      <c r="H59" s="17" t="s">
        <v>920</v>
      </c>
      <c r="I59" s="85" t="s">
        <v>8</v>
      </c>
      <c r="J59" s="118">
        <v>1710</v>
      </c>
      <c r="K59" s="118">
        <v>1725</v>
      </c>
      <c r="L59" s="118">
        <v>1740</v>
      </c>
      <c r="M59" s="118">
        <v>1755</v>
      </c>
      <c r="N59" s="118">
        <v>1770</v>
      </c>
      <c r="O59" s="118">
        <v>1785</v>
      </c>
      <c r="P59" s="118">
        <v>1800</v>
      </c>
      <c r="Q59" s="118">
        <v>1815</v>
      </c>
      <c r="R59" s="118">
        <v>1840</v>
      </c>
      <c r="S59" s="118">
        <v>1003.86</v>
      </c>
      <c r="T59" s="118">
        <v>1835.94</v>
      </c>
      <c r="U59" s="118">
        <v>1846.6814399999998</v>
      </c>
    </row>
    <row r="60" spans="1:21" s="14" customFormat="1" x14ac:dyDescent="0.25">
      <c r="A60" s="54" t="s">
        <v>112</v>
      </c>
      <c r="B60" s="87" t="s">
        <v>51</v>
      </c>
      <c r="C60" s="40">
        <v>17207</v>
      </c>
      <c r="D60" s="29" t="s">
        <v>310</v>
      </c>
      <c r="E60" s="56">
        <v>3100</v>
      </c>
      <c r="F60" s="45" t="s">
        <v>482</v>
      </c>
      <c r="G60" s="17" t="s">
        <v>573</v>
      </c>
      <c r="H60" s="17" t="s">
        <v>574</v>
      </c>
      <c r="I60" s="48" t="s">
        <v>104</v>
      </c>
      <c r="J60" s="118">
        <v>3289.16</v>
      </c>
      <c r="K60" s="118">
        <v>3152.12</v>
      </c>
      <c r="L60" s="118">
        <v>3210.85</v>
      </c>
      <c r="M60" s="118">
        <v>3347.9</v>
      </c>
      <c r="N60" s="118">
        <v>3250.01</v>
      </c>
      <c r="O60" s="118">
        <v>3328.32</v>
      </c>
      <c r="P60" s="118">
        <v>3132.5376000000001</v>
      </c>
      <c r="Q60" s="118">
        <v>3308.74</v>
      </c>
      <c r="R60" s="118">
        <v>3808.93</v>
      </c>
      <c r="S60" s="118">
        <v>3721.46</v>
      </c>
      <c r="T60" s="118">
        <v>3887.88</v>
      </c>
      <c r="U60" s="118">
        <v>3910.6195200000002</v>
      </c>
    </row>
    <row r="61" spans="1:21" s="14" customFormat="1" x14ac:dyDescent="0.25">
      <c r="A61" s="54" t="s">
        <v>113</v>
      </c>
      <c r="B61" s="94" t="s">
        <v>51</v>
      </c>
      <c r="C61" s="40">
        <v>24207</v>
      </c>
      <c r="D61" s="23" t="s">
        <v>311</v>
      </c>
      <c r="E61" s="56">
        <v>2000</v>
      </c>
      <c r="F61" s="45" t="s">
        <v>482</v>
      </c>
      <c r="G61" s="17" t="s">
        <v>575</v>
      </c>
      <c r="H61" s="17" t="s">
        <v>576</v>
      </c>
      <c r="I61" s="48" t="s">
        <v>104</v>
      </c>
      <c r="J61" s="118">
        <v>2122.04</v>
      </c>
      <c r="K61" s="118">
        <v>2033.62</v>
      </c>
      <c r="L61" s="118">
        <v>2071.52</v>
      </c>
      <c r="M61" s="118">
        <v>2159.94</v>
      </c>
      <c r="N61" s="118">
        <v>2096.7800000000002</v>
      </c>
      <c r="O61" s="118">
        <v>2147.3000000000002</v>
      </c>
      <c r="P61" s="118">
        <v>2020.9920000000002</v>
      </c>
      <c r="Q61" s="118">
        <v>2134.67</v>
      </c>
      <c r="R61" s="118">
        <v>2470.66</v>
      </c>
      <c r="S61" s="118">
        <v>2500.9699999999998</v>
      </c>
      <c r="T61" s="118">
        <v>2591.92</v>
      </c>
      <c r="U61" s="118">
        <v>2607.0796799999998</v>
      </c>
    </row>
    <row r="62" spans="1:21" s="14" customFormat="1" x14ac:dyDescent="0.25">
      <c r="A62" s="102" t="s">
        <v>176</v>
      </c>
      <c r="B62" s="94" t="s">
        <v>51</v>
      </c>
      <c r="C62" s="40">
        <v>24841</v>
      </c>
      <c r="D62" s="28" t="s">
        <v>312</v>
      </c>
      <c r="E62" s="56">
        <v>1800</v>
      </c>
      <c r="F62" s="45" t="s">
        <v>482</v>
      </c>
      <c r="G62" s="17" t="s">
        <v>577</v>
      </c>
      <c r="H62" s="17" t="s">
        <v>578</v>
      </c>
      <c r="I62" s="47" t="s">
        <v>168</v>
      </c>
      <c r="J62" s="118">
        <v>1810</v>
      </c>
      <c r="K62" s="118">
        <v>1815</v>
      </c>
      <c r="L62" s="118">
        <v>1615.78</v>
      </c>
      <c r="M62" s="118">
        <v>1943.94</v>
      </c>
      <c r="N62" s="118">
        <v>1887.1</v>
      </c>
      <c r="O62" s="118">
        <v>1932.57</v>
      </c>
      <c r="P62" s="118">
        <v>1818.8928000000001</v>
      </c>
      <c r="Q62" s="118">
        <v>1921.2</v>
      </c>
      <c r="R62" s="118">
        <v>1852.99</v>
      </c>
      <c r="S62" s="118">
        <v>1875.73</v>
      </c>
      <c r="T62" s="118">
        <v>1943.94</v>
      </c>
      <c r="U62" s="118">
        <v>1955.3097600000001</v>
      </c>
    </row>
    <row r="63" spans="1:21" s="14" customFormat="1" x14ac:dyDescent="0.25">
      <c r="A63" s="101" t="s">
        <v>114</v>
      </c>
      <c r="B63" s="94" t="s">
        <v>51</v>
      </c>
      <c r="C63" s="40">
        <v>20764</v>
      </c>
      <c r="D63" s="110" t="s">
        <v>313</v>
      </c>
      <c r="E63" s="56">
        <v>1900</v>
      </c>
      <c r="F63" s="45" t="s">
        <v>482</v>
      </c>
      <c r="G63" s="17" t="s">
        <v>579</v>
      </c>
      <c r="H63" s="17" t="s">
        <v>580</v>
      </c>
      <c r="I63" s="48" t="s">
        <v>104</v>
      </c>
      <c r="J63" s="118">
        <v>1798.43</v>
      </c>
      <c r="K63" s="118">
        <v>1723.5</v>
      </c>
      <c r="L63" s="118">
        <v>1755.61</v>
      </c>
      <c r="M63" s="118">
        <v>2051.94</v>
      </c>
      <c r="N63" s="118">
        <v>1991.94</v>
      </c>
      <c r="O63" s="118">
        <v>2039.93</v>
      </c>
      <c r="P63" s="118">
        <v>1919.9423999999999</v>
      </c>
      <c r="Q63" s="118">
        <v>2027.93</v>
      </c>
      <c r="R63" s="118">
        <v>2161.8200000000002</v>
      </c>
      <c r="S63" s="118">
        <v>2188.35</v>
      </c>
      <c r="T63" s="118">
        <v>2267.9299999999998</v>
      </c>
      <c r="U63" s="118">
        <v>2281.19472</v>
      </c>
    </row>
    <row r="64" spans="1:21" s="14" customFormat="1" ht="15.75" x14ac:dyDescent="0.25">
      <c r="A64" s="99" t="s">
        <v>902</v>
      </c>
      <c r="B64" s="20" t="s">
        <v>10</v>
      </c>
      <c r="C64" s="52">
        <v>10708</v>
      </c>
      <c r="D64" s="42" t="s">
        <v>967</v>
      </c>
      <c r="E64" s="56">
        <v>3000</v>
      </c>
      <c r="F64" s="45" t="s">
        <v>482</v>
      </c>
      <c r="G64" s="17" t="s">
        <v>1003</v>
      </c>
      <c r="H64" s="17" t="s">
        <v>921</v>
      </c>
      <c r="I64" s="86" t="s">
        <v>8</v>
      </c>
      <c r="J64" s="118">
        <v>3010</v>
      </c>
      <c r="K64" s="118">
        <v>3025</v>
      </c>
      <c r="L64" s="118">
        <v>3040</v>
      </c>
      <c r="M64" s="118">
        <v>3055</v>
      </c>
      <c r="N64" s="118">
        <v>3070</v>
      </c>
      <c r="O64" s="118">
        <v>3085</v>
      </c>
      <c r="P64" s="118">
        <v>3100</v>
      </c>
      <c r="Q64" s="118">
        <v>3115</v>
      </c>
      <c r="R64" s="118">
        <v>3140</v>
      </c>
      <c r="S64" s="118">
        <v>1042.07</v>
      </c>
      <c r="T64" s="118">
        <v>3239.9</v>
      </c>
      <c r="U64" s="118">
        <v>3258.8495999999996</v>
      </c>
    </row>
    <row r="65" spans="1:21" s="14" customFormat="1" x14ac:dyDescent="0.25">
      <c r="A65" s="89" t="s">
        <v>201</v>
      </c>
      <c r="B65" s="94" t="s">
        <v>10</v>
      </c>
      <c r="C65" s="40">
        <v>15771</v>
      </c>
      <c r="D65" s="23" t="s">
        <v>315</v>
      </c>
      <c r="E65" s="56">
        <v>2100</v>
      </c>
      <c r="F65" s="45" t="s">
        <v>482</v>
      </c>
      <c r="G65" s="17" t="s">
        <v>581</v>
      </c>
      <c r="H65" s="17" t="s">
        <v>582</v>
      </c>
      <c r="I65" s="48" t="s">
        <v>202</v>
      </c>
      <c r="J65" s="118">
        <v>2228.14</v>
      </c>
      <c r="K65" s="118">
        <v>2135.3000000000002</v>
      </c>
      <c r="L65" s="118">
        <v>2175.09</v>
      </c>
      <c r="M65" s="118">
        <v>2267.9299999999998</v>
      </c>
      <c r="N65" s="118">
        <v>2201.62</v>
      </c>
      <c r="O65" s="118">
        <v>2254.66</v>
      </c>
      <c r="P65" s="118">
        <v>2122.0416</v>
      </c>
      <c r="Q65" s="118">
        <v>2241.4</v>
      </c>
      <c r="R65" s="118">
        <v>3088.32</v>
      </c>
      <c r="S65" s="118">
        <v>3126.22</v>
      </c>
      <c r="T65" s="118">
        <v>3239.9</v>
      </c>
      <c r="U65" s="118">
        <v>3258.8495999999996</v>
      </c>
    </row>
    <row r="66" spans="1:21" s="14" customFormat="1" x14ac:dyDescent="0.25">
      <c r="A66" s="101" t="s">
        <v>32</v>
      </c>
      <c r="B66" s="23" t="s">
        <v>10</v>
      </c>
      <c r="C66" s="40">
        <v>10554</v>
      </c>
      <c r="D66" s="110" t="s">
        <v>316</v>
      </c>
      <c r="E66" s="56">
        <v>3450</v>
      </c>
      <c r="F66" s="45" t="s">
        <v>482</v>
      </c>
      <c r="G66" s="17" t="s">
        <v>583</v>
      </c>
      <c r="H66" s="17" t="s">
        <v>584</v>
      </c>
      <c r="I66" s="48" t="s">
        <v>8</v>
      </c>
      <c r="J66" s="118">
        <v>3660.52</v>
      </c>
      <c r="K66" s="118">
        <v>3508</v>
      </c>
      <c r="L66" s="118">
        <v>3573.37</v>
      </c>
      <c r="M66" s="118">
        <v>3725.89</v>
      </c>
      <c r="N66" s="118">
        <v>3616.94</v>
      </c>
      <c r="O66" s="118">
        <v>3704.09</v>
      </c>
      <c r="P66" s="118">
        <v>3486.2111999999997</v>
      </c>
      <c r="Q66" s="118">
        <v>3682.31</v>
      </c>
      <c r="R66" s="118">
        <v>3551.57</v>
      </c>
      <c r="S66" s="118">
        <v>3595.15</v>
      </c>
      <c r="T66" s="118">
        <v>3725.88</v>
      </c>
      <c r="U66" s="118">
        <v>3747.6770399999996</v>
      </c>
    </row>
    <row r="67" spans="1:21" s="14" customFormat="1" ht="15.75" x14ac:dyDescent="0.25">
      <c r="A67" s="113" t="s">
        <v>931</v>
      </c>
      <c r="B67" s="20" t="s">
        <v>10</v>
      </c>
      <c r="C67" s="52">
        <v>17125</v>
      </c>
      <c r="D67" s="42" t="s">
        <v>968</v>
      </c>
      <c r="E67" s="56">
        <v>1600</v>
      </c>
      <c r="F67" s="45" t="s">
        <v>482</v>
      </c>
      <c r="G67" s="17" t="s">
        <v>1024</v>
      </c>
      <c r="H67" s="95" t="s">
        <v>951</v>
      </c>
      <c r="I67" s="85" t="s">
        <v>8</v>
      </c>
      <c r="J67" s="118">
        <v>1610</v>
      </c>
      <c r="K67" s="118">
        <v>1625</v>
      </c>
      <c r="L67" s="118">
        <v>1640</v>
      </c>
      <c r="M67" s="118">
        <v>1655</v>
      </c>
      <c r="N67" s="118">
        <v>1670</v>
      </c>
      <c r="O67" s="118">
        <v>1685</v>
      </c>
      <c r="P67" s="118">
        <v>1700</v>
      </c>
      <c r="Q67" s="118">
        <v>1715</v>
      </c>
      <c r="R67" s="118">
        <v>1740</v>
      </c>
      <c r="S67" s="118">
        <v>1770</v>
      </c>
      <c r="T67" s="118">
        <v>1439.95</v>
      </c>
      <c r="U67" s="118">
        <v>1738.0531199999998</v>
      </c>
    </row>
    <row r="68" spans="1:21" s="14" customFormat="1" x14ac:dyDescent="0.25">
      <c r="A68" s="54" t="s">
        <v>33</v>
      </c>
      <c r="B68" s="23" t="s">
        <v>10</v>
      </c>
      <c r="C68" s="40">
        <v>15179</v>
      </c>
      <c r="D68" s="110" t="s">
        <v>317</v>
      </c>
      <c r="E68" s="56">
        <v>2100</v>
      </c>
      <c r="F68" s="45" t="s">
        <v>482</v>
      </c>
      <c r="G68" s="17" t="s">
        <v>585</v>
      </c>
      <c r="H68" s="17" t="s">
        <v>586</v>
      </c>
      <c r="I68" s="48" t="s">
        <v>8</v>
      </c>
      <c r="J68" s="118">
        <v>2228.14</v>
      </c>
      <c r="K68" s="118">
        <v>2135.3000000000002</v>
      </c>
      <c r="L68" s="118">
        <v>2175.09</v>
      </c>
      <c r="M68" s="118">
        <v>2267.9299999999998</v>
      </c>
      <c r="N68" s="118">
        <v>2201.62</v>
      </c>
      <c r="O68" s="118">
        <v>2254.66</v>
      </c>
      <c r="P68" s="118">
        <v>2122.0416</v>
      </c>
      <c r="Q68" s="118">
        <v>2241.4</v>
      </c>
      <c r="R68" s="118">
        <v>2161.8200000000002</v>
      </c>
      <c r="S68" s="118">
        <v>2188.35</v>
      </c>
      <c r="T68" s="118">
        <v>2267.9299999999998</v>
      </c>
      <c r="U68" s="118">
        <v>2281.19472</v>
      </c>
    </row>
    <row r="69" spans="1:21" s="14" customFormat="1" ht="15.75" x14ac:dyDescent="0.25">
      <c r="A69" s="113" t="s">
        <v>903</v>
      </c>
      <c r="B69" s="20" t="s">
        <v>10</v>
      </c>
      <c r="C69" s="52">
        <v>17176</v>
      </c>
      <c r="D69" s="42" t="s">
        <v>969</v>
      </c>
      <c r="E69" s="56">
        <v>1800</v>
      </c>
      <c r="F69" s="45" t="s">
        <v>482</v>
      </c>
      <c r="G69" s="17" t="s">
        <v>1004</v>
      </c>
      <c r="H69" s="17" t="s">
        <v>920</v>
      </c>
      <c r="I69" s="85" t="s">
        <v>8</v>
      </c>
      <c r="J69" s="118">
        <v>1810</v>
      </c>
      <c r="K69" s="118">
        <v>1825</v>
      </c>
      <c r="L69" s="118">
        <v>1840</v>
      </c>
      <c r="M69" s="118">
        <v>1855</v>
      </c>
      <c r="N69" s="118">
        <v>1870</v>
      </c>
      <c r="O69" s="118">
        <v>1885</v>
      </c>
      <c r="P69" s="118">
        <v>1900</v>
      </c>
      <c r="Q69" s="118">
        <v>1915</v>
      </c>
      <c r="R69" s="118">
        <v>1940</v>
      </c>
      <c r="S69" s="118">
        <v>1062.9100000000001</v>
      </c>
      <c r="T69" s="118">
        <v>1943.94</v>
      </c>
      <c r="U69" s="118">
        <v>1955.3097600000001</v>
      </c>
    </row>
    <row r="70" spans="1:21" s="14" customFormat="1" x14ac:dyDescent="0.25">
      <c r="A70" s="54" t="s">
        <v>35</v>
      </c>
      <c r="B70" s="23" t="s">
        <v>10</v>
      </c>
      <c r="C70" s="40">
        <v>11943</v>
      </c>
      <c r="D70" s="23" t="s">
        <v>319</v>
      </c>
      <c r="E70" s="56">
        <v>1500</v>
      </c>
      <c r="F70" s="45" t="s">
        <v>482</v>
      </c>
      <c r="G70" s="17" t="s">
        <v>588</v>
      </c>
      <c r="H70" s="17" t="s">
        <v>589</v>
      </c>
      <c r="I70" s="48" t="s">
        <v>8</v>
      </c>
      <c r="J70" s="118">
        <v>1591.53</v>
      </c>
      <c r="K70" s="118">
        <v>1525.22</v>
      </c>
      <c r="L70" s="118">
        <v>1553.64</v>
      </c>
      <c r="M70" s="118">
        <v>1619.95</v>
      </c>
      <c r="N70" s="118">
        <v>1572.58</v>
      </c>
      <c r="O70" s="118">
        <v>1610.47</v>
      </c>
      <c r="P70" s="118">
        <v>1515.7439999999999</v>
      </c>
      <c r="Q70" s="118">
        <v>1601</v>
      </c>
      <c r="R70" s="118">
        <v>1544.16</v>
      </c>
      <c r="S70" s="118">
        <v>1563.11</v>
      </c>
      <c r="T70" s="118">
        <v>1619.95</v>
      </c>
      <c r="U70" s="118">
        <v>1629.4247999999998</v>
      </c>
    </row>
    <row r="71" spans="1:21" s="14" customFormat="1" x14ac:dyDescent="0.25">
      <c r="A71" s="54" t="s">
        <v>36</v>
      </c>
      <c r="B71" s="23" t="s">
        <v>10</v>
      </c>
      <c r="C71" s="40">
        <v>13515</v>
      </c>
      <c r="D71" s="23" t="s">
        <v>320</v>
      </c>
      <c r="E71" s="56">
        <v>6500</v>
      </c>
      <c r="F71" s="45" t="s">
        <v>482</v>
      </c>
      <c r="G71" s="17" t="s">
        <v>590</v>
      </c>
      <c r="H71" s="17" t="s">
        <v>591</v>
      </c>
      <c r="I71" s="48" t="s">
        <v>8</v>
      </c>
      <c r="J71" s="118">
        <v>6896.64</v>
      </c>
      <c r="K71" s="118">
        <v>6609.28</v>
      </c>
      <c r="L71" s="118">
        <v>6732.43</v>
      </c>
      <c r="M71" s="118">
        <v>7019.79</v>
      </c>
      <c r="N71" s="118">
        <v>6814.53</v>
      </c>
      <c r="O71" s="118">
        <v>6978.73</v>
      </c>
      <c r="P71" s="118">
        <v>6568.2240000000002</v>
      </c>
      <c r="Q71" s="118">
        <v>6937.68</v>
      </c>
      <c r="R71" s="118">
        <v>6691.37</v>
      </c>
      <c r="S71" s="118">
        <v>6773.48</v>
      </c>
      <c r="T71" s="118">
        <v>8099.75</v>
      </c>
      <c r="U71" s="118">
        <v>8147.1239999999998</v>
      </c>
    </row>
    <row r="72" spans="1:21" s="14" customFormat="1" x14ac:dyDescent="0.25">
      <c r="A72" s="102" t="s">
        <v>37</v>
      </c>
      <c r="B72" s="23" t="s">
        <v>10</v>
      </c>
      <c r="C72" s="40">
        <v>17517</v>
      </c>
      <c r="D72" s="28" t="s">
        <v>321</v>
      </c>
      <c r="E72" s="56">
        <v>1500</v>
      </c>
      <c r="F72" s="45" t="s">
        <v>482</v>
      </c>
      <c r="G72" s="17" t="s">
        <v>592</v>
      </c>
      <c r="H72" s="17" t="s">
        <v>593</v>
      </c>
      <c r="I72" s="47" t="s">
        <v>8</v>
      </c>
      <c r="J72" s="118">
        <v>1510</v>
      </c>
      <c r="K72" s="118">
        <v>1515</v>
      </c>
      <c r="L72" s="118">
        <v>1520</v>
      </c>
      <c r="M72" s="118">
        <v>1525</v>
      </c>
      <c r="N72" s="118">
        <v>1530</v>
      </c>
      <c r="O72" s="118">
        <v>1535</v>
      </c>
      <c r="P72" s="118">
        <v>1364.1695999999999</v>
      </c>
      <c r="Q72" s="118">
        <v>1601</v>
      </c>
      <c r="R72" s="118">
        <v>1544.16</v>
      </c>
      <c r="S72" s="118">
        <v>1563.11</v>
      </c>
      <c r="T72" s="118">
        <v>1619.95</v>
      </c>
      <c r="U72" s="118">
        <v>1629.4247999999998</v>
      </c>
    </row>
    <row r="73" spans="1:21" s="14" customFormat="1" x14ac:dyDescent="0.25">
      <c r="A73" s="101" t="s">
        <v>38</v>
      </c>
      <c r="B73" s="23" t="s">
        <v>10</v>
      </c>
      <c r="C73" s="40">
        <v>16273</v>
      </c>
      <c r="D73" s="23" t="s">
        <v>322</v>
      </c>
      <c r="E73" s="56">
        <v>1800</v>
      </c>
      <c r="F73" s="45" t="s">
        <v>482</v>
      </c>
      <c r="G73" s="17" t="s">
        <v>594</v>
      </c>
      <c r="H73" s="17" t="s">
        <v>595</v>
      </c>
      <c r="I73" s="48" t="s">
        <v>8</v>
      </c>
      <c r="J73" s="118">
        <v>1591.53</v>
      </c>
      <c r="K73" s="118">
        <v>1525.22</v>
      </c>
      <c r="L73" s="118">
        <v>1553.64</v>
      </c>
      <c r="M73" s="118">
        <v>1943.94</v>
      </c>
      <c r="N73" s="118">
        <v>1887.1</v>
      </c>
      <c r="O73" s="118">
        <v>1932.57</v>
      </c>
      <c r="P73" s="118">
        <v>1818.8928000000001</v>
      </c>
      <c r="Q73" s="118">
        <v>1921.2</v>
      </c>
      <c r="R73" s="118">
        <v>1852.99</v>
      </c>
      <c r="S73" s="118">
        <v>1875.73</v>
      </c>
      <c r="T73" s="118">
        <v>1943.94</v>
      </c>
      <c r="U73" s="118">
        <v>1955.3097600000001</v>
      </c>
    </row>
    <row r="74" spans="1:21" s="14" customFormat="1" x14ac:dyDescent="0.25">
      <c r="A74" s="101" t="s">
        <v>116</v>
      </c>
      <c r="B74" s="94" t="s">
        <v>51</v>
      </c>
      <c r="C74" s="40">
        <v>17226</v>
      </c>
      <c r="D74" s="23" t="s">
        <v>323</v>
      </c>
      <c r="E74" s="56">
        <v>4300</v>
      </c>
      <c r="F74" s="45" t="s">
        <v>482</v>
      </c>
      <c r="G74" s="17" t="s">
        <v>596</v>
      </c>
      <c r="H74" s="17" t="s">
        <v>597</v>
      </c>
      <c r="I74" s="48" t="s">
        <v>104</v>
      </c>
      <c r="J74" s="118">
        <v>4031.88</v>
      </c>
      <c r="K74" s="118">
        <v>3863.88</v>
      </c>
      <c r="L74" s="118">
        <v>3935.88</v>
      </c>
      <c r="M74" s="118">
        <v>4103.88</v>
      </c>
      <c r="N74" s="118">
        <v>3983.88</v>
      </c>
      <c r="O74" s="118">
        <v>4079.87</v>
      </c>
      <c r="P74" s="118">
        <v>3839.8847999999998</v>
      </c>
      <c r="Q74" s="118">
        <v>4589.54</v>
      </c>
      <c r="R74" s="118">
        <v>4426.6000000000004</v>
      </c>
      <c r="S74" s="118">
        <v>4689.33</v>
      </c>
      <c r="T74" s="118">
        <v>4859.8500000000004</v>
      </c>
      <c r="U74" s="118">
        <v>4888.2743999999993</v>
      </c>
    </row>
    <row r="75" spans="1:21" s="14" customFormat="1" x14ac:dyDescent="0.25">
      <c r="A75" s="101" t="s">
        <v>39</v>
      </c>
      <c r="B75" s="23" t="s">
        <v>10</v>
      </c>
      <c r="C75" s="40">
        <v>15379</v>
      </c>
      <c r="D75" s="23" t="s">
        <v>324</v>
      </c>
      <c r="E75" s="56">
        <v>3000</v>
      </c>
      <c r="F75" s="45" t="s">
        <v>482</v>
      </c>
      <c r="G75" s="17" t="s">
        <v>598</v>
      </c>
      <c r="H75" s="17" t="s">
        <v>599</v>
      </c>
      <c r="I75" s="48" t="s">
        <v>8</v>
      </c>
      <c r="J75" s="118">
        <v>3024.97</v>
      </c>
      <c r="K75" s="118">
        <v>2898.93</v>
      </c>
      <c r="L75" s="118">
        <v>2952.95</v>
      </c>
      <c r="M75" s="118">
        <v>3239.9</v>
      </c>
      <c r="N75" s="118">
        <v>3145.17</v>
      </c>
      <c r="O75" s="118">
        <v>3220.95</v>
      </c>
      <c r="P75" s="118">
        <v>3031.4879999999998</v>
      </c>
      <c r="Q75" s="118">
        <v>3202</v>
      </c>
      <c r="R75" s="118">
        <v>3088.32</v>
      </c>
      <c r="S75" s="118">
        <v>3126.22</v>
      </c>
      <c r="T75" s="118">
        <v>3779.88</v>
      </c>
      <c r="U75" s="118">
        <v>3801.9911999999999</v>
      </c>
    </row>
    <row r="76" spans="1:21" s="14" customFormat="1" x14ac:dyDescent="0.25">
      <c r="A76" s="54" t="s">
        <v>40</v>
      </c>
      <c r="B76" s="23" t="s">
        <v>10</v>
      </c>
      <c r="C76" s="40">
        <v>10962</v>
      </c>
      <c r="D76" s="23" t="s">
        <v>325</v>
      </c>
      <c r="E76" s="56">
        <v>2400</v>
      </c>
      <c r="F76" s="45" t="s">
        <v>482</v>
      </c>
      <c r="G76" s="17" t="s">
        <v>600</v>
      </c>
      <c r="H76" s="17" t="s">
        <v>537</v>
      </c>
      <c r="I76" s="48" t="s">
        <v>8</v>
      </c>
      <c r="J76" s="118">
        <v>2546.4499999999998</v>
      </c>
      <c r="K76" s="118">
        <v>2440.35</v>
      </c>
      <c r="L76" s="118">
        <v>2785.82</v>
      </c>
      <c r="M76" s="118">
        <v>2591.92</v>
      </c>
      <c r="N76" s="118">
        <v>2516.14</v>
      </c>
      <c r="O76" s="118">
        <v>2576.7600000000002</v>
      </c>
      <c r="P76" s="118">
        <v>2425.1904</v>
      </c>
      <c r="Q76" s="118">
        <v>2561.6</v>
      </c>
      <c r="R76" s="118">
        <v>2470.66</v>
      </c>
      <c r="S76" s="118">
        <v>2500.9699999999998</v>
      </c>
      <c r="T76" s="118">
        <v>2591.92</v>
      </c>
      <c r="U76" s="118">
        <v>2607.0796799999998</v>
      </c>
    </row>
    <row r="77" spans="1:21" s="14" customFormat="1" x14ac:dyDescent="0.25">
      <c r="A77" s="54" t="s">
        <v>41</v>
      </c>
      <c r="B77" s="23" t="s">
        <v>42</v>
      </c>
      <c r="C77" s="40">
        <v>8855</v>
      </c>
      <c r="D77" s="23" t="s">
        <v>326</v>
      </c>
      <c r="E77" s="56">
        <v>1800</v>
      </c>
      <c r="F77" s="45" t="s">
        <v>482</v>
      </c>
      <c r="G77" s="17" t="s">
        <v>601</v>
      </c>
      <c r="H77" s="17" t="s">
        <v>602</v>
      </c>
      <c r="I77" s="48" t="s">
        <v>8</v>
      </c>
      <c r="J77" s="118">
        <v>1591.53</v>
      </c>
      <c r="K77" s="118">
        <v>1525.22</v>
      </c>
      <c r="L77" s="118">
        <v>1553.64</v>
      </c>
      <c r="M77" s="118">
        <v>1943.94</v>
      </c>
      <c r="N77" s="118">
        <v>1887.1</v>
      </c>
      <c r="O77" s="118">
        <v>1932.57</v>
      </c>
      <c r="P77" s="118">
        <v>1818.8928000000001</v>
      </c>
      <c r="Q77" s="118">
        <v>1921.2</v>
      </c>
      <c r="R77" s="118">
        <v>1852.99</v>
      </c>
      <c r="S77" s="118">
        <v>1875.73</v>
      </c>
      <c r="T77" s="118">
        <v>1943.94</v>
      </c>
      <c r="U77" s="118">
        <v>1955.3097600000001</v>
      </c>
    </row>
    <row r="78" spans="1:21" s="14" customFormat="1" x14ac:dyDescent="0.25">
      <c r="A78" s="106" t="s">
        <v>252</v>
      </c>
      <c r="B78" s="94" t="s">
        <v>10</v>
      </c>
      <c r="C78" s="40">
        <v>14659</v>
      </c>
      <c r="D78" s="110" t="s">
        <v>327</v>
      </c>
      <c r="E78" s="56">
        <v>4500</v>
      </c>
      <c r="F78" s="45" t="s">
        <v>482</v>
      </c>
      <c r="G78" s="17" t="s">
        <v>814</v>
      </c>
      <c r="H78" s="17" t="s">
        <v>603</v>
      </c>
      <c r="I78" s="48" t="s">
        <v>251</v>
      </c>
      <c r="J78" s="118">
        <v>4774.59</v>
      </c>
      <c r="K78" s="118">
        <v>4575.6499999999996</v>
      </c>
      <c r="L78" s="118">
        <v>4660.91</v>
      </c>
      <c r="M78" s="118">
        <v>4859.8500000000004</v>
      </c>
      <c r="N78" s="118">
        <v>4717.75</v>
      </c>
      <c r="O78" s="118">
        <v>4831.43</v>
      </c>
      <c r="P78" s="118">
        <v>4547.232</v>
      </c>
      <c r="Q78" s="118">
        <v>4803.01</v>
      </c>
      <c r="R78" s="118">
        <v>4632.49</v>
      </c>
      <c r="S78" s="118">
        <v>4689.33</v>
      </c>
      <c r="T78" s="118">
        <v>4859.8500000000004</v>
      </c>
      <c r="U78" s="118">
        <v>4888.2743999999993</v>
      </c>
    </row>
    <row r="79" spans="1:21" s="14" customFormat="1" ht="15.75" x14ac:dyDescent="0.25">
      <c r="A79" s="113" t="s">
        <v>904</v>
      </c>
      <c r="B79" s="20" t="s">
        <v>10</v>
      </c>
      <c r="C79" s="52">
        <v>17782</v>
      </c>
      <c r="D79" s="42" t="s">
        <v>970</v>
      </c>
      <c r="E79" s="56">
        <v>1500</v>
      </c>
      <c r="F79" s="45" t="s">
        <v>482</v>
      </c>
      <c r="G79" s="17" t="s">
        <v>1006</v>
      </c>
      <c r="H79" s="17" t="s">
        <v>920</v>
      </c>
      <c r="I79" s="85" t="s">
        <v>8</v>
      </c>
      <c r="J79" s="118">
        <v>1510</v>
      </c>
      <c r="K79" s="118">
        <v>1525</v>
      </c>
      <c r="L79" s="118">
        <v>1540</v>
      </c>
      <c r="M79" s="118">
        <v>1555</v>
      </c>
      <c r="N79" s="118">
        <v>1570</v>
      </c>
      <c r="O79" s="118">
        <v>1585</v>
      </c>
      <c r="P79" s="118">
        <v>1600</v>
      </c>
      <c r="Q79" s="118">
        <v>1615</v>
      </c>
      <c r="R79" s="118">
        <v>1640</v>
      </c>
      <c r="S79" s="118">
        <v>885.76</v>
      </c>
      <c r="T79" s="118">
        <v>1619.95</v>
      </c>
      <c r="U79" s="118">
        <v>1629.4247999999998</v>
      </c>
    </row>
    <row r="80" spans="1:21" s="14" customFormat="1" ht="15.75" x14ac:dyDescent="0.25">
      <c r="A80" s="113" t="s">
        <v>905</v>
      </c>
      <c r="B80" s="20" t="s">
        <v>51</v>
      </c>
      <c r="C80" s="52">
        <v>24748</v>
      </c>
      <c r="D80" s="42" t="s">
        <v>971</v>
      </c>
      <c r="E80" s="56">
        <v>1750</v>
      </c>
      <c r="F80" s="45" t="s">
        <v>482</v>
      </c>
      <c r="G80" s="17" t="s">
        <v>1007</v>
      </c>
      <c r="H80" s="17" t="s">
        <v>921</v>
      </c>
      <c r="I80" s="85" t="s">
        <v>104</v>
      </c>
      <c r="J80" s="118">
        <v>1760</v>
      </c>
      <c r="K80" s="118">
        <v>1775</v>
      </c>
      <c r="L80" s="118">
        <v>1790</v>
      </c>
      <c r="M80" s="118">
        <v>1805</v>
      </c>
      <c r="N80" s="118">
        <v>1820</v>
      </c>
      <c r="O80" s="118">
        <v>1835</v>
      </c>
      <c r="P80" s="118">
        <v>1850</v>
      </c>
      <c r="Q80" s="118">
        <v>1865</v>
      </c>
      <c r="R80" s="118">
        <v>1890</v>
      </c>
      <c r="S80" s="118">
        <v>607.87</v>
      </c>
      <c r="T80" s="118">
        <v>1889.94</v>
      </c>
      <c r="U80" s="118">
        <v>1900.9956</v>
      </c>
    </row>
    <row r="81" spans="1:21" s="14" customFormat="1" x14ac:dyDescent="0.25">
      <c r="A81" s="104" t="s">
        <v>826</v>
      </c>
      <c r="B81" s="20" t="s">
        <v>10</v>
      </c>
      <c r="C81" s="41">
        <v>17234</v>
      </c>
      <c r="D81" s="42" t="s">
        <v>827</v>
      </c>
      <c r="E81" s="56">
        <v>1500</v>
      </c>
      <c r="F81" s="45" t="s">
        <v>482</v>
      </c>
      <c r="G81" s="17" t="s">
        <v>842</v>
      </c>
      <c r="H81" s="17" t="s">
        <v>838</v>
      </c>
      <c r="I81" s="51" t="s">
        <v>8</v>
      </c>
      <c r="J81" s="118">
        <v>1510</v>
      </c>
      <c r="K81" s="118">
        <v>1515</v>
      </c>
      <c r="L81" s="118">
        <v>1520</v>
      </c>
      <c r="M81" s="118">
        <v>1525</v>
      </c>
      <c r="N81" s="118">
        <v>1530</v>
      </c>
      <c r="O81" s="118">
        <v>1535</v>
      </c>
      <c r="P81" s="118">
        <v>1540</v>
      </c>
      <c r="Q81" s="118">
        <v>907.23</v>
      </c>
      <c r="R81" s="118">
        <v>1544.16</v>
      </c>
      <c r="S81" s="118">
        <v>1563.11</v>
      </c>
      <c r="T81" s="118">
        <v>1619.95</v>
      </c>
      <c r="U81" s="118">
        <v>1629.4247999999998</v>
      </c>
    </row>
    <row r="82" spans="1:21" s="14" customFormat="1" x14ac:dyDescent="0.25">
      <c r="A82" s="101" t="s">
        <v>43</v>
      </c>
      <c r="B82" s="23" t="s">
        <v>10</v>
      </c>
      <c r="C82" s="40">
        <v>12387</v>
      </c>
      <c r="D82" s="23" t="s">
        <v>328</v>
      </c>
      <c r="E82" s="56">
        <v>2012.85</v>
      </c>
      <c r="F82" s="45" t="s">
        <v>482</v>
      </c>
      <c r="G82" s="17" t="s">
        <v>604</v>
      </c>
      <c r="H82" s="17" t="s">
        <v>537</v>
      </c>
      <c r="I82" s="48" t="s">
        <v>8</v>
      </c>
      <c r="J82" s="118">
        <v>2135.6799999999998</v>
      </c>
      <c r="K82" s="118">
        <v>2046.69</v>
      </c>
      <c r="L82" s="118">
        <v>2084.83</v>
      </c>
      <c r="M82" s="118">
        <v>2173.81</v>
      </c>
      <c r="N82" s="118">
        <v>2110.25</v>
      </c>
      <c r="O82" s="118">
        <v>2161.1</v>
      </c>
      <c r="P82" s="118">
        <v>2033.9768735999999</v>
      </c>
      <c r="Q82" s="118">
        <v>2148.38</v>
      </c>
      <c r="R82" s="118">
        <v>2072.11</v>
      </c>
      <c r="S82" s="118">
        <v>2097.5300000000002</v>
      </c>
      <c r="T82" s="118">
        <v>2173.81</v>
      </c>
      <c r="U82" s="118">
        <v>2186.5251391199999</v>
      </c>
    </row>
    <row r="83" spans="1:21" s="14" customFormat="1" x14ac:dyDescent="0.25">
      <c r="A83" s="101" t="s">
        <v>44</v>
      </c>
      <c r="B83" s="23" t="s">
        <v>51</v>
      </c>
      <c r="C83" s="40">
        <v>20977</v>
      </c>
      <c r="D83" s="93" t="s">
        <v>329</v>
      </c>
      <c r="E83" s="56">
        <v>7500</v>
      </c>
      <c r="F83" s="45" t="s">
        <v>482</v>
      </c>
      <c r="G83" s="17" t="s">
        <v>814</v>
      </c>
      <c r="H83" s="17" t="s">
        <v>605</v>
      </c>
      <c r="I83" s="48" t="s">
        <v>8</v>
      </c>
      <c r="J83" s="118">
        <v>5570.36</v>
      </c>
      <c r="K83" s="118">
        <v>5338.26</v>
      </c>
      <c r="L83" s="118">
        <v>5437.73</v>
      </c>
      <c r="M83" s="118">
        <v>5669.83</v>
      </c>
      <c r="N83" s="118">
        <v>7862.92</v>
      </c>
      <c r="O83" s="118">
        <v>8052.39</v>
      </c>
      <c r="P83" s="118">
        <v>7578.72</v>
      </c>
      <c r="Q83" s="118">
        <v>8005.02</v>
      </c>
      <c r="R83" s="118">
        <v>7720.82</v>
      </c>
      <c r="S83" s="118">
        <v>7815.55</v>
      </c>
      <c r="T83" s="118">
        <v>8639.74</v>
      </c>
      <c r="U83" s="118">
        <v>8690.2656000000006</v>
      </c>
    </row>
    <row r="84" spans="1:21" s="14" customFormat="1" x14ac:dyDescent="0.25">
      <c r="A84" s="89" t="s">
        <v>45</v>
      </c>
      <c r="B84" s="23" t="s">
        <v>10</v>
      </c>
      <c r="C84" s="40">
        <v>12655</v>
      </c>
      <c r="D84" s="23" t="s">
        <v>330</v>
      </c>
      <c r="E84" s="56">
        <v>2000</v>
      </c>
      <c r="F84" s="45" t="s">
        <v>482</v>
      </c>
      <c r="G84" s="17" t="s">
        <v>606</v>
      </c>
      <c r="H84" s="17" t="s">
        <v>607</v>
      </c>
      <c r="I84" s="48" t="s">
        <v>8</v>
      </c>
      <c r="J84" s="118">
        <v>2122.04</v>
      </c>
      <c r="K84" s="118">
        <v>2033.62</v>
      </c>
      <c r="L84" s="118">
        <v>2071.52</v>
      </c>
      <c r="M84" s="118">
        <v>2159.94</v>
      </c>
      <c r="N84" s="118">
        <v>2096.7800000000002</v>
      </c>
      <c r="O84" s="118">
        <v>2147.3000000000002</v>
      </c>
      <c r="P84" s="118">
        <v>2020.9920000000002</v>
      </c>
      <c r="Q84" s="118">
        <v>2134.67</v>
      </c>
      <c r="R84" s="118">
        <v>2058.88</v>
      </c>
      <c r="S84" s="118">
        <v>2084.14</v>
      </c>
      <c r="T84" s="118">
        <v>2159.9299999999998</v>
      </c>
      <c r="U84" s="118">
        <v>2172.5664000000002</v>
      </c>
    </row>
    <row r="85" spans="1:21" s="14" customFormat="1" x14ac:dyDescent="0.25">
      <c r="A85" s="89" t="s">
        <v>216</v>
      </c>
      <c r="B85" s="22" t="s">
        <v>233</v>
      </c>
      <c r="C85" s="40">
        <v>32373</v>
      </c>
      <c r="D85" s="23" t="s">
        <v>331</v>
      </c>
      <c r="E85" s="56">
        <v>1500</v>
      </c>
      <c r="F85" s="45" t="s">
        <v>482</v>
      </c>
      <c r="G85" s="17" t="s">
        <v>608</v>
      </c>
      <c r="H85" s="17" t="s">
        <v>609</v>
      </c>
      <c r="I85" s="48" t="s">
        <v>213</v>
      </c>
      <c r="J85" s="118">
        <v>1591.53</v>
      </c>
      <c r="K85" s="118">
        <v>1830.26</v>
      </c>
      <c r="L85" s="118">
        <v>1864.37</v>
      </c>
      <c r="M85" s="118">
        <v>1943.94</v>
      </c>
      <c r="N85" s="118">
        <v>1887.1</v>
      </c>
      <c r="O85" s="118">
        <v>1932.57</v>
      </c>
      <c r="P85" s="118">
        <v>1818.8928000000001</v>
      </c>
      <c r="Q85" s="118">
        <v>1921.2</v>
      </c>
      <c r="R85" s="118">
        <v>1852.99</v>
      </c>
      <c r="S85" s="118">
        <v>1875.73</v>
      </c>
      <c r="T85" s="118">
        <v>1943.94</v>
      </c>
      <c r="U85" s="118">
        <v>1955.3097600000001</v>
      </c>
    </row>
    <row r="86" spans="1:21" s="14" customFormat="1" x14ac:dyDescent="0.25">
      <c r="A86" s="89" t="s">
        <v>177</v>
      </c>
      <c r="B86" s="87" t="s">
        <v>51</v>
      </c>
      <c r="C86" s="40">
        <v>19215</v>
      </c>
      <c r="D86" s="23" t="s">
        <v>332</v>
      </c>
      <c r="E86" s="56">
        <v>3500</v>
      </c>
      <c r="F86" s="45" t="s">
        <v>482</v>
      </c>
      <c r="G86" s="17" t="s">
        <v>610</v>
      </c>
      <c r="H86" s="17" t="s">
        <v>500</v>
      </c>
      <c r="I86" s="48" t="s">
        <v>168</v>
      </c>
      <c r="J86" s="118">
        <v>3713.57</v>
      </c>
      <c r="K86" s="118">
        <v>3558.84</v>
      </c>
      <c r="L86" s="118">
        <v>3625.15</v>
      </c>
      <c r="M86" s="118">
        <v>3779.89</v>
      </c>
      <c r="N86" s="118">
        <v>3669.36</v>
      </c>
      <c r="O86" s="118">
        <v>3757.78</v>
      </c>
      <c r="P86" s="118">
        <v>3536.7359999999999</v>
      </c>
      <c r="Q86" s="118">
        <v>3735.67</v>
      </c>
      <c r="R86" s="118">
        <v>4014.82</v>
      </c>
      <c r="S86" s="118">
        <v>4064.08</v>
      </c>
      <c r="T86" s="118">
        <v>4211.87</v>
      </c>
      <c r="U86" s="118">
        <v>4236.5044799999996</v>
      </c>
    </row>
    <row r="87" spans="1:21" s="14" customFormat="1" x14ac:dyDescent="0.25">
      <c r="A87" s="54" t="s">
        <v>117</v>
      </c>
      <c r="B87" s="94" t="s">
        <v>51</v>
      </c>
      <c r="C87" s="40">
        <v>19564</v>
      </c>
      <c r="D87" s="23" t="s">
        <v>333</v>
      </c>
      <c r="E87" s="56">
        <v>4000</v>
      </c>
      <c r="F87" s="45" t="s">
        <v>482</v>
      </c>
      <c r="G87" s="17" t="s">
        <v>611</v>
      </c>
      <c r="H87" s="17" t="s">
        <v>612</v>
      </c>
      <c r="I87" s="48" t="s">
        <v>104</v>
      </c>
      <c r="J87" s="118">
        <v>2652.55</v>
      </c>
      <c r="K87" s="118">
        <v>2542.0300000000002</v>
      </c>
      <c r="L87" s="118">
        <v>2589.4</v>
      </c>
      <c r="M87" s="118">
        <v>4319.87</v>
      </c>
      <c r="N87" s="118">
        <v>4193.5600000000004</v>
      </c>
      <c r="O87" s="118">
        <v>4294.6000000000004</v>
      </c>
      <c r="P87" s="118">
        <v>4041.9840000000004</v>
      </c>
      <c r="Q87" s="118">
        <v>4269.34</v>
      </c>
      <c r="R87" s="118">
        <v>4117.7700000000004</v>
      </c>
      <c r="S87" s="118">
        <v>4168.29</v>
      </c>
      <c r="T87" s="118">
        <v>4319.87</v>
      </c>
      <c r="U87" s="118">
        <v>4345.1328000000003</v>
      </c>
    </row>
    <row r="88" spans="1:21" s="14" customFormat="1" x14ac:dyDescent="0.25">
      <c r="A88" s="103" t="s">
        <v>148</v>
      </c>
      <c r="B88" s="16" t="s">
        <v>140</v>
      </c>
      <c r="C88" s="40">
        <v>14956</v>
      </c>
      <c r="D88" s="23" t="s">
        <v>334</v>
      </c>
      <c r="E88" s="56">
        <v>3150</v>
      </c>
      <c r="F88" s="45" t="s">
        <v>482</v>
      </c>
      <c r="G88" s="17" t="s">
        <v>613</v>
      </c>
      <c r="H88" s="17" t="s">
        <v>613</v>
      </c>
      <c r="I88" s="48" t="s">
        <v>166</v>
      </c>
      <c r="J88" s="118">
        <v>3342.22</v>
      </c>
      <c r="K88" s="118">
        <v>3202.96</v>
      </c>
      <c r="L88" s="118">
        <v>3262.64</v>
      </c>
      <c r="M88" s="118">
        <v>3401.9</v>
      </c>
      <c r="N88" s="118">
        <v>3302.43</v>
      </c>
      <c r="O88" s="118">
        <v>3382</v>
      </c>
      <c r="P88" s="118">
        <v>3183.0623999999998</v>
      </c>
      <c r="Q88" s="118">
        <v>3362.1</v>
      </c>
      <c r="R88" s="118">
        <v>3242.74</v>
      </c>
      <c r="S88" s="118">
        <v>3282.53</v>
      </c>
      <c r="T88" s="118">
        <v>3401.89</v>
      </c>
      <c r="U88" s="118">
        <v>3421.7920799999997</v>
      </c>
    </row>
    <row r="89" spans="1:21" s="14" customFormat="1" x14ac:dyDescent="0.25">
      <c r="A89" s="105" t="s">
        <v>817</v>
      </c>
      <c r="B89" s="20" t="s">
        <v>10</v>
      </c>
      <c r="C89" s="41">
        <v>17558</v>
      </c>
      <c r="D89" s="42" t="s">
        <v>828</v>
      </c>
      <c r="E89" s="56">
        <v>1500</v>
      </c>
      <c r="F89" s="45" t="s">
        <v>482</v>
      </c>
      <c r="G89" s="17" t="s">
        <v>843</v>
      </c>
      <c r="H89" s="17" t="s">
        <v>839</v>
      </c>
      <c r="I89" s="51" t="s">
        <v>8</v>
      </c>
      <c r="J89" s="118">
        <v>1510</v>
      </c>
      <c r="K89" s="118">
        <v>1515</v>
      </c>
      <c r="L89" s="118">
        <v>1520</v>
      </c>
      <c r="M89" s="118">
        <v>1525</v>
      </c>
      <c r="N89" s="118">
        <v>1530</v>
      </c>
      <c r="O89" s="118">
        <v>1535</v>
      </c>
      <c r="P89" s="118">
        <v>1540</v>
      </c>
      <c r="Q89" s="118">
        <v>640.4</v>
      </c>
      <c r="R89" s="118">
        <v>1544.16</v>
      </c>
      <c r="S89" s="118">
        <v>1563.11</v>
      </c>
      <c r="T89" s="118">
        <v>1619.95</v>
      </c>
      <c r="U89" s="118">
        <v>1629.4247999999998</v>
      </c>
    </row>
    <row r="90" spans="1:21" s="14" customFormat="1" x14ac:dyDescent="0.25">
      <c r="A90" s="101" t="s">
        <v>46</v>
      </c>
      <c r="B90" s="23" t="s">
        <v>10</v>
      </c>
      <c r="C90" s="40">
        <v>14402</v>
      </c>
      <c r="D90" s="23" t="s">
        <v>336</v>
      </c>
      <c r="E90" s="56">
        <v>3500</v>
      </c>
      <c r="F90" s="45" t="s">
        <v>482</v>
      </c>
      <c r="G90" s="17" t="s">
        <v>614</v>
      </c>
      <c r="H90" s="17" t="s">
        <v>615</v>
      </c>
      <c r="I90" s="48" t="s">
        <v>8</v>
      </c>
      <c r="J90" s="118">
        <v>3713.57</v>
      </c>
      <c r="K90" s="118">
        <v>3558.84</v>
      </c>
      <c r="L90" s="118">
        <v>3625.15</v>
      </c>
      <c r="M90" s="118">
        <v>3779.89</v>
      </c>
      <c r="N90" s="118">
        <v>3669.36</v>
      </c>
      <c r="O90" s="118">
        <v>3757.78</v>
      </c>
      <c r="P90" s="118">
        <v>3536.7359999999999</v>
      </c>
      <c r="Q90" s="118">
        <v>3735.67</v>
      </c>
      <c r="R90" s="118">
        <v>3603.04</v>
      </c>
      <c r="S90" s="118">
        <v>3647.25</v>
      </c>
      <c r="T90" s="118">
        <v>3779.88</v>
      </c>
      <c r="U90" s="118">
        <v>3801.9911999999999</v>
      </c>
    </row>
    <row r="91" spans="1:21" s="14" customFormat="1" x14ac:dyDescent="0.25">
      <c r="A91" s="89" t="s">
        <v>178</v>
      </c>
      <c r="B91" s="87" t="s">
        <v>51</v>
      </c>
      <c r="C91" s="40">
        <v>18476</v>
      </c>
      <c r="D91" s="23" t="s">
        <v>337</v>
      </c>
      <c r="E91" s="56">
        <v>10000</v>
      </c>
      <c r="F91" s="45" t="s">
        <v>482</v>
      </c>
      <c r="G91" s="17" t="s">
        <v>616</v>
      </c>
      <c r="H91" s="17" t="s">
        <v>617</v>
      </c>
      <c r="I91" s="48" t="s">
        <v>168</v>
      </c>
      <c r="J91" s="118">
        <v>10610.21</v>
      </c>
      <c r="K91" s="118">
        <v>10168.120000000001</v>
      </c>
      <c r="L91" s="118">
        <v>10357.58</v>
      </c>
      <c r="M91" s="118">
        <v>10799.68</v>
      </c>
      <c r="N91" s="118">
        <v>10483.9</v>
      </c>
      <c r="O91" s="118">
        <v>10736.52</v>
      </c>
      <c r="P91" s="118">
        <v>10104.959999999999</v>
      </c>
      <c r="Q91" s="118">
        <v>10673.36</v>
      </c>
      <c r="R91" s="118">
        <v>11323.87</v>
      </c>
      <c r="S91" s="118">
        <v>11462.81</v>
      </c>
      <c r="T91" s="118">
        <v>11879.64</v>
      </c>
      <c r="U91" s="118">
        <v>11949.1152</v>
      </c>
    </row>
    <row r="92" spans="1:21" s="14" customFormat="1" x14ac:dyDescent="0.25">
      <c r="A92" s="101" t="s">
        <v>217</v>
      </c>
      <c r="B92" s="87" t="s">
        <v>233</v>
      </c>
      <c r="C92" s="40">
        <v>17359</v>
      </c>
      <c r="D92" s="23" t="s">
        <v>338</v>
      </c>
      <c r="E92" s="56">
        <v>2400</v>
      </c>
      <c r="F92" s="45" t="s">
        <v>482</v>
      </c>
      <c r="G92" s="17" t="s">
        <v>618</v>
      </c>
      <c r="H92" s="17" t="s">
        <v>619</v>
      </c>
      <c r="I92" s="48" t="s">
        <v>213</v>
      </c>
      <c r="J92" s="118">
        <v>2640.35</v>
      </c>
      <c r="K92" s="118">
        <v>2440.35</v>
      </c>
      <c r="L92" s="118">
        <v>2485.8200000000002</v>
      </c>
      <c r="M92" s="118">
        <v>2591.92</v>
      </c>
      <c r="N92" s="118">
        <v>2516.14</v>
      </c>
      <c r="O92" s="118">
        <v>2576.7600000000002</v>
      </c>
      <c r="P92" s="118">
        <v>2425.1904</v>
      </c>
      <c r="Q92" s="118">
        <v>2561.6</v>
      </c>
      <c r="R92" s="118">
        <v>2470.66</v>
      </c>
      <c r="S92" s="118">
        <v>2500.9699999999998</v>
      </c>
      <c r="T92" s="118">
        <v>2591.92</v>
      </c>
      <c r="U92" s="118">
        <v>2607.0796799999998</v>
      </c>
    </row>
    <row r="93" spans="1:21" s="14" customFormat="1" x14ac:dyDescent="0.25">
      <c r="A93" s="101" t="s">
        <v>48</v>
      </c>
      <c r="B93" s="23" t="s">
        <v>10</v>
      </c>
      <c r="C93" s="40">
        <v>15699</v>
      </c>
      <c r="D93" s="23" t="s">
        <v>341</v>
      </c>
      <c r="E93" s="56">
        <v>3000</v>
      </c>
      <c r="F93" s="45" t="s">
        <v>482</v>
      </c>
      <c r="G93" s="17" t="s">
        <v>621</v>
      </c>
      <c r="H93" s="17" t="s">
        <v>622</v>
      </c>
      <c r="I93" s="48" t="s">
        <v>8</v>
      </c>
      <c r="J93" s="118">
        <v>2122.04</v>
      </c>
      <c r="K93" s="118">
        <v>3050.43</v>
      </c>
      <c r="L93" s="118">
        <v>3107.28</v>
      </c>
      <c r="M93" s="118">
        <v>3239.9</v>
      </c>
      <c r="N93" s="118">
        <v>3145.17</v>
      </c>
      <c r="O93" s="118">
        <v>3220.95</v>
      </c>
      <c r="P93" s="118">
        <v>3031.4879999999998</v>
      </c>
      <c r="Q93" s="118">
        <v>3202</v>
      </c>
      <c r="R93" s="118">
        <v>3088.32</v>
      </c>
      <c r="S93" s="118">
        <v>3126.22</v>
      </c>
      <c r="T93" s="118">
        <v>3779.88</v>
      </c>
      <c r="U93" s="118">
        <v>3801.9911999999999</v>
      </c>
    </row>
    <row r="94" spans="1:21" s="14" customFormat="1" x14ac:dyDescent="0.25">
      <c r="A94" s="101" t="s">
        <v>49</v>
      </c>
      <c r="B94" s="23" t="s">
        <v>10</v>
      </c>
      <c r="C94" s="40">
        <v>15034</v>
      </c>
      <c r="D94" s="23" t="s">
        <v>343</v>
      </c>
      <c r="E94" s="56">
        <v>1500</v>
      </c>
      <c r="F94" s="45" t="s">
        <v>482</v>
      </c>
      <c r="G94" s="17" t="s">
        <v>620</v>
      </c>
      <c r="H94" s="17" t="s">
        <v>623</v>
      </c>
      <c r="I94" s="48" t="s">
        <v>8</v>
      </c>
      <c r="J94" s="118">
        <v>1591.53</v>
      </c>
      <c r="K94" s="118">
        <v>1525.22</v>
      </c>
      <c r="L94" s="118">
        <v>1553.64</v>
      </c>
      <c r="M94" s="118">
        <v>1619.95</v>
      </c>
      <c r="N94" s="118">
        <v>1572.58</v>
      </c>
      <c r="O94" s="118">
        <v>1610.47</v>
      </c>
      <c r="P94" s="118">
        <v>1515.7439999999999</v>
      </c>
      <c r="Q94" s="118">
        <v>1601</v>
      </c>
      <c r="R94" s="118">
        <v>1544.16</v>
      </c>
      <c r="S94" s="118">
        <v>1563.11</v>
      </c>
      <c r="T94" s="118">
        <v>1619.95</v>
      </c>
      <c r="U94" s="118">
        <v>1629.4247999999998</v>
      </c>
    </row>
    <row r="95" spans="1:21" s="14" customFormat="1" x14ac:dyDescent="0.25">
      <c r="A95" s="101" t="s">
        <v>50</v>
      </c>
      <c r="B95" s="23" t="s">
        <v>51</v>
      </c>
      <c r="C95" s="40">
        <v>19892</v>
      </c>
      <c r="D95" s="23" t="s">
        <v>344</v>
      </c>
      <c r="E95" s="56">
        <v>7500</v>
      </c>
      <c r="F95" s="45" t="s">
        <v>482</v>
      </c>
      <c r="G95" s="17" t="s">
        <v>624</v>
      </c>
      <c r="H95" s="17" t="s">
        <v>625</v>
      </c>
      <c r="I95" s="48" t="s">
        <v>8</v>
      </c>
      <c r="J95" s="118">
        <v>7957.66</v>
      </c>
      <c r="K95" s="118">
        <v>7626.09</v>
      </c>
      <c r="L95" s="118">
        <v>7768.19</v>
      </c>
      <c r="M95" s="118">
        <v>8099.76</v>
      </c>
      <c r="N95" s="118">
        <v>7862.92</v>
      </c>
      <c r="O95" s="118">
        <v>8052.39</v>
      </c>
      <c r="P95" s="118">
        <v>7578.72</v>
      </c>
      <c r="Q95" s="118">
        <v>8005.02</v>
      </c>
      <c r="R95" s="118">
        <v>7720.82</v>
      </c>
      <c r="S95" s="118">
        <v>7815.55</v>
      </c>
      <c r="T95" s="118">
        <v>8912.9699999999993</v>
      </c>
      <c r="U95" s="118">
        <v>8965.0952496000009</v>
      </c>
    </row>
    <row r="96" spans="1:21" s="14" customFormat="1" x14ac:dyDescent="0.25">
      <c r="A96" s="104" t="s">
        <v>871</v>
      </c>
      <c r="B96" s="18" t="s">
        <v>51</v>
      </c>
      <c r="C96" s="65">
        <v>25513</v>
      </c>
      <c r="D96" s="105" t="s">
        <v>892</v>
      </c>
      <c r="E96" s="56">
        <v>1750</v>
      </c>
      <c r="F96" s="75" t="s">
        <v>482</v>
      </c>
      <c r="G96" s="64" t="s">
        <v>889</v>
      </c>
      <c r="H96" s="62" t="s">
        <v>879</v>
      </c>
      <c r="I96" s="76" t="s">
        <v>104</v>
      </c>
      <c r="J96" s="118">
        <v>1760</v>
      </c>
      <c r="K96" s="118">
        <v>1775</v>
      </c>
      <c r="L96" s="118">
        <v>1790</v>
      </c>
      <c r="M96" s="118">
        <v>1805</v>
      </c>
      <c r="N96" s="118">
        <v>1820</v>
      </c>
      <c r="O96" s="118">
        <v>1835</v>
      </c>
      <c r="P96" s="118">
        <v>1850</v>
      </c>
      <c r="Q96" s="118">
        <v>1865</v>
      </c>
      <c r="R96" s="118">
        <v>1621.37</v>
      </c>
      <c r="S96" s="118">
        <v>1823.62</v>
      </c>
      <c r="T96" s="118">
        <v>1889.94</v>
      </c>
      <c r="U96" s="118">
        <v>1900.9956</v>
      </c>
    </row>
    <row r="97" spans="1:21" s="14" customFormat="1" x14ac:dyDescent="0.25">
      <c r="A97" s="89" t="s">
        <v>206</v>
      </c>
      <c r="B97" s="87" t="s">
        <v>10</v>
      </c>
      <c r="C97" s="40">
        <v>14088</v>
      </c>
      <c r="D97" s="23" t="s">
        <v>345</v>
      </c>
      <c r="E97" s="56">
        <v>1875</v>
      </c>
      <c r="F97" s="45" t="s">
        <v>482</v>
      </c>
      <c r="G97" s="17" t="s">
        <v>626</v>
      </c>
      <c r="H97" s="17" t="s">
        <v>627</v>
      </c>
      <c r="I97" s="48" t="s">
        <v>204</v>
      </c>
      <c r="J97" s="118">
        <v>1989.41</v>
      </c>
      <c r="K97" s="118">
        <v>1906.52</v>
      </c>
      <c r="L97" s="118">
        <v>1942.05</v>
      </c>
      <c r="M97" s="118">
        <v>2024.94</v>
      </c>
      <c r="N97" s="118">
        <v>1965.73</v>
      </c>
      <c r="O97" s="118">
        <v>2013.09</v>
      </c>
      <c r="P97" s="118">
        <v>1894.68</v>
      </c>
      <c r="Q97" s="118">
        <v>2001.25</v>
      </c>
      <c r="R97" s="118">
        <v>1930.2</v>
      </c>
      <c r="S97" s="118">
        <v>1953.88</v>
      </c>
      <c r="T97" s="118">
        <v>2024.93</v>
      </c>
      <c r="U97" s="118">
        <v>2036.7809999999999</v>
      </c>
    </row>
    <row r="98" spans="1:21" s="14" customFormat="1" x14ac:dyDescent="0.25">
      <c r="A98" s="102" t="s">
        <v>191</v>
      </c>
      <c r="B98" s="94" t="s">
        <v>42</v>
      </c>
      <c r="C98" s="40">
        <v>9387</v>
      </c>
      <c r="D98" s="28" t="s">
        <v>346</v>
      </c>
      <c r="E98" s="56">
        <v>1500</v>
      </c>
      <c r="F98" s="45" t="s">
        <v>482</v>
      </c>
      <c r="G98" s="17" t="s">
        <v>628</v>
      </c>
      <c r="H98" s="17" t="s">
        <v>491</v>
      </c>
      <c r="I98" s="47" t="s">
        <v>192</v>
      </c>
      <c r="J98" s="118">
        <v>1510</v>
      </c>
      <c r="K98" s="118">
        <v>1515</v>
      </c>
      <c r="L98" s="118">
        <v>1553.64</v>
      </c>
      <c r="M98" s="118">
        <v>1619.95</v>
      </c>
      <c r="N98" s="118">
        <v>1572.58</v>
      </c>
      <c r="O98" s="118">
        <v>1610.47</v>
      </c>
      <c r="P98" s="118">
        <v>1515.7439999999999</v>
      </c>
      <c r="Q98" s="118">
        <v>1601</v>
      </c>
      <c r="R98" s="118">
        <v>1544.16</v>
      </c>
      <c r="S98" s="118">
        <v>1563.11</v>
      </c>
      <c r="T98" s="118">
        <v>1619.95</v>
      </c>
      <c r="U98" s="118">
        <v>1629.4247999999998</v>
      </c>
    </row>
    <row r="99" spans="1:21" s="14" customFormat="1" x14ac:dyDescent="0.25">
      <c r="A99" s="102" t="s">
        <v>219</v>
      </c>
      <c r="B99" s="94" t="s">
        <v>233</v>
      </c>
      <c r="C99" s="40">
        <v>30126</v>
      </c>
      <c r="D99" s="28" t="s">
        <v>347</v>
      </c>
      <c r="E99" s="56">
        <v>1800</v>
      </c>
      <c r="F99" s="45" t="s">
        <v>482</v>
      </c>
      <c r="G99" s="17" t="s">
        <v>629</v>
      </c>
      <c r="H99" s="17" t="s">
        <v>630</v>
      </c>
      <c r="I99" s="47" t="s">
        <v>213</v>
      </c>
      <c r="J99" s="118">
        <v>1810</v>
      </c>
      <c r="K99" s="118">
        <v>1815</v>
      </c>
      <c r="L99" s="118">
        <v>1820</v>
      </c>
      <c r="M99" s="118">
        <v>1825</v>
      </c>
      <c r="N99" s="118">
        <v>1830</v>
      </c>
      <c r="O99" s="118">
        <v>773.02</v>
      </c>
      <c r="P99" s="118">
        <v>1818.8928000000001</v>
      </c>
      <c r="Q99" s="118">
        <v>1921.2</v>
      </c>
      <c r="R99" s="118">
        <v>1852.99</v>
      </c>
      <c r="S99" s="118">
        <v>1875.73</v>
      </c>
      <c r="T99" s="118">
        <v>1943.94</v>
      </c>
      <c r="U99" s="118">
        <v>1955.3097600000001</v>
      </c>
    </row>
    <row r="100" spans="1:21" s="14" customFormat="1" x14ac:dyDescent="0.25">
      <c r="A100" s="102" t="s">
        <v>237</v>
      </c>
      <c r="B100" s="94" t="s">
        <v>241</v>
      </c>
      <c r="C100" s="40">
        <v>33837</v>
      </c>
      <c r="D100" s="28" t="s">
        <v>348</v>
      </c>
      <c r="E100" s="56">
        <v>2100</v>
      </c>
      <c r="F100" s="45" t="s">
        <v>482</v>
      </c>
      <c r="G100" s="17" t="s">
        <v>631</v>
      </c>
      <c r="H100" s="17" t="s">
        <v>632</v>
      </c>
      <c r="I100" s="47" t="s">
        <v>235</v>
      </c>
      <c r="J100" s="118">
        <v>2110</v>
      </c>
      <c r="K100" s="118">
        <v>1210.01</v>
      </c>
      <c r="L100" s="118">
        <v>2175.09</v>
      </c>
      <c r="M100" s="118">
        <v>2267.9299999999998</v>
      </c>
      <c r="N100" s="118">
        <v>2201.62</v>
      </c>
      <c r="O100" s="118">
        <v>2254.66</v>
      </c>
      <c r="P100" s="118">
        <v>2122.0416</v>
      </c>
      <c r="Q100" s="118">
        <v>2241.4</v>
      </c>
      <c r="R100" s="118">
        <v>2161.8200000000002</v>
      </c>
      <c r="S100" s="118">
        <v>2188.35</v>
      </c>
      <c r="T100" s="118">
        <v>2267.931</v>
      </c>
      <c r="U100" s="118">
        <v>2281.19472</v>
      </c>
    </row>
    <row r="101" spans="1:21" s="14" customFormat="1" x14ac:dyDescent="0.25">
      <c r="A101" s="102" t="s">
        <v>52</v>
      </c>
      <c r="B101" s="23" t="s">
        <v>10</v>
      </c>
      <c r="C101" s="40">
        <v>14556</v>
      </c>
      <c r="D101" s="53" t="s">
        <v>349</v>
      </c>
      <c r="E101" s="56">
        <v>1500</v>
      </c>
      <c r="F101" s="45" t="s">
        <v>482</v>
      </c>
      <c r="G101" s="17" t="s">
        <v>633</v>
      </c>
      <c r="H101" s="17" t="s">
        <v>634</v>
      </c>
      <c r="I101" s="47" t="s">
        <v>8</v>
      </c>
      <c r="J101" s="118">
        <v>1510</v>
      </c>
      <c r="K101" s="118">
        <v>1515</v>
      </c>
      <c r="L101" s="118">
        <v>1520</v>
      </c>
      <c r="M101" s="118">
        <v>1525</v>
      </c>
      <c r="N101" s="118">
        <v>1530</v>
      </c>
      <c r="O101" s="118">
        <v>1610.47</v>
      </c>
      <c r="P101" s="118">
        <v>1515.7439999999999</v>
      </c>
      <c r="Q101" s="118">
        <v>1601</v>
      </c>
      <c r="R101" s="118">
        <v>1544.16</v>
      </c>
      <c r="S101" s="118">
        <v>1563.11</v>
      </c>
      <c r="T101" s="118">
        <v>1619.95</v>
      </c>
      <c r="U101" s="118">
        <v>1629.4247999999998</v>
      </c>
    </row>
    <row r="102" spans="1:21" s="14" customFormat="1" ht="15.75" x14ac:dyDescent="0.25">
      <c r="A102" s="113" t="s">
        <v>932</v>
      </c>
      <c r="B102" s="20" t="s">
        <v>10</v>
      </c>
      <c r="C102" s="52">
        <v>17307</v>
      </c>
      <c r="D102" s="42" t="s">
        <v>972</v>
      </c>
      <c r="E102" s="56">
        <v>1500</v>
      </c>
      <c r="F102" s="45" t="s">
        <v>482</v>
      </c>
      <c r="G102" s="17" t="s">
        <v>1025</v>
      </c>
      <c r="H102" s="95" t="s">
        <v>952</v>
      </c>
      <c r="I102" s="85" t="s">
        <v>204</v>
      </c>
      <c r="J102" s="118">
        <v>1510</v>
      </c>
      <c r="K102" s="118">
        <v>1525</v>
      </c>
      <c r="L102" s="118">
        <v>1540</v>
      </c>
      <c r="M102" s="118">
        <v>1555</v>
      </c>
      <c r="N102" s="118">
        <v>1570</v>
      </c>
      <c r="O102" s="118">
        <v>1585</v>
      </c>
      <c r="P102" s="118">
        <v>1600</v>
      </c>
      <c r="Q102" s="118">
        <v>1615</v>
      </c>
      <c r="R102" s="118">
        <v>1640</v>
      </c>
      <c r="S102" s="118">
        <v>1670</v>
      </c>
      <c r="T102" s="118">
        <v>1619.95</v>
      </c>
      <c r="U102" s="118">
        <v>1629.4247999999998</v>
      </c>
    </row>
    <row r="103" spans="1:21" s="14" customFormat="1" x14ac:dyDescent="0.25">
      <c r="A103" s="89" t="s">
        <v>53</v>
      </c>
      <c r="B103" s="23" t="s">
        <v>10</v>
      </c>
      <c r="C103" s="40">
        <v>15786</v>
      </c>
      <c r="D103" s="28" t="s">
        <v>350</v>
      </c>
      <c r="E103" s="56">
        <v>2500</v>
      </c>
      <c r="F103" s="45" t="s">
        <v>482</v>
      </c>
      <c r="G103" s="17" t="s">
        <v>635</v>
      </c>
      <c r="H103" s="17" t="s">
        <v>636</v>
      </c>
      <c r="I103" s="48" t="s">
        <v>8</v>
      </c>
      <c r="J103" s="118">
        <v>2122.04</v>
      </c>
      <c r="K103" s="118">
        <v>2033.62</v>
      </c>
      <c r="L103" s="118">
        <v>2071.52</v>
      </c>
      <c r="M103" s="118">
        <v>2159.94</v>
      </c>
      <c r="N103" s="118">
        <v>2096.7800000000002</v>
      </c>
      <c r="O103" s="118">
        <v>2379.92</v>
      </c>
      <c r="P103" s="118">
        <v>2526.2399999999998</v>
      </c>
      <c r="Q103" s="118">
        <v>2668.34</v>
      </c>
      <c r="R103" s="118">
        <v>2573.6</v>
      </c>
      <c r="S103" s="118">
        <v>2605.1799999999998</v>
      </c>
      <c r="T103" s="118">
        <v>2969.91</v>
      </c>
      <c r="U103" s="118">
        <v>2987.2788</v>
      </c>
    </row>
    <row r="104" spans="1:21" s="14" customFormat="1" x14ac:dyDescent="0.25">
      <c r="A104" s="89" t="s">
        <v>220</v>
      </c>
      <c r="B104" s="94" t="s">
        <v>233</v>
      </c>
      <c r="C104" s="40">
        <v>29313</v>
      </c>
      <c r="D104" s="28" t="s">
        <v>351</v>
      </c>
      <c r="E104" s="56">
        <v>1950</v>
      </c>
      <c r="F104" s="45" t="s">
        <v>482</v>
      </c>
      <c r="G104" s="17" t="s">
        <v>637</v>
      </c>
      <c r="H104" s="17" t="s">
        <v>638</v>
      </c>
      <c r="I104" s="48" t="s">
        <v>213</v>
      </c>
      <c r="J104" s="118">
        <v>2068.9899999999998</v>
      </c>
      <c r="K104" s="118">
        <v>1982.78</v>
      </c>
      <c r="L104" s="118">
        <v>2019.73</v>
      </c>
      <c r="M104" s="118">
        <v>2105.94</v>
      </c>
      <c r="N104" s="118">
        <v>2411.3000000000002</v>
      </c>
      <c r="O104" s="118">
        <v>2469.39</v>
      </c>
      <c r="P104" s="118">
        <v>2324.1407999999997</v>
      </c>
      <c r="Q104" s="118">
        <v>2454.87</v>
      </c>
      <c r="R104" s="118">
        <v>2367.71</v>
      </c>
      <c r="S104" s="118">
        <v>2396.77</v>
      </c>
      <c r="T104" s="118">
        <v>2483.92</v>
      </c>
      <c r="U104" s="118">
        <v>2498.4513599999996</v>
      </c>
    </row>
    <row r="105" spans="1:21" s="14" customFormat="1" x14ac:dyDescent="0.25">
      <c r="A105" s="101" t="s">
        <v>54</v>
      </c>
      <c r="B105" s="23" t="s">
        <v>10</v>
      </c>
      <c r="C105" s="40">
        <v>15462</v>
      </c>
      <c r="D105" s="28" t="s">
        <v>352</v>
      </c>
      <c r="E105" s="56">
        <v>1500</v>
      </c>
      <c r="F105" s="45" t="s">
        <v>482</v>
      </c>
      <c r="G105" s="17" t="s">
        <v>639</v>
      </c>
      <c r="H105" s="17" t="s">
        <v>517</v>
      </c>
      <c r="I105" s="48" t="s">
        <v>8</v>
      </c>
      <c r="J105" s="118">
        <v>1510</v>
      </c>
      <c r="K105" s="118">
        <v>1515</v>
      </c>
      <c r="L105" s="118">
        <v>1520</v>
      </c>
      <c r="M105" s="118">
        <v>1525</v>
      </c>
      <c r="N105" s="118">
        <v>366.94</v>
      </c>
      <c r="O105" s="118">
        <v>1610.47</v>
      </c>
      <c r="P105" s="118">
        <v>1515.7439999999999</v>
      </c>
      <c r="Q105" s="118">
        <v>1601</v>
      </c>
      <c r="R105" s="118">
        <v>1544.16</v>
      </c>
      <c r="S105" s="118">
        <v>1563.11</v>
      </c>
      <c r="T105" s="118">
        <v>1619.95</v>
      </c>
      <c r="U105" s="118">
        <v>1629.4247999999998</v>
      </c>
    </row>
    <row r="106" spans="1:21" s="14" customFormat="1" x14ac:dyDescent="0.25">
      <c r="A106" s="101" t="s">
        <v>55</v>
      </c>
      <c r="B106" s="23" t="s">
        <v>10</v>
      </c>
      <c r="C106" s="40">
        <v>15838</v>
      </c>
      <c r="D106" s="109" t="s">
        <v>353</v>
      </c>
      <c r="E106" s="56">
        <v>1800</v>
      </c>
      <c r="F106" s="45" t="s">
        <v>482</v>
      </c>
      <c r="G106" s="17" t="s">
        <v>640</v>
      </c>
      <c r="H106" s="17" t="s">
        <v>641</v>
      </c>
      <c r="I106" s="48" t="s">
        <v>8</v>
      </c>
      <c r="J106" s="118">
        <v>1909.84</v>
      </c>
      <c r="K106" s="118">
        <v>1830.26</v>
      </c>
      <c r="L106" s="118">
        <v>1864.37</v>
      </c>
      <c r="M106" s="118">
        <v>1943.94</v>
      </c>
      <c r="N106" s="118">
        <v>1887.1</v>
      </c>
      <c r="O106" s="118">
        <v>1932.57</v>
      </c>
      <c r="P106" s="118">
        <v>1818.8928000000001</v>
      </c>
      <c r="Q106" s="118">
        <v>1921.2</v>
      </c>
      <c r="R106" s="118">
        <v>1852.99</v>
      </c>
      <c r="S106" s="118">
        <v>1875.73</v>
      </c>
      <c r="T106" s="118">
        <v>1943.94</v>
      </c>
      <c r="U106" s="118">
        <v>1955.3097600000001</v>
      </c>
    </row>
    <row r="107" spans="1:21" s="14" customFormat="1" ht="15.75" x14ac:dyDescent="0.25">
      <c r="A107" s="113" t="s">
        <v>906</v>
      </c>
      <c r="B107" s="20" t="s">
        <v>51</v>
      </c>
      <c r="C107" s="52">
        <v>18023</v>
      </c>
      <c r="D107" s="42" t="s">
        <v>973</v>
      </c>
      <c r="E107" s="56">
        <v>1900</v>
      </c>
      <c r="F107" s="45" t="s">
        <v>482</v>
      </c>
      <c r="G107" s="17" t="s">
        <v>1008</v>
      </c>
      <c r="H107" s="17" t="s">
        <v>922</v>
      </c>
      <c r="I107" s="85" t="s">
        <v>104</v>
      </c>
      <c r="J107" s="118">
        <v>1910</v>
      </c>
      <c r="K107" s="118">
        <v>1925</v>
      </c>
      <c r="L107" s="118">
        <v>1940</v>
      </c>
      <c r="M107" s="118">
        <v>1955</v>
      </c>
      <c r="N107" s="118">
        <v>1970</v>
      </c>
      <c r="O107" s="118">
        <v>1985</v>
      </c>
      <c r="P107" s="118">
        <v>2000</v>
      </c>
      <c r="Q107" s="118">
        <v>2015</v>
      </c>
      <c r="R107" s="118">
        <v>2040</v>
      </c>
      <c r="S107" s="118">
        <v>1979.94</v>
      </c>
      <c r="T107" s="118">
        <v>2051.9299999999998</v>
      </c>
      <c r="U107" s="118">
        <v>2063.9380799999999</v>
      </c>
    </row>
    <row r="108" spans="1:21" s="14" customFormat="1" x14ac:dyDescent="0.25">
      <c r="A108" s="54" t="s">
        <v>247</v>
      </c>
      <c r="B108" s="87" t="s">
        <v>233</v>
      </c>
      <c r="C108" s="40">
        <v>31236</v>
      </c>
      <c r="D108" s="28" t="s">
        <v>354</v>
      </c>
      <c r="E108" s="56">
        <v>1800</v>
      </c>
      <c r="F108" s="45" t="s">
        <v>482</v>
      </c>
      <c r="G108" s="17" t="s">
        <v>642</v>
      </c>
      <c r="H108" s="17" t="s">
        <v>643</v>
      </c>
      <c r="I108" s="48" t="s">
        <v>248</v>
      </c>
      <c r="J108" s="118">
        <v>1909.84</v>
      </c>
      <c r="K108" s="118">
        <v>1830.26</v>
      </c>
      <c r="L108" s="118">
        <v>1864.37</v>
      </c>
      <c r="M108" s="118">
        <v>1943.94</v>
      </c>
      <c r="N108" s="118">
        <v>1887.1</v>
      </c>
      <c r="O108" s="118">
        <v>1932.57</v>
      </c>
      <c r="P108" s="118">
        <v>1818.8928000000001</v>
      </c>
      <c r="Q108" s="118">
        <v>1921.2</v>
      </c>
      <c r="R108" s="118">
        <v>1852.99</v>
      </c>
      <c r="S108" s="118">
        <v>1875.73</v>
      </c>
      <c r="T108" s="118">
        <v>1943.94</v>
      </c>
      <c r="U108" s="118">
        <v>1955.3097600000001</v>
      </c>
    </row>
    <row r="109" spans="1:21" s="14" customFormat="1" x14ac:dyDescent="0.25">
      <c r="A109" s="103" t="s">
        <v>149</v>
      </c>
      <c r="B109" s="16" t="s">
        <v>140</v>
      </c>
      <c r="C109" s="40">
        <v>30322</v>
      </c>
      <c r="D109" s="28" t="s">
        <v>355</v>
      </c>
      <c r="E109" s="56">
        <v>1980</v>
      </c>
      <c r="F109" s="45" t="s">
        <v>482</v>
      </c>
      <c r="G109" s="17" t="s">
        <v>644</v>
      </c>
      <c r="H109" s="17" t="s">
        <v>861</v>
      </c>
      <c r="I109" s="48" t="s">
        <v>166</v>
      </c>
      <c r="J109" s="118">
        <v>1995</v>
      </c>
      <c r="K109" s="118">
        <v>1912.68</v>
      </c>
      <c r="L109" s="118">
        <v>1948.32</v>
      </c>
      <c r="M109" s="118">
        <v>2138.34</v>
      </c>
      <c r="N109" s="118">
        <v>2075.81</v>
      </c>
      <c r="O109" s="118">
        <v>2125.83</v>
      </c>
      <c r="P109" s="118">
        <v>2000.78208</v>
      </c>
      <c r="Q109" s="118">
        <v>2113.3200000000002</v>
      </c>
      <c r="R109" s="118">
        <v>2264.77</v>
      </c>
      <c r="S109" s="118">
        <v>2292.56</v>
      </c>
      <c r="T109" s="118">
        <v>2375.92</v>
      </c>
      <c r="U109" s="118">
        <v>2389.8230399999998</v>
      </c>
    </row>
    <row r="110" spans="1:21" s="14" customFormat="1" x14ac:dyDescent="0.25">
      <c r="A110" s="101" t="s">
        <v>56</v>
      </c>
      <c r="B110" s="23" t="s">
        <v>10</v>
      </c>
      <c r="C110" s="40">
        <v>15381</v>
      </c>
      <c r="D110" s="28" t="s">
        <v>356</v>
      </c>
      <c r="E110" s="56">
        <v>3000</v>
      </c>
      <c r="F110" s="45" t="s">
        <v>482</v>
      </c>
      <c r="G110" s="17" t="s">
        <v>814</v>
      </c>
      <c r="H110" s="17" t="s">
        <v>645</v>
      </c>
      <c r="I110" s="48" t="s">
        <v>8</v>
      </c>
      <c r="J110" s="118">
        <v>3183.06</v>
      </c>
      <c r="K110" s="118">
        <v>3050.43</v>
      </c>
      <c r="L110" s="118">
        <v>3107.28</v>
      </c>
      <c r="M110" s="118">
        <v>3239.9</v>
      </c>
      <c r="N110" s="118">
        <v>3145.17</v>
      </c>
      <c r="O110" s="118">
        <v>3220.95</v>
      </c>
      <c r="P110" s="118">
        <v>3031.4879999999998</v>
      </c>
      <c r="Q110" s="118">
        <v>3202</v>
      </c>
      <c r="R110" s="118">
        <v>3088.32</v>
      </c>
      <c r="S110" s="118">
        <v>4168.29</v>
      </c>
      <c r="T110" s="118">
        <v>4319.87</v>
      </c>
      <c r="U110" s="118">
        <v>4345.1328000000003</v>
      </c>
    </row>
    <row r="111" spans="1:21" s="14" customFormat="1" x14ac:dyDescent="0.25">
      <c r="A111" s="101" t="s">
        <v>57</v>
      </c>
      <c r="B111" s="23" t="s">
        <v>10</v>
      </c>
      <c r="C111" s="40">
        <v>10641</v>
      </c>
      <c r="D111" s="28" t="s">
        <v>357</v>
      </c>
      <c r="E111" s="56">
        <v>2500</v>
      </c>
      <c r="F111" s="45" t="s">
        <v>482</v>
      </c>
      <c r="G111" s="17" t="s">
        <v>646</v>
      </c>
      <c r="H111" s="17" t="s">
        <v>647</v>
      </c>
      <c r="I111" s="48" t="s">
        <v>8</v>
      </c>
      <c r="J111" s="118">
        <v>2122.04</v>
      </c>
      <c r="K111" s="118">
        <v>2033.62</v>
      </c>
      <c r="L111" s="118">
        <v>2071.52</v>
      </c>
      <c r="M111" s="118">
        <v>2699.92</v>
      </c>
      <c r="N111" s="118">
        <v>2620.9699999999998</v>
      </c>
      <c r="O111" s="118">
        <v>2684.13</v>
      </c>
      <c r="P111" s="118">
        <v>2526.2399999999998</v>
      </c>
      <c r="Q111" s="118">
        <v>2668.34</v>
      </c>
      <c r="R111" s="118">
        <v>2573.6</v>
      </c>
      <c r="S111" s="118">
        <v>2605.1799999999998</v>
      </c>
      <c r="T111" s="118">
        <v>2699.91</v>
      </c>
      <c r="U111" s="118">
        <v>2715.7079999999996</v>
      </c>
    </row>
    <row r="112" spans="1:21" s="14" customFormat="1" x14ac:dyDescent="0.25">
      <c r="A112" s="106" t="s">
        <v>193</v>
      </c>
      <c r="B112" s="22" t="s">
        <v>42</v>
      </c>
      <c r="C112" s="40">
        <v>8825</v>
      </c>
      <c r="D112" s="28" t="s">
        <v>358</v>
      </c>
      <c r="E112" s="56">
        <v>1500</v>
      </c>
      <c r="F112" s="45" t="s">
        <v>482</v>
      </c>
      <c r="G112" s="17" t="s">
        <v>648</v>
      </c>
      <c r="H112" s="17" t="s">
        <v>649</v>
      </c>
      <c r="I112" s="48" t="s">
        <v>192</v>
      </c>
      <c r="J112" s="118">
        <v>1591.53</v>
      </c>
      <c r="K112" s="118">
        <v>1525.22</v>
      </c>
      <c r="L112" s="118">
        <v>1553.64</v>
      </c>
      <c r="M112" s="118">
        <v>1619.95</v>
      </c>
      <c r="N112" s="118">
        <v>1572.58</v>
      </c>
      <c r="O112" s="118">
        <v>1610.47</v>
      </c>
      <c r="P112" s="118">
        <v>1515.7439999999999</v>
      </c>
      <c r="Q112" s="118">
        <v>1601</v>
      </c>
      <c r="R112" s="118">
        <v>1544.16</v>
      </c>
      <c r="S112" s="118">
        <v>1563.11</v>
      </c>
      <c r="T112" s="118">
        <v>1619.95</v>
      </c>
      <c r="U112" s="118">
        <v>1629.4247999999998</v>
      </c>
    </row>
    <row r="113" spans="1:21" s="14" customFormat="1" x14ac:dyDescent="0.25">
      <c r="A113" s="104" t="s">
        <v>818</v>
      </c>
      <c r="B113" s="20" t="s">
        <v>10</v>
      </c>
      <c r="C113" s="41">
        <v>14091</v>
      </c>
      <c r="D113" s="42" t="s">
        <v>829</v>
      </c>
      <c r="E113" s="56">
        <v>2000</v>
      </c>
      <c r="F113" s="45" t="s">
        <v>482</v>
      </c>
      <c r="G113" s="17" t="s">
        <v>844</v>
      </c>
      <c r="H113" s="17" t="s">
        <v>502</v>
      </c>
      <c r="I113" s="51" t="s">
        <v>8</v>
      </c>
      <c r="J113" s="118">
        <v>2010</v>
      </c>
      <c r="K113" s="118">
        <v>2015</v>
      </c>
      <c r="L113" s="118">
        <v>2020</v>
      </c>
      <c r="M113" s="118">
        <v>2025</v>
      </c>
      <c r="N113" s="118">
        <v>2030</v>
      </c>
      <c r="O113" s="118">
        <v>2035</v>
      </c>
      <c r="P113" s="118">
        <v>2040</v>
      </c>
      <c r="Q113" s="118">
        <v>2775.07</v>
      </c>
      <c r="R113" s="118">
        <v>2058.88</v>
      </c>
      <c r="S113" s="118">
        <v>2084.14</v>
      </c>
      <c r="T113" s="118">
        <v>2159.9299999999998</v>
      </c>
      <c r="U113" s="118">
        <v>2172.5664000000002</v>
      </c>
    </row>
    <row r="114" spans="1:21" s="14" customFormat="1" x14ac:dyDescent="0.25">
      <c r="A114" s="105" t="s">
        <v>819</v>
      </c>
      <c r="B114" s="20" t="s">
        <v>51</v>
      </c>
      <c r="C114" s="41">
        <v>25251</v>
      </c>
      <c r="D114" s="42" t="s">
        <v>830</v>
      </c>
      <c r="E114" s="56">
        <v>1750</v>
      </c>
      <c r="F114" s="45" t="s">
        <v>482</v>
      </c>
      <c r="G114" s="17" t="s">
        <v>845</v>
      </c>
      <c r="H114" s="17" t="s">
        <v>839</v>
      </c>
      <c r="I114" s="51" t="s">
        <v>104</v>
      </c>
      <c r="J114" s="118">
        <v>1760</v>
      </c>
      <c r="K114" s="118">
        <v>1765</v>
      </c>
      <c r="L114" s="118">
        <v>1770</v>
      </c>
      <c r="M114" s="118">
        <v>1775</v>
      </c>
      <c r="N114" s="118">
        <v>1780</v>
      </c>
      <c r="O114" s="118">
        <v>1785</v>
      </c>
      <c r="P114" s="118">
        <v>1790</v>
      </c>
      <c r="Q114" s="118">
        <v>747.13</v>
      </c>
      <c r="R114" s="118">
        <v>1801.52</v>
      </c>
      <c r="S114" s="118">
        <v>1823.62</v>
      </c>
      <c r="T114" s="118">
        <v>1889.94</v>
      </c>
      <c r="U114" s="118">
        <v>1900.9956</v>
      </c>
    </row>
    <row r="115" spans="1:21" s="14" customFormat="1" x14ac:dyDescent="0.25">
      <c r="A115" s="54" t="s">
        <v>179</v>
      </c>
      <c r="B115" s="94" t="s">
        <v>51</v>
      </c>
      <c r="C115" s="40">
        <v>24473</v>
      </c>
      <c r="D115" s="28" t="s">
        <v>360</v>
      </c>
      <c r="E115" s="56">
        <v>2300</v>
      </c>
      <c r="F115" s="45" t="s">
        <v>482</v>
      </c>
      <c r="G115" s="17" t="s">
        <v>650</v>
      </c>
      <c r="H115" s="17" t="s">
        <v>651</v>
      </c>
      <c r="I115" s="48" t="s">
        <v>168</v>
      </c>
      <c r="J115" s="118">
        <v>1909.84</v>
      </c>
      <c r="K115" s="118">
        <v>1830.26</v>
      </c>
      <c r="L115" s="118">
        <v>1864.37</v>
      </c>
      <c r="M115" s="118">
        <v>1943.94</v>
      </c>
      <c r="N115" s="118">
        <v>1887.1</v>
      </c>
      <c r="O115" s="118">
        <v>2469.3995999999997</v>
      </c>
      <c r="P115" s="118">
        <v>2324.1407999999997</v>
      </c>
      <c r="Q115" s="118">
        <v>2454.87</v>
      </c>
      <c r="R115" s="118">
        <v>2367.71</v>
      </c>
      <c r="S115" s="118">
        <v>2396.77</v>
      </c>
      <c r="T115" s="118">
        <v>2483.92</v>
      </c>
      <c r="U115" s="118">
        <v>2498.4513599999996</v>
      </c>
    </row>
    <row r="116" spans="1:21" s="14" customFormat="1" x14ac:dyDescent="0.25">
      <c r="A116" s="54" t="s">
        <v>120</v>
      </c>
      <c r="B116" s="94" t="s">
        <v>51</v>
      </c>
      <c r="C116" s="40">
        <v>13358</v>
      </c>
      <c r="D116" s="28" t="s">
        <v>362</v>
      </c>
      <c r="E116" s="56">
        <v>1750</v>
      </c>
      <c r="F116" s="45" t="s">
        <v>482</v>
      </c>
      <c r="G116" s="17" t="s">
        <v>652</v>
      </c>
      <c r="H116" s="17" t="s">
        <v>653</v>
      </c>
      <c r="I116" s="48" t="s">
        <v>104</v>
      </c>
      <c r="J116" s="118">
        <v>1798.43</v>
      </c>
      <c r="K116" s="118">
        <v>1723.5</v>
      </c>
      <c r="L116" s="118">
        <v>1755.61</v>
      </c>
      <c r="M116" s="118">
        <v>1889.94</v>
      </c>
      <c r="N116" s="118">
        <v>1834.68</v>
      </c>
      <c r="O116" s="118">
        <v>1878.8909999999998</v>
      </c>
      <c r="P116" s="118">
        <v>1768.3679999999999</v>
      </c>
      <c r="Q116" s="118">
        <v>1867.83</v>
      </c>
      <c r="R116" s="118">
        <v>1801.52</v>
      </c>
      <c r="S116" s="118">
        <v>1823.62</v>
      </c>
      <c r="T116" s="118">
        <v>1889.94</v>
      </c>
      <c r="U116" s="118">
        <v>1900.9956</v>
      </c>
    </row>
    <row r="117" spans="1:21" s="14" customFormat="1" x14ac:dyDescent="0.25">
      <c r="A117" s="101" t="s">
        <v>249</v>
      </c>
      <c r="B117" s="94" t="s">
        <v>233</v>
      </c>
      <c r="C117" s="40">
        <v>32384</v>
      </c>
      <c r="D117" s="28" t="s">
        <v>363</v>
      </c>
      <c r="E117" s="56">
        <v>1500</v>
      </c>
      <c r="F117" s="45" t="s">
        <v>482</v>
      </c>
      <c r="G117" s="17" t="s">
        <v>654</v>
      </c>
      <c r="H117" s="17" t="s">
        <v>655</v>
      </c>
      <c r="I117" s="48" t="s">
        <v>248</v>
      </c>
      <c r="J117" s="118">
        <v>1591.53</v>
      </c>
      <c r="K117" s="118">
        <v>1830.26</v>
      </c>
      <c r="L117" s="118">
        <v>1864.37</v>
      </c>
      <c r="M117" s="118">
        <v>1943.94</v>
      </c>
      <c r="N117" s="118">
        <v>3145.17</v>
      </c>
      <c r="O117" s="118">
        <v>3220.9559999999997</v>
      </c>
      <c r="P117" s="118">
        <v>3031.4879999999998</v>
      </c>
      <c r="Q117" s="118">
        <v>3202</v>
      </c>
      <c r="R117" s="118">
        <v>3088.32</v>
      </c>
      <c r="S117" s="118">
        <v>3126.22</v>
      </c>
      <c r="T117" s="118">
        <v>3239.9</v>
      </c>
      <c r="U117" s="118">
        <v>3258.8495999999996</v>
      </c>
    </row>
    <row r="118" spans="1:21" s="14" customFormat="1" x14ac:dyDescent="0.25">
      <c r="A118" s="102" t="s">
        <v>180</v>
      </c>
      <c r="B118" s="94" t="s">
        <v>51</v>
      </c>
      <c r="C118" s="40">
        <v>17632</v>
      </c>
      <c r="D118" s="28" t="s">
        <v>364</v>
      </c>
      <c r="E118" s="56">
        <v>4000</v>
      </c>
      <c r="F118" s="45" t="s">
        <v>482</v>
      </c>
      <c r="G118" s="17" t="s">
        <v>656</v>
      </c>
      <c r="H118" s="17" t="s">
        <v>657</v>
      </c>
      <c r="I118" s="47" t="s">
        <v>168</v>
      </c>
      <c r="J118" s="118">
        <v>4244.08</v>
      </c>
      <c r="K118" s="118">
        <v>4067.25</v>
      </c>
      <c r="L118" s="118">
        <v>4143.03</v>
      </c>
      <c r="M118" s="118">
        <v>4319.87</v>
      </c>
      <c r="N118" s="118">
        <v>4193.5600000000004</v>
      </c>
      <c r="O118" s="118">
        <v>4294.6080000000002</v>
      </c>
      <c r="P118" s="118">
        <v>4041.9840000000004</v>
      </c>
      <c r="Q118" s="118">
        <v>4269.34</v>
      </c>
      <c r="R118" s="118">
        <v>4632.49</v>
      </c>
      <c r="S118" s="118">
        <v>4689.33</v>
      </c>
      <c r="T118" s="118">
        <v>4859.8500000000004</v>
      </c>
      <c r="U118" s="118">
        <v>4888.2743999999993</v>
      </c>
    </row>
    <row r="119" spans="1:21" s="14" customFormat="1" x14ac:dyDescent="0.25">
      <c r="A119" s="102" t="s">
        <v>60</v>
      </c>
      <c r="B119" s="23" t="s">
        <v>10</v>
      </c>
      <c r="C119" s="40">
        <v>15368</v>
      </c>
      <c r="D119" s="28" t="s">
        <v>365</v>
      </c>
      <c r="E119" s="56">
        <v>1800</v>
      </c>
      <c r="F119" s="45" t="s">
        <v>482</v>
      </c>
      <c r="G119" s="17" t="s">
        <v>658</v>
      </c>
      <c r="H119" s="17" t="s">
        <v>657</v>
      </c>
      <c r="I119" s="47" t="s">
        <v>8</v>
      </c>
      <c r="J119" s="118">
        <v>1591.53</v>
      </c>
      <c r="K119" s="118">
        <v>1525.22</v>
      </c>
      <c r="L119" s="118">
        <v>1553.64</v>
      </c>
      <c r="M119" s="118">
        <v>1619.95</v>
      </c>
      <c r="N119" s="118">
        <v>1572.58</v>
      </c>
      <c r="O119" s="118">
        <v>1610.4779999999998</v>
      </c>
      <c r="P119" s="118">
        <v>1818.8928000000001</v>
      </c>
      <c r="Q119" s="118">
        <v>1921.2</v>
      </c>
      <c r="R119" s="118">
        <v>1852.99</v>
      </c>
      <c r="S119" s="118">
        <v>1875.73</v>
      </c>
      <c r="T119" s="118">
        <v>1943.94</v>
      </c>
      <c r="U119" s="118">
        <v>1955.3097600000001</v>
      </c>
    </row>
    <row r="120" spans="1:21" s="14" customFormat="1" x14ac:dyDescent="0.25">
      <c r="A120" s="102" t="s">
        <v>61</v>
      </c>
      <c r="B120" s="23" t="s">
        <v>10</v>
      </c>
      <c r="C120" s="40">
        <v>13188</v>
      </c>
      <c r="D120" s="42" t="s">
        <v>855</v>
      </c>
      <c r="E120" s="56">
        <v>4000</v>
      </c>
      <c r="F120" s="45" t="s">
        <v>482</v>
      </c>
      <c r="G120" s="17" t="s">
        <v>659</v>
      </c>
      <c r="H120" s="17" t="s">
        <v>660</v>
      </c>
      <c r="I120" s="47" t="s">
        <v>8</v>
      </c>
      <c r="J120" s="118">
        <v>4010</v>
      </c>
      <c r="K120" s="118">
        <v>1948.88</v>
      </c>
      <c r="L120" s="118">
        <v>2589.4</v>
      </c>
      <c r="M120" s="118">
        <v>2699.92</v>
      </c>
      <c r="N120" s="118">
        <v>2620.9699999999998</v>
      </c>
      <c r="O120" s="118">
        <v>2684.1299999999997</v>
      </c>
      <c r="P120" s="118">
        <v>4041.9840000000004</v>
      </c>
      <c r="Q120" s="118">
        <v>4269.34</v>
      </c>
      <c r="R120" s="118">
        <v>4117.7700000000004</v>
      </c>
      <c r="S120" s="118">
        <v>4168.29</v>
      </c>
      <c r="T120" s="118">
        <v>4319.87</v>
      </c>
      <c r="U120" s="118">
        <v>4345.1328000000003</v>
      </c>
    </row>
    <row r="121" spans="1:21" s="14" customFormat="1" x14ac:dyDescent="0.25">
      <c r="A121" s="102" t="s">
        <v>122</v>
      </c>
      <c r="B121" s="87" t="s">
        <v>51</v>
      </c>
      <c r="C121" s="40">
        <v>25508</v>
      </c>
      <c r="D121" s="28" t="s">
        <v>368</v>
      </c>
      <c r="E121" s="56">
        <v>1750</v>
      </c>
      <c r="F121" s="45" t="s">
        <v>482</v>
      </c>
      <c r="G121" s="17" t="s">
        <v>661</v>
      </c>
      <c r="H121" s="17" t="s">
        <v>662</v>
      </c>
      <c r="I121" s="47" t="s">
        <v>104</v>
      </c>
      <c r="J121" s="118">
        <v>1760</v>
      </c>
      <c r="K121" s="118">
        <v>1765</v>
      </c>
      <c r="L121" s="118">
        <v>1770</v>
      </c>
      <c r="M121" s="118">
        <v>1830.55</v>
      </c>
      <c r="N121" s="118">
        <v>1777.02</v>
      </c>
      <c r="O121" s="118">
        <v>1819.84014</v>
      </c>
      <c r="P121" s="118">
        <v>1768.3679999999999</v>
      </c>
      <c r="Q121" s="118">
        <v>1867.83</v>
      </c>
      <c r="R121" s="118">
        <v>1801.52</v>
      </c>
      <c r="S121" s="118">
        <v>1823.62</v>
      </c>
      <c r="T121" s="118">
        <v>1889.94</v>
      </c>
      <c r="U121" s="118">
        <v>1900.9956</v>
      </c>
    </row>
    <row r="122" spans="1:21" s="14" customFormat="1" x14ac:dyDescent="0.25">
      <c r="A122" s="101" t="s">
        <v>123</v>
      </c>
      <c r="B122" s="94" t="s">
        <v>51</v>
      </c>
      <c r="C122" s="40">
        <v>21138</v>
      </c>
      <c r="D122" s="28" t="s">
        <v>369</v>
      </c>
      <c r="E122" s="56">
        <v>2200</v>
      </c>
      <c r="F122" s="45" t="s">
        <v>482</v>
      </c>
      <c r="G122" s="17" t="s">
        <v>663</v>
      </c>
      <c r="H122" s="17" t="s">
        <v>664</v>
      </c>
      <c r="I122" s="48" t="s">
        <v>104</v>
      </c>
      <c r="J122" s="118">
        <v>2210</v>
      </c>
      <c r="K122" s="118">
        <v>2215</v>
      </c>
      <c r="L122" s="118">
        <v>2220</v>
      </c>
      <c r="M122" s="118">
        <v>2225</v>
      </c>
      <c r="N122" s="118">
        <v>2229.5729999999999</v>
      </c>
      <c r="O122" s="118">
        <v>2362.0344</v>
      </c>
      <c r="P122" s="118">
        <v>2223.0911999999998</v>
      </c>
      <c r="Q122" s="118">
        <v>2348.14</v>
      </c>
      <c r="R122" s="118">
        <v>2264.77</v>
      </c>
      <c r="S122" s="118">
        <v>2292.56</v>
      </c>
      <c r="T122" s="118">
        <v>2375.92</v>
      </c>
      <c r="U122" s="118">
        <v>2389.8230399999998</v>
      </c>
    </row>
    <row r="123" spans="1:21" s="14" customFormat="1" x14ac:dyDescent="0.25">
      <c r="A123" s="89" t="s">
        <v>194</v>
      </c>
      <c r="B123" s="87" t="s">
        <v>42</v>
      </c>
      <c r="C123" s="40">
        <v>10018</v>
      </c>
      <c r="D123" s="29" t="s">
        <v>370</v>
      </c>
      <c r="E123" s="56">
        <v>2100</v>
      </c>
      <c r="F123" s="45" t="s">
        <v>482</v>
      </c>
      <c r="G123" s="17" t="s">
        <v>665</v>
      </c>
      <c r="H123" s="17" t="s">
        <v>666</v>
      </c>
      <c r="I123" s="48" t="s">
        <v>192</v>
      </c>
      <c r="J123" s="118">
        <v>2110</v>
      </c>
      <c r="K123" s="118">
        <v>1830.26</v>
      </c>
      <c r="L123" s="118">
        <v>1864.37</v>
      </c>
      <c r="M123" s="118">
        <v>2267.9299999999998</v>
      </c>
      <c r="N123" s="118">
        <v>2201.62</v>
      </c>
      <c r="O123" s="118">
        <v>2254.6691999999998</v>
      </c>
      <c r="P123" s="118">
        <v>2122.0416</v>
      </c>
      <c r="Q123" s="118">
        <v>2241.4</v>
      </c>
      <c r="R123" s="118">
        <v>2161.8200000000002</v>
      </c>
      <c r="S123" s="118">
        <v>2188.35</v>
      </c>
      <c r="T123" s="118">
        <v>2267.9299999999998</v>
      </c>
      <c r="U123" s="118">
        <v>2281.19472</v>
      </c>
    </row>
    <row r="124" spans="1:21" s="14" customFormat="1" x14ac:dyDescent="0.25">
      <c r="A124" s="101" t="s">
        <v>62</v>
      </c>
      <c r="B124" s="23" t="s">
        <v>10</v>
      </c>
      <c r="C124" s="40">
        <v>15620</v>
      </c>
      <c r="D124" s="28" t="s">
        <v>371</v>
      </c>
      <c r="E124" s="56">
        <v>2000</v>
      </c>
      <c r="F124" s="45" t="s">
        <v>482</v>
      </c>
      <c r="G124" s="17" t="s">
        <v>667</v>
      </c>
      <c r="H124" s="17" t="s">
        <v>668</v>
      </c>
      <c r="I124" s="48" t="s">
        <v>8</v>
      </c>
      <c r="J124" s="118">
        <v>2122.04</v>
      </c>
      <c r="K124" s="118">
        <v>2033.62</v>
      </c>
      <c r="L124" s="118">
        <v>2071.52</v>
      </c>
      <c r="M124" s="118">
        <v>2159.94</v>
      </c>
      <c r="N124" s="118">
        <v>2096.7800000000002</v>
      </c>
      <c r="O124" s="118">
        <v>2147.3040000000001</v>
      </c>
      <c r="P124" s="118">
        <v>2020.9920000000002</v>
      </c>
      <c r="Q124" s="118">
        <v>2134.67</v>
      </c>
      <c r="R124" s="118">
        <v>2058.88</v>
      </c>
      <c r="S124" s="118">
        <v>2084.14</v>
      </c>
      <c r="T124" s="118">
        <v>2159.9299999999998</v>
      </c>
      <c r="U124" s="118">
        <v>2172.5664000000002</v>
      </c>
    </row>
    <row r="125" spans="1:21" s="14" customFormat="1" x14ac:dyDescent="0.25">
      <c r="A125" s="101" t="s">
        <v>63</v>
      </c>
      <c r="B125" s="23" t="s">
        <v>10</v>
      </c>
      <c r="C125" s="40">
        <v>13035</v>
      </c>
      <c r="D125" s="28" t="s">
        <v>372</v>
      </c>
      <c r="E125" s="56">
        <v>2300</v>
      </c>
      <c r="F125" s="45" t="s">
        <v>482</v>
      </c>
      <c r="G125" s="17" t="s">
        <v>669</v>
      </c>
      <c r="H125" s="17" t="s">
        <v>670</v>
      </c>
      <c r="I125" s="48" t="s">
        <v>8</v>
      </c>
      <c r="J125" s="118">
        <v>2440.35</v>
      </c>
      <c r="K125" s="118">
        <v>2338.67</v>
      </c>
      <c r="L125" s="118">
        <v>2382.2399999999998</v>
      </c>
      <c r="M125" s="118">
        <v>2483.9299999999998</v>
      </c>
      <c r="N125" s="118">
        <v>2411.3000000000002</v>
      </c>
      <c r="O125" s="118">
        <v>2469.3995999999997</v>
      </c>
      <c r="P125" s="118">
        <v>2324.1407999999997</v>
      </c>
      <c r="Q125" s="118">
        <v>2454.87</v>
      </c>
      <c r="R125" s="118">
        <v>2367.71</v>
      </c>
      <c r="S125" s="118">
        <v>2396.77</v>
      </c>
      <c r="T125" s="118">
        <v>2483.92</v>
      </c>
      <c r="U125" s="118">
        <v>2498.4513599999996</v>
      </c>
    </row>
    <row r="126" spans="1:21" s="14" customFormat="1" x14ac:dyDescent="0.25">
      <c r="A126" s="102" t="s">
        <v>64</v>
      </c>
      <c r="B126" s="23" t="s">
        <v>10</v>
      </c>
      <c r="C126" s="40">
        <v>15887</v>
      </c>
      <c r="D126" s="28" t="s">
        <v>373</v>
      </c>
      <c r="E126" s="56">
        <v>1800</v>
      </c>
      <c r="F126" s="45" t="s">
        <v>482</v>
      </c>
      <c r="G126" s="17" t="s">
        <v>671</v>
      </c>
      <c r="H126" s="17" t="s">
        <v>533</v>
      </c>
      <c r="I126" s="47" t="s">
        <v>8</v>
      </c>
      <c r="J126" s="118">
        <v>1810</v>
      </c>
      <c r="K126" s="118">
        <v>406.72</v>
      </c>
      <c r="L126" s="118">
        <v>1553.64</v>
      </c>
      <c r="M126" s="118">
        <v>1619.95</v>
      </c>
      <c r="N126" s="118">
        <v>1572.58</v>
      </c>
      <c r="O126" s="118">
        <v>1610.4779999999998</v>
      </c>
      <c r="P126" s="118">
        <v>1818.8928000000001</v>
      </c>
      <c r="Q126" s="118">
        <v>1921.2</v>
      </c>
      <c r="R126" s="118">
        <v>1852.99</v>
      </c>
      <c r="S126" s="118">
        <v>1875.73</v>
      </c>
      <c r="T126" s="118">
        <v>1943.94</v>
      </c>
      <c r="U126" s="118">
        <v>1955.3097600000001</v>
      </c>
    </row>
    <row r="127" spans="1:21" s="14" customFormat="1" x14ac:dyDescent="0.25">
      <c r="A127" s="54" t="s">
        <v>65</v>
      </c>
      <c r="B127" s="23" t="s">
        <v>10</v>
      </c>
      <c r="C127" s="40">
        <v>15496</v>
      </c>
      <c r="D127" s="28" t="s">
        <v>374</v>
      </c>
      <c r="E127" s="56">
        <v>3000</v>
      </c>
      <c r="F127" s="45" t="s">
        <v>482</v>
      </c>
      <c r="G127" s="17" t="s">
        <v>672</v>
      </c>
      <c r="H127" s="17" t="s">
        <v>673</v>
      </c>
      <c r="I127" s="48" t="s">
        <v>8</v>
      </c>
      <c r="J127" s="118">
        <v>3183.06</v>
      </c>
      <c r="K127" s="118">
        <v>3050.43</v>
      </c>
      <c r="L127" s="118">
        <v>3107.28</v>
      </c>
      <c r="M127" s="118">
        <v>3239.9</v>
      </c>
      <c r="N127" s="118">
        <v>3145.17</v>
      </c>
      <c r="O127" s="118">
        <v>3220.9559999999997</v>
      </c>
      <c r="P127" s="118">
        <v>3031.4879999999998</v>
      </c>
      <c r="Q127" s="118">
        <v>3202</v>
      </c>
      <c r="R127" s="118">
        <v>3088.32</v>
      </c>
      <c r="S127" s="118">
        <v>3126.22</v>
      </c>
      <c r="T127" s="118">
        <v>3779.88</v>
      </c>
      <c r="U127" s="118">
        <v>3801.9911999999999</v>
      </c>
    </row>
    <row r="128" spans="1:21" s="14" customFormat="1" x14ac:dyDescent="0.25">
      <c r="A128" s="89" t="s">
        <v>221</v>
      </c>
      <c r="B128" s="94" t="s">
        <v>233</v>
      </c>
      <c r="C128" s="40">
        <v>34012</v>
      </c>
      <c r="D128" s="28" t="s">
        <v>375</v>
      </c>
      <c r="E128" s="56">
        <v>1800</v>
      </c>
      <c r="F128" s="45" t="s">
        <v>482</v>
      </c>
      <c r="G128" s="17" t="s">
        <v>674</v>
      </c>
      <c r="H128" s="17" t="s">
        <v>675</v>
      </c>
      <c r="I128" s="48" t="s">
        <v>213</v>
      </c>
      <c r="J128" s="118">
        <v>1810</v>
      </c>
      <c r="K128" s="118">
        <v>1815</v>
      </c>
      <c r="L128" s="118">
        <v>1820</v>
      </c>
      <c r="M128" s="118">
        <v>1825</v>
      </c>
      <c r="N128" s="118">
        <v>1887.1</v>
      </c>
      <c r="O128" s="118">
        <v>1932.5736000000002</v>
      </c>
      <c r="P128" s="118">
        <v>1818.8928000000001</v>
      </c>
      <c r="Q128" s="118">
        <v>1921.2</v>
      </c>
      <c r="R128" s="118">
        <v>1852.99</v>
      </c>
      <c r="S128" s="118">
        <v>1875.73</v>
      </c>
      <c r="T128" s="118">
        <v>1943.94</v>
      </c>
      <c r="U128" s="118">
        <v>1955.3097600000001</v>
      </c>
    </row>
    <row r="129" spans="1:21" s="14" customFormat="1" x14ac:dyDescent="0.25">
      <c r="A129" s="54" t="s">
        <v>66</v>
      </c>
      <c r="B129" s="23" t="s">
        <v>10</v>
      </c>
      <c r="C129" s="40">
        <v>13452</v>
      </c>
      <c r="D129" s="28" t="s">
        <v>376</v>
      </c>
      <c r="E129" s="56">
        <v>2190</v>
      </c>
      <c r="F129" s="45" t="s">
        <v>482</v>
      </c>
      <c r="G129" s="17" t="s">
        <v>676</v>
      </c>
      <c r="H129" s="17" t="s">
        <v>677</v>
      </c>
      <c r="I129" s="48" t="s">
        <v>8</v>
      </c>
      <c r="J129" s="118">
        <v>2323.64</v>
      </c>
      <c r="K129" s="118">
        <v>2226.8200000000002</v>
      </c>
      <c r="L129" s="118">
        <v>2268.31</v>
      </c>
      <c r="M129" s="118">
        <v>2365.13</v>
      </c>
      <c r="N129" s="118">
        <v>2295.9699999999998</v>
      </c>
      <c r="O129" s="118">
        <v>2351.2978800000001</v>
      </c>
      <c r="P129" s="118">
        <v>2212.9862400000002</v>
      </c>
      <c r="Q129" s="118">
        <v>2337.46</v>
      </c>
      <c r="R129" s="118">
        <v>2254.4699999999998</v>
      </c>
      <c r="S129" s="118">
        <v>2282.14</v>
      </c>
      <c r="T129" s="118">
        <v>2365.12</v>
      </c>
      <c r="U129" s="118">
        <v>2378.960208</v>
      </c>
    </row>
    <row r="130" spans="1:21" s="14" customFormat="1" x14ac:dyDescent="0.25">
      <c r="A130" s="101" t="s">
        <v>124</v>
      </c>
      <c r="B130" s="94" t="s">
        <v>51</v>
      </c>
      <c r="C130" s="40">
        <v>22734</v>
      </c>
      <c r="D130" s="109" t="s">
        <v>377</v>
      </c>
      <c r="E130" s="56">
        <v>3000</v>
      </c>
      <c r="F130" s="45" t="s">
        <v>482</v>
      </c>
      <c r="G130" s="17" t="s">
        <v>678</v>
      </c>
      <c r="H130" s="17" t="s">
        <v>612</v>
      </c>
      <c r="I130" s="48" t="s">
        <v>104</v>
      </c>
      <c r="J130" s="118">
        <v>3183.06</v>
      </c>
      <c r="K130" s="118">
        <v>3050.43</v>
      </c>
      <c r="L130" s="118">
        <v>3107.28</v>
      </c>
      <c r="M130" s="118">
        <v>3239.9</v>
      </c>
      <c r="N130" s="118">
        <v>3145.17</v>
      </c>
      <c r="O130" s="118">
        <v>3220.9559999999997</v>
      </c>
      <c r="P130" s="118">
        <v>3031.4879999999998</v>
      </c>
      <c r="Q130" s="118">
        <v>3202</v>
      </c>
      <c r="R130" s="118">
        <v>3808.93</v>
      </c>
      <c r="S130" s="118">
        <v>3721.46</v>
      </c>
      <c r="T130" s="118">
        <v>3887.88</v>
      </c>
      <c r="U130" s="118">
        <v>3910.6195200000002</v>
      </c>
    </row>
    <row r="131" spans="1:21" s="14" customFormat="1" ht="15.75" x14ac:dyDescent="0.25">
      <c r="A131" s="113" t="s">
        <v>933</v>
      </c>
      <c r="B131" s="20" t="s">
        <v>10</v>
      </c>
      <c r="C131" s="52">
        <v>16911</v>
      </c>
      <c r="D131" s="42" t="s">
        <v>974</v>
      </c>
      <c r="E131" s="56">
        <v>1500</v>
      </c>
      <c r="F131" s="45" t="s">
        <v>482</v>
      </c>
      <c r="G131" s="17" t="s">
        <v>568</v>
      </c>
      <c r="H131" s="95" t="s">
        <v>953</v>
      </c>
      <c r="I131" s="85" t="s">
        <v>204</v>
      </c>
      <c r="J131" s="118">
        <v>1510</v>
      </c>
      <c r="K131" s="118">
        <v>1525</v>
      </c>
      <c r="L131" s="118">
        <v>1540</v>
      </c>
      <c r="M131" s="118">
        <v>1555</v>
      </c>
      <c r="N131" s="118">
        <v>1570</v>
      </c>
      <c r="O131" s="118">
        <v>1585</v>
      </c>
      <c r="P131" s="118">
        <v>1600</v>
      </c>
      <c r="Q131" s="118">
        <v>1615</v>
      </c>
      <c r="R131" s="118">
        <v>1640</v>
      </c>
      <c r="S131" s="118">
        <v>1670</v>
      </c>
      <c r="T131" s="118">
        <v>1187.96</v>
      </c>
      <c r="U131" s="118">
        <v>1629.4247999999998</v>
      </c>
    </row>
    <row r="132" spans="1:21" s="14" customFormat="1" x14ac:dyDescent="0.25">
      <c r="A132" s="103" t="s">
        <v>150</v>
      </c>
      <c r="B132" s="16" t="s">
        <v>140</v>
      </c>
      <c r="C132" s="40">
        <v>14656</v>
      </c>
      <c r="D132" s="28" t="s">
        <v>378</v>
      </c>
      <c r="E132" s="56">
        <v>1970</v>
      </c>
      <c r="F132" s="45" t="s">
        <v>482</v>
      </c>
      <c r="G132" s="17" t="s">
        <v>679</v>
      </c>
      <c r="H132" s="17" t="s">
        <v>862</v>
      </c>
      <c r="I132" s="48" t="s">
        <v>166</v>
      </c>
      <c r="J132" s="118">
        <v>1985.76</v>
      </c>
      <c r="K132" s="118">
        <v>1903.02</v>
      </c>
      <c r="L132" s="118">
        <v>1938.48</v>
      </c>
      <c r="M132" s="118">
        <v>2127.54</v>
      </c>
      <c r="N132" s="118">
        <v>2065.33</v>
      </c>
      <c r="O132" s="118">
        <v>2115.0944399999998</v>
      </c>
      <c r="P132" s="118">
        <v>1990.6771200000001</v>
      </c>
      <c r="Q132" s="118">
        <v>2102.65</v>
      </c>
      <c r="R132" s="118">
        <v>2264.77</v>
      </c>
      <c r="S132" s="118">
        <v>2292.56</v>
      </c>
      <c r="T132" s="118">
        <v>2375.92</v>
      </c>
      <c r="U132" s="118">
        <v>2389.8230399999998</v>
      </c>
    </row>
    <row r="133" spans="1:21" s="14" customFormat="1" x14ac:dyDescent="0.25">
      <c r="A133" s="89" t="s">
        <v>125</v>
      </c>
      <c r="B133" s="22" t="s">
        <v>51</v>
      </c>
      <c r="C133" s="40">
        <v>24731</v>
      </c>
      <c r="D133" s="109" t="s">
        <v>379</v>
      </c>
      <c r="E133" s="56">
        <v>1900</v>
      </c>
      <c r="F133" s="45" t="s">
        <v>482</v>
      </c>
      <c r="G133" s="17" t="s">
        <v>680</v>
      </c>
      <c r="H133" s="17" t="s">
        <v>681</v>
      </c>
      <c r="I133" s="48" t="s">
        <v>104</v>
      </c>
      <c r="J133" s="118">
        <v>1888.35</v>
      </c>
      <c r="K133" s="118">
        <v>1809.67</v>
      </c>
      <c r="L133" s="118">
        <v>1843.39</v>
      </c>
      <c r="M133" s="118">
        <v>2051.94</v>
      </c>
      <c r="N133" s="118">
        <v>1991.94</v>
      </c>
      <c r="O133" s="118">
        <v>2039.9387999999999</v>
      </c>
      <c r="P133" s="118">
        <v>1919.9423999999999</v>
      </c>
      <c r="Q133" s="118">
        <v>2027.93</v>
      </c>
      <c r="R133" s="118">
        <v>2470.66</v>
      </c>
      <c r="S133" s="118">
        <v>2500.9699999999998</v>
      </c>
      <c r="T133" s="118">
        <v>2591.92</v>
      </c>
      <c r="U133" s="118">
        <v>2607.0796799999998</v>
      </c>
    </row>
    <row r="134" spans="1:21" s="14" customFormat="1" ht="15.75" x14ac:dyDescent="0.25">
      <c r="A134" s="99" t="s">
        <v>934</v>
      </c>
      <c r="B134" s="20" t="s">
        <v>10</v>
      </c>
      <c r="C134" s="52">
        <v>15213</v>
      </c>
      <c r="D134" s="42" t="s">
        <v>975</v>
      </c>
      <c r="E134" s="56">
        <v>1700</v>
      </c>
      <c r="F134" s="45" t="s">
        <v>482</v>
      </c>
      <c r="G134" s="17" t="s">
        <v>1026</v>
      </c>
      <c r="H134" s="95" t="s">
        <v>954</v>
      </c>
      <c r="I134" s="85" t="s">
        <v>8</v>
      </c>
      <c r="J134" s="118">
        <v>1710</v>
      </c>
      <c r="K134" s="118">
        <v>1725</v>
      </c>
      <c r="L134" s="118">
        <v>1740</v>
      </c>
      <c r="M134" s="118">
        <v>1755</v>
      </c>
      <c r="N134" s="118">
        <v>1770</v>
      </c>
      <c r="O134" s="118">
        <v>1785</v>
      </c>
      <c r="P134" s="118">
        <v>1800</v>
      </c>
      <c r="Q134" s="118">
        <v>1815</v>
      </c>
      <c r="R134" s="118">
        <v>1840</v>
      </c>
      <c r="S134" s="118">
        <v>1870</v>
      </c>
      <c r="T134" s="118">
        <v>673.17</v>
      </c>
      <c r="U134" s="118">
        <v>1846.6814399999998</v>
      </c>
    </row>
    <row r="135" spans="1:21" s="14" customFormat="1" x14ac:dyDescent="0.25">
      <c r="A135" s="90" t="s">
        <v>126</v>
      </c>
      <c r="B135" s="87" t="s">
        <v>51</v>
      </c>
      <c r="C135" s="40">
        <v>23662</v>
      </c>
      <c r="D135" s="109" t="s">
        <v>380</v>
      </c>
      <c r="E135" s="56">
        <v>1750</v>
      </c>
      <c r="F135" s="45" t="s">
        <v>482</v>
      </c>
      <c r="G135" s="17" t="s">
        <v>682</v>
      </c>
      <c r="H135" s="17" t="s">
        <v>593</v>
      </c>
      <c r="I135" s="47" t="s">
        <v>104</v>
      </c>
      <c r="J135" s="118">
        <v>1760</v>
      </c>
      <c r="K135" s="118">
        <v>1765</v>
      </c>
      <c r="L135" s="118">
        <v>1770</v>
      </c>
      <c r="M135" s="118">
        <v>1775</v>
      </c>
      <c r="N135" s="118">
        <v>1780</v>
      </c>
      <c r="O135" s="118">
        <v>1785</v>
      </c>
      <c r="P135" s="118">
        <v>1591.5311999999999</v>
      </c>
      <c r="Q135" s="118">
        <v>1867.83</v>
      </c>
      <c r="R135" s="118">
        <v>1801.52</v>
      </c>
      <c r="S135" s="118">
        <v>1823.62</v>
      </c>
      <c r="T135" s="118">
        <v>1889.94</v>
      </c>
      <c r="U135" s="118">
        <v>1900.9956</v>
      </c>
    </row>
    <row r="136" spans="1:21" s="14" customFormat="1" ht="15.75" x14ac:dyDescent="0.25">
      <c r="A136" s="113" t="s">
        <v>907</v>
      </c>
      <c r="B136" s="20" t="s">
        <v>51</v>
      </c>
      <c r="C136" s="52">
        <v>24627</v>
      </c>
      <c r="D136" s="42" t="s">
        <v>976</v>
      </c>
      <c r="E136" s="56">
        <v>1750</v>
      </c>
      <c r="F136" s="45" t="s">
        <v>482</v>
      </c>
      <c r="G136" s="17" t="s">
        <v>608</v>
      </c>
      <c r="H136" s="17" t="s">
        <v>923</v>
      </c>
      <c r="I136" s="85" t="s">
        <v>104</v>
      </c>
      <c r="J136" s="118">
        <v>1760</v>
      </c>
      <c r="K136" s="118">
        <v>1775</v>
      </c>
      <c r="L136" s="118">
        <v>1790</v>
      </c>
      <c r="M136" s="118">
        <v>1805</v>
      </c>
      <c r="N136" s="118">
        <v>1820</v>
      </c>
      <c r="O136" s="118">
        <v>1835</v>
      </c>
      <c r="P136" s="118">
        <v>1850</v>
      </c>
      <c r="Q136" s="118">
        <v>1865</v>
      </c>
      <c r="R136" s="118">
        <v>1890</v>
      </c>
      <c r="S136" s="118">
        <v>60.78</v>
      </c>
      <c r="T136" s="118">
        <v>1889.94</v>
      </c>
      <c r="U136" s="118">
        <v>1900.9956</v>
      </c>
    </row>
    <row r="137" spans="1:21" s="14" customFormat="1" ht="15.75" x14ac:dyDescent="0.25">
      <c r="A137" s="113" t="s">
        <v>935</v>
      </c>
      <c r="B137" s="20" t="s">
        <v>10</v>
      </c>
      <c r="C137" s="52">
        <v>12521</v>
      </c>
      <c r="D137" s="42" t="s">
        <v>977</v>
      </c>
      <c r="E137" s="56">
        <v>1800</v>
      </c>
      <c r="F137" s="45" t="s">
        <v>482</v>
      </c>
      <c r="G137" s="17" t="s">
        <v>1027</v>
      </c>
      <c r="H137" s="95" t="s">
        <v>951</v>
      </c>
      <c r="I137" s="85" t="s">
        <v>8</v>
      </c>
      <c r="J137" s="118">
        <v>1810</v>
      </c>
      <c r="K137" s="118">
        <v>1825</v>
      </c>
      <c r="L137" s="118">
        <v>1840</v>
      </c>
      <c r="M137" s="118">
        <v>1855</v>
      </c>
      <c r="N137" s="118">
        <v>1870</v>
      </c>
      <c r="O137" s="118">
        <v>1885</v>
      </c>
      <c r="P137" s="118">
        <v>1900</v>
      </c>
      <c r="Q137" s="118">
        <v>1915</v>
      </c>
      <c r="R137" s="118">
        <v>1940</v>
      </c>
      <c r="S137" s="118">
        <v>1970</v>
      </c>
      <c r="T137" s="118">
        <v>1619.95</v>
      </c>
      <c r="U137" s="118">
        <v>1955.3097600000001</v>
      </c>
    </row>
    <row r="138" spans="1:21" s="14" customFormat="1" ht="15.75" x14ac:dyDescent="0.25">
      <c r="A138" s="113" t="s">
        <v>936</v>
      </c>
      <c r="B138" s="20" t="s">
        <v>140</v>
      </c>
      <c r="C138" s="52">
        <v>32977</v>
      </c>
      <c r="D138" s="42" t="s">
        <v>978</v>
      </c>
      <c r="E138" s="56">
        <v>1500</v>
      </c>
      <c r="F138" s="45" t="s">
        <v>482</v>
      </c>
      <c r="G138" s="17" t="s">
        <v>1028</v>
      </c>
      <c r="H138" s="95" t="s">
        <v>955</v>
      </c>
      <c r="I138" s="85" t="s">
        <v>8</v>
      </c>
      <c r="J138" s="118">
        <v>1510</v>
      </c>
      <c r="K138" s="118">
        <v>1525</v>
      </c>
      <c r="L138" s="118">
        <v>1540</v>
      </c>
      <c r="M138" s="118">
        <v>1555</v>
      </c>
      <c r="N138" s="118">
        <v>1570</v>
      </c>
      <c r="O138" s="118">
        <v>1585</v>
      </c>
      <c r="P138" s="118">
        <v>1600</v>
      </c>
      <c r="Q138" s="118">
        <v>1615</v>
      </c>
      <c r="R138" s="118">
        <v>1640</v>
      </c>
      <c r="S138" s="118">
        <v>1670</v>
      </c>
      <c r="T138" s="118">
        <v>1299.55</v>
      </c>
      <c r="U138" s="118">
        <v>1629.4247999999998</v>
      </c>
    </row>
    <row r="139" spans="1:21" s="14" customFormat="1" x14ac:dyDescent="0.25">
      <c r="A139" s="101" t="s">
        <v>67</v>
      </c>
      <c r="B139" s="23" t="s">
        <v>10</v>
      </c>
      <c r="C139" s="40">
        <v>16219</v>
      </c>
      <c r="D139" s="28" t="s">
        <v>381</v>
      </c>
      <c r="E139" s="56">
        <v>3000</v>
      </c>
      <c r="F139" s="45" t="s">
        <v>482</v>
      </c>
      <c r="G139" s="17" t="s">
        <v>814</v>
      </c>
      <c r="H139" s="17" t="s">
        <v>683</v>
      </c>
      <c r="I139" s="48" t="s">
        <v>8</v>
      </c>
      <c r="J139" s="118">
        <v>2652.55</v>
      </c>
      <c r="K139" s="118">
        <v>2542.0300000000002</v>
      </c>
      <c r="L139" s="118">
        <v>2589.4</v>
      </c>
      <c r="M139" s="118">
        <v>3239.9</v>
      </c>
      <c r="N139" s="118">
        <v>3145.17</v>
      </c>
      <c r="O139" s="118">
        <v>3220.9559999999997</v>
      </c>
      <c r="P139" s="118">
        <v>3031.4879999999998</v>
      </c>
      <c r="Q139" s="118">
        <v>3202</v>
      </c>
      <c r="R139" s="118">
        <v>3088.32</v>
      </c>
      <c r="S139" s="118">
        <v>3126.22</v>
      </c>
      <c r="T139" s="118">
        <v>3239.9</v>
      </c>
      <c r="U139" s="118">
        <v>3258.8495999999996</v>
      </c>
    </row>
    <row r="140" spans="1:21" s="14" customFormat="1" x14ac:dyDescent="0.25">
      <c r="A140" s="54" t="s">
        <v>127</v>
      </c>
      <c r="B140" s="94" t="s">
        <v>51</v>
      </c>
      <c r="C140" s="40">
        <v>26405</v>
      </c>
      <c r="D140" s="28" t="s">
        <v>382</v>
      </c>
      <c r="E140" s="56">
        <v>2000</v>
      </c>
      <c r="F140" s="45" t="s">
        <v>482</v>
      </c>
      <c r="G140" s="17" t="s">
        <v>684</v>
      </c>
      <c r="H140" s="17" t="s">
        <v>675</v>
      </c>
      <c r="I140" s="48" t="s">
        <v>104</v>
      </c>
      <c r="J140" s="118">
        <v>2010</v>
      </c>
      <c r="K140" s="118">
        <v>2015</v>
      </c>
      <c r="L140" s="118">
        <v>2020</v>
      </c>
      <c r="M140" s="118">
        <v>2025</v>
      </c>
      <c r="N140" s="118">
        <v>2096.7800000000002</v>
      </c>
      <c r="O140" s="118">
        <v>2147.3040000000001</v>
      </c>
      <c r="P140" s="118">
        <v>2020.9920000000002</v>
      </c>
      <c r="Q140" s="118">
        <v>2134.67</v>
      </c>
      <c r="R140" s="118">
        <v>2058.88</v>
      </c>
      <c r="S140" s="118">
        <v>2084.14</v>
      </c>
      <c r="T140" s="118">
        <v>2159.9299999999998</v>
      </c>
      <c r="U140" s="118">
        <v>2172.5664000000002</v>
      </c>
    </row>
    <row r="141" spans="1:21" s="14" customFormat="1" x14ac:dyDescent="0.25">
      <c r="A141" s="101" t="s">
        <v>68</v>
      </c>
      <c r="B141" s="23" t="s">
        <v>10</v>
      </c>
      <c r="C141" s="40">
        <v>15217</v>
      </c>
      <c r="D141" s="28" t="s">
        <v>383</v>
      </c>
      <c r="E141" s="56">
        <v>2100</v>
      </c>
      <c r="F141" s="45" t="s">
        <v>482</v>
      </c>
      <c r="G141" s="17" t="s">
        <v>685</v>
      </c>
      <c r="H141" s="17" t="s">
        <v>673</v>
      </c>
      <c r="I141" s="48" t="s">
        <v>8</v>
      </c>
      <c r="J141" s="118">
        <v>2228.14</v>
      </c>
      <c r="K141" s="118">
        <v>2135.3000000000002</v>
      </c>
      <c r="L141" s="118">
        <v>2175.09</v>
      </c>
      <c r="M141" s="118">
        <v>2267.9299999999998</v>
      </c>
      <c r="N141" s="118">
        <v>2201.62</v>
      </c>
      <c r="O141" s="118">
        <v>2254.6691999999998</v>
      </c>
      <c r="P141" s="118">
        <v>2122.0416</v>
      </c>
      <c r="Q141" s="118">
        <v>2241.4</v>
      </c>
      <c r="R141" s="118">
        <v>2161.8200000000002</v>
      </c>
      <c r="S141" s="118">
        <v>2188.35</v>
      </c>
      <c r="T141" s="118">
        <v>2267.9299999999998</v>
      </c>
      <c r="U141" s="118">
        <v>2281.19472</v>
      </c>
    </row>
    <row r="142" spans="1:21" s="14" customFormat="1" x14ac:dyDescent="0.25">
      <c r="A142" s="101" t="s">
        <v>222</v>
      </c>
      <c r="B142" s="94" t="s">
        <v>233</v>
      </c>
      <c r="C142" s="40">
        <v>32143</v>
      </c>
      <c r="D142" s="28" t="s">
        <v>384</v>
      </c>
      <c r="E142" s="56">
        <v>1500</v>
      </c>
      <c r="F142" s="45" t="s">
        <v>482</v>
      </c>
      <c r="G142" s="17" t="s">
        <v>686</v>
      </c>
      <c r="H142" s="17" t="s">
        <v>687</v>
      </c>
      <c r="I142" s="48" t="s">
        <v>213</v>
      </c>
      <c r="J142" s="118">
        <v>1591.53</v>
      </c>
      <c r="K142" s="118">
        <v>1830.26</v>
      </c>
      <c r="L142" s="118">
        <v>1864.37</v>
      </c>
      <c r="M142" s="118">
        <v>1943.94</v>
      </c>
      <c r="N142" s="118">
        <v>1887.1</v>
      </c>
      <c r="O142" s="118">
        <v>1932.5736000000002</v>
      </c>
      <c r="P142" s="118">
        <v>1818.8928000000001</v>
      </c>
      <c r="Q142" s="118">
        <v>1921.2</v>
      </c>
      <c r="R142" s="118">
        <v>1852.99</v>
      </c>
      <c r="S142" s="118">
        <v>1875.73</v>
      </c>
      <c r="T142" s="118">
        <v>1943.94</v>
      </c>
      <c r="U142" s="118">
        <v>1955.3097600000001</v>
      </c>
    </row>
    <row r="143" spans="1:21" s="14" customFormat="1" x14ac:dyDescent="0.25">
      <c r="A143" s="101" t="s">
        <v>223</v>
      </c>
      <c r="B143" s="94" t="s">
        <v>233</v>
      </c>
      <c r="C143" s="40">
        <v>15986</v>
      </c>
      <c r="D143" s="28" t="s">
        <v>385</v>
      </c>
      <c r="E143" s="56">
        <v>8500</v>
      </c>
      <c r="F143" s="45" t="s">
        <v>482</v>
      </c>
      <c r="G143" s="17" t="s">
        <v>688</v>
      </c>
      <c r="H143" s="17" t="s">
        <v>689</v>
      </c>
      <c r="I143" s="48" t="s">
        <v>213</v>
      </c>
      <c r="J143" s="118">
        <v>9018.68</v>
      </c>
      <c r="K143" s="118">
        <v>8642.9</v>
      </c>
      <c r="L143" s="118">
        <v>8803.9500000000007</v>
      </c>
      <c r="M143" s="118">
        <v>9179.7199999999993</v>
      </c>
      <c r="N143" s="118">
        <v>8911.3130000000001</v>
      </c>
      <c r="O143" s="118">
        <v>9126.0420000000013</v>
      </c>
      <c r="P143" s="118">
        <v>8589.2160000000003</v>
      </c>
      <c r="Q143" s="118">
        <v>9072.35</v>
      </c>
      <c r="R143" s="118">
        <v>8750.26</v>
      </c>
      <c r="S143" s="118">
        <v>8857.6200000000008</v>
      </c>
      <c r="T143" s="118">
        <v>9179.7199999999993</v>
      </c>
      <c r="U143" s="118">
        <v>9233.4071999999996</v>
      </c>
    </row>
    <row r="144" spans="1:21" s="14" customFormat="1" x14ac:dyDescent="0.25">
      <c r="A144" s="101" t="s">
        <v>238</v>
      </c>
      <c r="B144" s="94" t="s">
        <v>51</v>
      </c>
      <c r="C144" s="40">
        <v>19407</v>
      </c>
      <c r="D144" s="29" t="s">
        <v>386</v>
      </c>
      <c r="E144" s="56">
        <v>10000</v>
      </c>
      <c r="F144" s="45" t="s">
        <v>482</v>
      </c>
      <c r="G144" s="17" t="s">
        <v>814</v>
      </c>
      <c r="H144" s="17" t="s">
        <v>690</v>
      </c>
      <c r="I144" s="48" t="s">
        <v>235</v>
      </c>
      <c r="J144" s="118">
        <v>10610.21</v>
      </c>
      <c r="K144" s="118">
        <v>10168.120000000001</v>
      </c>
      <c r="L144" s="118">
        <v>10357.58</v>
      </c>
      <c r="M144" s="118">
        <v>10799.68</v>
      </c>
      <c r="N144" s="118">
        <v>10483.9</v>
      </c>
      <c r="O144" s="118">
        <v>10736.519999999999</v>
      </c>
      <c r="P144" s="118">
        <v>10104.959999999999</v>
      </c>
      <c r="Q144" s="118">
        <v>10673.36</v>
      </c>
      <c r="R144" s="118">
        <v>11323.87</v>
      </c>
      <c r="S144" s="118">
        <v>11462.81</v>
      </c>
      <c r="T144" s="118">
        <v>11879.64</v>
      </c>
      <c r="U144" s="118">
        <v>11949.1152</v>
      </c>
    </row>
    <row r="145" spans="1:21" s="14" customFormat="1" x14ac:dyDescent="0.25">
      <c r="A145" s="101" t="s">
        <v>181</v>
      </c>
      <c r="B145" s="22" t="s">
        <v>51</v>
      </c>
      <c r="C145" s="40">
        <v>16960</v>
      </c>
      <c r="D145" s="28" t="s">
        <v>387</v>
      </c>
      <c r="E145" s="56">
        <v>3200</v>
      </c>
      <c r="F145" s="45" t="s">
        <v>482</v>
      </c>
      <c r="G145" s="17" t="s">
        <v>691</v>
      </c>
      <c r="H145" s="17" t="s">
        <v>692</v>
      </c>
      <c r="I145" s="48" t="s">
        <v>168</v>
      </c>
      <c r="J145" s="118">
        <v>2785.18</v>
      </c>
      <c r="K145" s="118">
        <v>2669.13</v>
      </c>
      <c r="L145" s="118">
        <v>2718.87</v>
      </c>
      <c r="M145" s="118">
        <v>2834.91</v>
      </c>
      <c r="N145" s="118">
        <v>2752.02</v>
      </c>
      <c r="O145" s="118">
        <v>2818.3365000000003</v>
      </c>
      <c r="P145" s="118">
        <v>3233.5871999999999</v>
      </c>
      <c r="Q145" s="118">
        <v>3415.47</v>
      </c>
      <c r="R145" s="118">
        <v>3294.21</v>
      </c>
      <c r="S145" s="118">
        <v>3334.63</v>
      </c>
      <c r="T145" s="118">
        <v>3455.89</v>
      </c>
      <c r="U145" s="118">
        <v>3476.1062399999996</v>
      </c>
    </row>
    <row r="146" spans="1:21" s="14" customFormat="1" x14ac:dyDescent="0.25">
      <c r="A146" s="104" t="s">
        <v>872</v>
      </c>
      <c r="B146" s="18" t="s">
        <v>51</v>
      </c>
      <c r="C146" s="65">
        <v>19327</v>
      </c>
      <c r="D146" s="105" t="s">
        <v>893</v>
      </c>
      <c r="E146" s="56">
        <v>1750</v>
      </c>
      <c r="F146" s="75" t="s">
        <v>482</v>
      </c>
      <c r="G146" s="64" t="s">
        <v>884</v>
      </c>
      <c r="H146" s="62" t="s">
        <v>880</v>
      </c>
      <c r="I146" s="76" t="s">
        <v>104</v>
      </c>
      <c r="J146" s="118">
        <v>1760</v>
      </c>
      <c r="K146" s="118">
        <v>1775</v>
      </c>
      <c r="L146" s="118">
        <v>1790</v>
      </c>
      <c r="M146" s="118">
        <v>1805</v>
      </c>
      <c r="N146" s="118">
        <v>1820</v>
      </c>
      <c r="O146" s="118">
        <v>1835</v>
      </c>
      <c r="P146" s="118">
        <v>1850</v>
      </c>
      <c r="Q146" s="118">
        <v>1865</v>
      </c>
      <c r="R146" s="118">
        <v>840.7</v>
      </c>
      <c r="S146" s="118">
        <v>1823.62</v>
      </c>
      <c r="T146" s="118">
        <v>1889.94</v>
      </c>
      <c r="U146" s="118">
        <v>1900.9956</v>
      </c>
    </row>
    <row r="147" spans="1:21" s="14" customFormat="1" x14ac:dyDescent="0.25">
      <c r="A147" s="102" t="s">
        <v>224</v>
      </c>
      <c r="B147" s="94" t="s">
        <v>233</v>
      </c>
      <c r="C147" s="40">
        <v>32633</v>
      </c>
      <c r="D147" s="28" t="s">
        <v>388</v>
      </c>
      <c r="E147" s="56">
        <v>1500</v>
      </c>
      <c r="F147" s="45" t="s">
        <v>482</v>
      </c>
      <c r="G147" s="17" t="s">
        <v>693</v>
      </c>
      <c r="H147" s="17" t="s">
        <v>694</v>
      </c>
      <c r="I147" s="47" t="s">
        <v>213</v>
      </c>
      <c r="J147" s="118">
        <v>1510</v>
      </c>
      <c r="K147" s="118">
        <v>1515</v>
      </c>
      <c r="L147" s="118">
        <v>1398.27</v>
      </c>
      <c r="M147" s="118">
        <v>1619.95</v>
      </c>
      <c r="N147" s="118">
        <v>1572.58</v>
      </c>
      <c r="O147" s="118">
        <v>1610.4779999999998</v>
      </c>
      <c r="P147" s="118">
        <v>1515.7439999999999</v>
      </c>
      <c r="Q147" s="118">
        <v>1601</v>
      </c>
      <c r="R147" s="118">
        <v>1544.16</v>
      </c>
      <c r="S147" s="118">
        <v>1563.11</v>
      </c>
      <c r="T147" s="118">
        <v>1943.94</v>
      </c>
      <c r="U147" s="118">
        <v>1955.3097600000001</v>
      </c>
    </row>
    <row r="148" spans="1:21" s="14" customFormat="1" x14ac:dyDescent="0.25">
      <c r="A148" s="107" t="s">
        <v>128</v>
      </c>
      <c r="B148" s="87" t="s">
        <v>51</v>
      </c>
      <c r="C148" s="40">
        <v>24000</v>
      </c>
      <c r="D148" s="109" t="s">
        <v>390</v>
      </c>
      <c r="E148" s="56">
        <v>2000</v>
      </c>
      <c r="F148" s="45" t="s">
        <v>482</v>
      </c>
      <c r="G148" s="17" t="s">
        <v>695</v>
      </c>
      <c r="H148" s="17" t="s">
        <v>696</v>
      </c>
      <c r="I148" s="48" t="s">
        <v>104</v>
      </c>
      <c r="J148" s="118">
        <v>1798.43</v>
      </c>
      <c r="K148" s="118">
        <v>1723.5</v>
      </c>
      <c r="L148" s="118">
        <v>1755.61</v>
      </c>
      <c r="M148" s="118">
        <v>1889.94</v>
      </c>
      <c r="N148" s="118">
        <v>1834.68</v>
      </c>
      <c r="O148" s="118">
        <v>2147.3040000000001</v>
      </c>
      <c r="P148" s="118">
        <v>2020.9920000000002</v>
      </c>
      <c r="Q148" s="118">
        <v>2134.67</v>
      </c>
      <c r="R148" s="118">
        <v>2058.88</v>
      </c>
      <c r="S148" s="118">
        <v>2084.14</v>
      </c>
      <c r="T148" s="118">
        <v>2159.9299999999998</v>
      </c>
      <c r="U148" s="118">
        <v>2172.5664000000002</v>
      </c>
    </row>
    <row r="149" spans="1:21" s="14" customFormat="1" ht="15.75" x14ac:dyDescent="0.25">
      <c r="A149" s="99" t="s">
        <v>908</v>
      </c>
      <c r="B149" s="20" t="s">
        <v>10</v>
      </c>
      <c r="C149" s="52">
        <v>17610</v>
      </c>
      <c r="D149" s="42" t="s">
        <v>979</v>
      </c>
      <c r="E149" s="56">
        <v>1500</v>
      </c>
      <c r="F149" s="45" t="s">
        <v>482</v>
      </c>
      <c r="G149" s="17" t="s">
        <v>1009</v>
      </c>
      <c r="H149" s="17" t="s">
        <v>924</v>
      </c>
      <c r="I149" s="86" t="s">
        <v>8</v>
      </c>
      <c r="J149" s="118">
        <v>1510</v>
      </c>
      <c r="K149" s="118">
        <v>1525</v>
      </c>
      <c r="L149" s="118">
        <v>1540</v>
      </c>
      <c r="M149" s="118">
        <v>1555</v>
      </c>
      <c r="N149" s="118">
        <v>1570</v>
      </c>
      <c r="O149" s="118">
        <v>1585</v>
      </c>
      <c r="P149" s="118">
        <v>1600</v>
      </c>
      <c r="Q149" s="118">
        <v>1615</v>
      </c>
      <c r="R149" s="118">
        <v>1640</v>
      </c>
      <c r="S149" s="118">
        <v>1146.28</v>
      </c>
      <c r="T149" s="118">
        <v>1619.95</v>
      </c>
      <c r="U149" s="118">
        <v>1629.4247999999998</v>
      </c>
    </row>
    <row r="150" spans="1:21" s="14" customFormat="1" x14ac:dyDescent="0.25">
      <c r="A150" s="54" t="s">
        <v>182</v>
      </c>
      <c r="B150" s="22" t="s">
        <v>51</v>
      </c>
      <c r="C150" s="40">
        <v>21546</v>
      </c>
      <c r="D150" s="28" t="s">
        <v>391</v>
      </c>
      <c r="E150" s="56">
        <v>3000</v>
      </c>
      <c r="F150" s="45" t="s">
        <v>482</v>
      </c>
      <c r="G150" s="17" t="s">
        <v>697</v>
      </c>
      <c r="H150" s="17" t="s">
        <v>698</v>
      </c>
      <c r="I150" s="48" t="s">
        <v>168</v>
      </c>
      <c r="J150" s="118">
        <v>1591.53</v>
      </c>
      <c r="K150" s="118">
        <v>1525.22</v>
      </c>
      <c r="L150" s="118">
        <v>1553.64</v>
      </c>
      <c r="M150" s="118">
        <v>1619.95</v>
      </c>
      <c r="N150" s="118">
        <v>1572.58</v>
      </c>
      <c r="O150" s="118">
        <v>3220.9559999999997</v>
      </c>
      <c r="P150" s="118">
        <v>3031.4879999999998</v>
      </c>
      <c r="Q150" s="118">
        <v>3202</v>
      </c>
      <c r="R150" s="118">
        <v>3603.04</v>
      </c>
      <c r="S150" s="118">
        <v>3647.25</v>
      </c>
      <c r="T150" s="118">
        <v>3779.88</v>
      </c>
      <c r="U150" s="118">
        <v>3801.9911999999999</v>
      </c>
    </row>
    <row r="151" spans="1:21" s="14" customFormat="1" x14ac:dyDescent="0.25">
      <c r="A151" s="102" t="s">
        <v>70</v>
      </c>
      <c r="B151" s="23" t="s">
        <v>10</v>
      </c>
      <c r="C151" s="40">
        <v>11426</v>
      </c>
      <c r="D151" s="28" t="s">
        <v>392</v>
      </c>
      <c r="E151" s="56">
        <v>4500</v>
      </c>
      <c r="F151" s="45" t="s">
        <v>482</v>
      </c>
      <c r="G151" s="17" t="s">
        <v>699</v>
      </c>
      <c r="H151" s="17" t="s">
        <v>561</v>
      </c>
      <c r="I151" s="47" t="s">
        <v>8</v>
      </c>
      <c r="J151" s="118">
        <v>4510</v>
      </c>
      <c r="K151" s="118">
        <v>4515</v>
      </c>
      <c r="L151" s="118">
        <v>2019.73</v>
      </c>
      <c r="M151" s="118">
        <v>4859.8530000000001</v>
      </c>
      <c r="N151" s="118">
        <v>4717.75</v>
      </c>
      <c r="O151" s="118">
        <v>4831.4340000000002</v>
      </c>
      <c r="P151" s="118">
        <v>4547.232</v>
      </c>
      <c r="Q151" s="118">
        <v>4803.01</v>
      </c>
      <c r="R151" s="118">
        <v>4632.49</v>
      </c>
      <c r="S151" s="118">
        <v>4689.33</v>
      </c>
      <c r="T151" s="118">
        <v>4859.8500000000004</v>
      </c>
      <c r="U151" s="118">
        <v>4888.2743999999993</v>
      </c>
    </row>
    <row r="152" spans="1:21" s="14" customFormat="1" x14ac:dyDescent="0.25">
      <c r="A152" s="101" t="s">
        <v>71</v>
      </c>
      <c r="B152" s="23" t="s">
        <v>10</v>
      </c>
      <c r="C152" s="40">
        <v>9695</v>
      </c>
      <c r="D152" s="28" t="s">
        <v>393</v>
      </c>
      <c r="E152" s="56">
        <v>2236.5</v>
      </c>
      <c r="F152" s="45" t="s">
        <v>482</v>
      </c>
      <c r="G152" s="17" t="s">
        <v>700</v>
      </c>
      <c r="H152" s="17" t="s">
        <v>701</v>
      </c>
      <c r="I152" s="48" t="s">
        <v>8</v>
      </c>
      <c r="J152" s="118">
        <v>2372.9699999999998</v>
      </c>
      <c r="K152" s="118">
        <v>2274.1</v>
      </c>
      <c r="L152" s="118">
        <v>2316.4699999999998</v>
      </c>
      <c r="M152" s="118">
        <v>2415.35</v>
      </c>
      <c r="N152" s="118">
        <v>2344.7199999999998</v>
      </c>
      <c r="O152" s="118">
        <v>2401.2226980000005</v>
      </c>
      <c r="P152" s="118">
        <v>2259.9743040000003</v>
      </c>
      <c r="Q152" s="118">
        <v>2387.09</v>
      </c>
      <c r="R152" s="118">
        <v>2302.34</v>
      </c>
      <c r="S152" s="118">
        <v>2330.59</v>
      </c>
      <c r="T152" s="118">
        <v>2415.34</v>
      </c>
      <c r="U152" s="118">
        <v>2429.4723768000003</v>
      </c>
    </row>
    <row r="153" spans="1:21" s="14" customFormat="1" x14ac:dyDescent="0.25">
      <c r="A153" s="103" t="s">
        <v>151</v>
      </c>
      <c r="B153" s="16" t="s">
        <v>140</v>
      </c>
      <c r="C153" s="40">
        <v>30758</v>
      </c>
      <c r="D153" s="109" t="s">
        <v>395</v>
      </c>
      <c r="E153" s="56">
        <v>1830</v>
      </c>
      <c r="F153" s="45" t="s">
        <v>482</v>
      </c>
      <c r="G153" s="17" t="s">
        <v>702</v>
      </c>
      <c r="H153" s="17" t="s">
        <v>702</v>
      </c>
      <c r="I153" s="48" t="s">
        <v>166</v>
      </c>
      <c r="J153" s="118">
        <v>1844.64</v>
      </c>
      <c r="K153" s="118">
        <v>1767.78</v>
      </c>
      <c r="L153" s="118">
        <v>1800.72</v>
      </c>
      <c r="M153" s="118">
        <v>1976.34</v>
      </c>
      <c r="N153" s="118">
        <v>1918.55</v>
      </c>
      <c r="O153" s="118">
        <v>1964.7831600000002</v>
      </c>
      <c r="P153" s="118">
        <v>1849.2076800000002</v>
      </c>
      <c r="Q153" s="118">
        <v>1953.22</v>
      </c>
      <c r="R153" s="118">
        <v>2264.77</v>
      </c>
      <c r="S153" s="118">
        <v>2292.56</v>
      </c>
      <c r="T153" s="118">
        <v>2375.92</v>
      </c>
      <c r="U153" s="118">
        <v>2389.8230399999998</v>
      </c>
    </row>
    <row r="154" spans="1:21" s="14" customFormat="1" ht="15.75" x14ac:dyDescent="0.25">
      <c r="A154" s="99" t="s">
        <v>909</v>
      </c>
      <c r="B154" s="20" t="s">
        <v>10</v>
      </c>
      <c r="C154" s="52">
        <v>13741</v>
      </c>
      <c r="D154" s="42" t="s">
        <v>980</v>
      </c>
      <c r="E154" s="56">
        <v>1800</v>
      </c>
      <c r="F154" s="45" t="s">
        <v>482</v>
      </c>
      <c r="G154" s="17" t="s">
        <v>1010</v>
      </c>
      <c r="H154" s="17" t="s">
        <v>920</v>
      </c>
      <c r="I154" s="86" t="s">
        <v>8</v>
      </c>
      <c r="J154" s="118">
        <v>1810</v>
      </c>
      <c r="K154" s="118">
        <v>1825</v>
      </c>
      <c r="L154" s="118">
        <v>1840</v>
      </c>
      <c r="M154" s="118">
        <v>1855</v>
      </c>
      <c r="N154" s="118">
        <v>1870</v>
      </c>
      <c r="O154" s="118">
        <v>1885</v>
      </c>
      <c r="P154" s="118">
        <v>1900</v>
      </c>
      <c r="Q154" s="118">
        <v>1915</v>
      </c>
      <c r="R154" s="118">
        <v>1940</v>
      </c>
      <c r="S154" s="118">
        <v>1062.9100000000001</v>
      </c>
      <c r="T154" s="118">
        <v>1943.94</v>
      </c>
      <c r="U154" s="118">
        <v>1955.3097600000001</v>
      </c>
    </row>
    <row r="155" spans="1:21" s="14" customFormat="1" x14ac:dyDescent="0.25">
      <c r="A155" s="89" t="s">
        <v>225</v>
      </c>
      <c r="B155" s="87" t="s">
        <v>233</v>
      </c>
      <c r="C155" s="40">
        <v>30119</v>
      </c>
      <c r="D155" s="28" t="s">
        <v>397</v>
      </c>
      <c r="E155" s="56">
        <v>1800</v>
      </c>
      <c r="F155" s="45" t="s">
        <v>482</v>
      </c>
      <c r="G155" s="17" t="s">
        <v>703</v>
      </c>
      <c r="H155" s="17" t="s">
        <v>602</v>
      </c>
      <c r="I155" s="48" t="s">
        <v>213</v>
      </c>
      <c r="J155" s="118">
        <v>1909.84</v>
      </c>
      <c r="K155" s="118">
        <v>1830.26</v>
      </c>
      <c r="L155" s="118">
        <v>1864.37</v>
      </c>
      <c r="M155" s="118">
        <v>1943.94</v>
      </c>
      <c r="N155" s="118">
        <v>1887.1</v>
      </c>
      <c r="O155" s="118">
        <v>1932.5736000000002</v>
      </c>
      <c r="P155" s="118">
        <v>1818.8928000000001</v>
      </c>
      <c r="Q155" s="118">
        <v>1921.2</v>
      </c>
      <c r="R155" s="118">
        <v>1852.99</v>
      </c>
      <c r="S155" s="118">
        <v>1875.73</v>
      </c>
      <c r="T155" s="118">
        <v>1943.94</v>
      </c>
      <c r="U155" s="118">
        <v>1955.3097600000001</v>
      </c>
    </row>
    <row r="156" spans="1:21" s="14" customFormat="1" x14ac:dyDescent="0.25">
      <c r="A156" s="103" t="s">
        <v>152</v>
      </c>
      <c r="B156" s="16" t="s">
        <v>140</v>
      </c>
      <c r="C156" s="40">
        <v>31201</v>
      </c>
      <c r="D156" s="28" t="s">
        <v>398</v>
      </c>
      <c r="E156" s="56">
        <v>1900</v>
      </c>
      <c r="F156" s="45" t="s">
        <v>482</v>
      </c>
      <c r="G156" s="17" t="s">
        <v>704</v>
      </c>
      <c r="H156" s="17" t="s">
        <v>563</v>
      </c>
      <c r="I156" s="48" t="s">
        <v>166</v>
      </c>
      <c r="J156" s="118">
        <v>1910</v>
      </c>
      <c r="K156" s="118">
        <v>1915</v>
      </c>
      <c r="L156" s="118">
        <v>1920</v>
      </c>
      <c r="M156" s="118">
        <v>1925</v>
      </c>
      <c r="N156" s="118">
        <v>1930</v>
      </c>
      <c r="O156" s="118">
        <v>1835.9449199999999</v>
      </c>
      <c r="P156" s="118">
        <v>1919.9423999999999</v>
      </c>
      <c r="Q156" s="118">
        <v>2027.93</v>
      </c>
      <c r="R156" s="118">
        <v>2058.88</v>
      </c>
      <c r="S156" s="118">
        <v>2084.14</v>
      </c>
      <c r="T156" s="118">
        <v>2159.9299999999998</v>
      </c>
      <c r="U156" s="118">
        <v>2172.5664000000002</v>
      </c>
    </row>
    <row r="157" spans="1:21" s="14" customFormat="1" x14ac:dyDescent="0.25">
      <c r="A157" s="91" t="s">
        <v>153</v>
      </c>
      <c r="B157" s="16" t="s">
        <v>140</v>
      </c>
      <c r="C157" s="40">
        <v>27890</v>
      </c>
      <c r="D157" s="28" t="s">
        <v>399</v>
      </c>
      <c r="E157" s="56">
        <v>2000</v>
      </c>
      <c r="F157" s="45" t="s">
        <v>482</v>
      </c>
      <c r="G157" s="17" t="s">
        <v>705</v>
      </c>
      <c r="H157" s="17" t="s">
        <v>563</v>
      </c>
      <c r="I157" s="48" t="s">
        <v>166</v>
      </c>
      <c r="J157" s="118">
        <v>2010</v>
      </c>
      <c r="K157" s="118">
        <v>2015</v>
      </c>
      <c r="L157" s="118">
        <v>2020</v>
      </c>
      <c r="M157" s="118">
        <v>2025</v>
      </c>
      <c r="N157" s="118">
        <v>2030</v>
      </c>
      <c r="O157" s="118">
        <v>1932.5736000000002</v>
      </c>
      <c r="P157" s="118">
        <v>2020.9920000000002</v>
      </c>
      <c r="Q157" s="118">
        <v>2134.67</v>
      </c>
      <c r="R157" s="118">
        <v>2058.88</v>
      </c>
      <c r="S157" s="118">
        <v>2084.14</v>
      </c>
      <c r="T157" s="118">
        <v>2159.9299999999998</v>
      </c>
      <c r="U157" s="118">
        <v>2172.5664000000002</v>
      </c>
    </row>
    <row r="158" spans="1:21" s="14" customFormat="1" x14ac:dyDescent="0.25">
      <c r="A158" s="90" t="s">
        <v>226</v>
      </c>
      <c r="B158" s="22" t="s">
        <v>233</v>
      </c>
      <c r="C158" s="40">
        <v>32847</v>
      </c>
      <c r="D158" s="28" t="s">
        <v>400</v>
      </c>
      <c r="E158" s="56">
        <v>1500</v>
      </c>
      <c r="F158" s="45" t="s">
        <v>482</v>
      </c>
      <c r="G158" s="17" t="s">
        <v>706</v>
      </c>
      <c r="H158" s="17" t="s">
        <v>545</v>
      </c>
      <c r="I158" s="47" t="s">
        <v>213</v>
      </c>
      <c r="J158" s="118">
        <v>1510</v>
      </c>
      <c r="K158" s="118">
        <v>1515</v>
      </c>
      <c r="L158" s="118">
        <v>1520</v>
      </c>
      <c r="M158" s="118">
        <v>1187.96</v>
      </c>
      <c r="N158" s="118">
        <v>1572.58</v>
      </c>
      <c r="O158" s="118">
        <v>1610.4779999999998</v>
      </c>
      <c r="P158" s="118">
        <v>1515.7439999999999</v>
      </c>
      <c r="Q158" s="118">
        <v>1601</v>
      </c>
      <c r="R158" s="118">
        <v>1544.16</v>
      </c>
      <c r="S158" s="118">
        <v>1563.11</v>
      </c>
      <c r="T158" s="118">
        <v>1943.94</v>
      </c>
      <c r="U158" s="118">
        <v>1955.3097600000001</v>
      </c>
    </row>
    <row r="159" spans="1:21" s="14" customFormat="1" x14ac:dyDescent="0.25">
      <c r="A159" s="105" t="s">
        <v>820</v>
      </c>
      <c r="B159" s="20" t="s">
        <v>10</v>
      </c>
      <c r="C159" s="41">
        <v>17535</v>
      </c>
      <c r="D159" s="42" t="s">
        <v>831</v>
      </c>
      <c r="E159" s="56">
        <v>1700</v>
      </c>
      <c r="F159" s="45" t="s">
        <v>482</v>
      </c>
      <c r="G159" s="17" t="s">
        <v>846</v>
      </c>
      <c r="H159" s="17" t="s">
        <v>837</v>
      </c>
      <c r="I159" s="51" t="s">
        <v>8</v>
      </c>
      <c r="J159" s="118">
        <v>1710</v>
      </c>
      <c r="K159" s="118">
        <v>1715</v>
      </c>
      <c r="L159" s="118">
        <v>1720</v>
      </c>
      <c r="M159" s="118">
        <v>1725</v>
      </c>
      <c r="N159" s="118">
        <v>1730</v>
      </c>
      <c r="O159" s="118">
        <v>1735</v>
      </c>
      <c r="P159" s="118">
        <v>1740</v>
      </c>
      <c r="Q159" s="118">
        <v>1814.47</v>
      </c>
      <c r="R159" s="118">
        <v>1750.05</v>
      </c>
      <c r="S159" s="118">
        <v>1771.52</v>
      </c>
      <c r="T159" s="118">
        <v>1835.94</v>
      </c>
      <c r="U159" s="118">
        <v>1846.6814399999998</v>
      </c>
    </row>
    <row r="160" spans="1:21" s="14" customFormat="1" x14ac:dyDescent="0.25">
      <c r="A160" s="103" t="s">
        <v>854</v>
      </c>
      <c r="B160" s="16" t="s">
        <v>140</v>
      </c>
      <c r="C160" s="40">
        <v>30413</v>
      </c>
      <c r="D160" s="28" t="s">
        <v>401</v>
      </c>
      <c r="E160" s="56">
        <v>2100</v>
      </c>
      <c r="F160" s="45" t="s">
        <v>482</v>
      </c>
      <c r="G160" s="17" t="s">
        <v>707</v>
      </c>
      <c r="H160" s="17" t="s">
        <v>760</v>
      </c>
      <c r="I160" s="48" t="s">
        <v>166</v>
      </c>
      <c r="J160" s="118">
        <v>2116.8000000000002</v>
      </c>
      <c r="K160" s="118">
        <v>2028.6</v>
      </c>
      <c r="L160" s="118">
        <v>2066.4</v>
      </c>
      <c r="M160" s="118">
        <v>2267.9299999999998</v>
      </c>
      <c r="N160" s="118">
        <v>2201.62</v>
      </c>
      <c r="O160" s="118">
        <v>2254.6691999999998</v>
      </c>
      <c r="P160" s="118">
        <v>2122.0416</v>
      </c>
      <c r="Q160" s="118">
        <v>2241.4</v>
      </c>
      <c r="R160" s="118">
        <v>2367.71</v>
      </c>
      <c r="S160" s="118">
        <v>2396.77</v>
      </c>
      <c r="T160" s="118">
        <v>2483.92</v>
      </c>
      <c r="U160" s="118">
        <v>2498.4513599999996</v>
      </c>
    </row>
    <row r="161" spans="1:21" s="14" customFormat="1" x14ac:dyDescent="0.25">
      <c r="A161" s="101" t="s">
        <v>183</v>
      </c>
      <c r="B161" s="87" t="s">
        <v>51</v>
      </c>
      <c r="C161" s="40">
        <v>20978</v>
      </c>
      <c r="D161" s="29" t="s">
        <v>403</v>
      </c>
      <c r="E161" s="56">
        <v>2850</v>
      </c>
      <c r="F161" s="45" t="s">
        <v>482</v>
      </c>
      <c r="G161" s="17" t="s">
        <v>708</v>
      </c>
      <c r="H161" s="17" t="s">
        <v>709</v>
      </c>
      <c r="I161" s="48" t="s">
        <v>168</v>
      </c>
      <c r="J161" s="118">
        <v>3023.91</v>
      </c>
      <c r="K161" s="118">
        <v>2897.91</v>
      </c>
      <c r="L161" s="118">
        <v>2951.91</v>
      </c>
      <c r="M161" s="118">
        <v>3077.91</v>
      </c>
      <c r="N161" s="118">
        <v>2987.91</v>
      </c>
      <c r="O161" s="118">
        <v>3059.9081999999999</v>
      </c>
      <c r="P161" s="118">
        <v>2879.9135999999999</v>
      </c>
      <c r="Q161" s="118">
        <v>3041.9</v>
      </c>
      <c r="R161" s="118">
        <v>3294.21</v>
      </c>
      <c r="S161" s="118">
        <v>3334.63</v>
      </c>
      <c r="T161" s="118">
        <v>3455.89</v>
      </c>
      <c r="U161" s="118">
        <v>3476.1062399999996</v>
      </c>
    </row>
    <row r="162" spans="1:21" s="14" customFormat="1" x14ac:dyDescent="0.25">
      <c r="A162" s="101" t="s">
        <v>184</v>
      </c>
      <c r="B162" s="94" t="s">
        <v>51</v>
      </c>
      <c r="C162" s="40">
        <v>16789</v>
      </c>
      <c r="D162" s="109" t="s">
        <v>404</v>
      </c>
      <c r="E162" s="56">
        <v>7000</v>
      </c>
      <c r="F162" s="45" t="s">
        <v>482</v>
      </c>
      <c r="G162" s="17" t="s">
        <v>710</v>
      </c>
      <c r="H162" s="17" t="s">
        <v>711</v>
      </c>
      <c r="I162" s="48" t="s">
        <v>168</v>
      </c>
      <c r="J162" s="118">
        <v>7427.15</v>
      </c>
      <c r="K162" s="118">
        <v>7117.68</v>
      </c>
      <c r="L162" s="118">
        <v>7250.31</v>
      </c>
      <c r="M162" s="118">
        <v>7559.77</v>
      </c>
      <c r="N162" s="118">
        <v>7338.73</v>
      </c>
      <c r="O162" s="118">
        <v>7515.5639999999994</v>
      </c>
      <c r="P162" s="118">
        <v>7073.4719999999998</v>
      </c>
      <c r="Q162" s="118">
        <v>7471.35</v>
      </c>
      <c r="R162" s="118">
        <v>7926.7</v>
      </c>
      <c r="S162" s="118">
        <v>8023.96</v>
      </c>
      <c r="T162" s="118">
        <v>8315.75</v>
      </c>
      <c r="U162" s="118">
        <v>8364.3806400000012</v>
      </c>
    </row>
    <row r="163" spans="1:21" s="14" customFormat="1" ht="15.75" x14ac:dyDescent="0.25">
      <c r="A163" s="113" t="s">
        <v>937</v>
      </c>
      <c r="B163" s="20" t="s">
        <v>10</v>
      </c>
      <c r="C163" s="52">
        <v>17741</v>
      </c>
      <c r="D163" s="42" t="s">
        <v>981</v>
      </c>
      <c r="E163" s="56">
        <v>1600</v>
      </c>
      <c r="F163" s="45" t="s">
        <v>482</v>
      </c>
      <c r="G163" s="17" t="s">
        <v>1029</v>
      </c>
      <c r="H163" s="95" t="s">
        <v>951</v>
      </c>
      <c r="I163" s="85" t="s">
        <v>8</v>
      </c>
      <c r="J163" s="118">
        <v>1610</v>
      </c>
      <c r="K163" s="118">
        <v>1625</v>
      </c>
      <c r="L163" s="118">
        <v>1640</v>
      </c>
      <c r="M163" s="118">
        <v>1655</v>
      </c>
      <c r="N163" s="118">
        <v>1670</v>
      </c>
      <c r="O163" s="118">
        <v>1685</v>
      </c>
      <c r="P163" s="118">
        <v>1700</v>
      </c>
      <c r="Q163" s="118">
        <v>1715</v>
      </c>
      <c r="R163" s="118">
        <v>1740</v>
      </c>
      <c r="S163" s="118">
        <v>1770</v>
      </c>
      <c r="T163" s="118">
        <v>1439.95</v>
      </c>
      <c r="U163" s="118">
        <v>1738.0531199999998</v>
      </c>
    </row>
    <row r="164" spans="1:21" s="14" customFormat="1" ht="15.75" x14ac:dyDescent="0.25">
      <c r="A164" s="113" t="s">
        <v>938</v>
      </c>
      <c r="B164" s="20" t="s">
        <v>10</v>
      </c>
      <c r="C164" s="52">
        <v>17294</v>
      </c>
      <c r="D164" s="42" t="s">
        <v>982</v>
      </c>
      <c r="E164" s="56">
        <v>1500</v>
      </c>
      <c r="F164" s="45" t="s">
        <v>482</v>
      </c>
      <c r="G164" s="17" t="s">
        <v>1030</v>
      </c>
      <c r="H164" s="95" t="s">
        <v>951</v>
      </c>
      <c r="I164" s="85" t="s">
        <v>8</v>
      </c>
      <c r="J164" s="118">
        <v>1510</v>
      </c>
      <c r="K164" s="118">
        <v>1525</v>
      </c>
      <c r="L164" s="118">
        <v>1540</v>
      </c>
      <c r="M164" s="118">
        <v>1555</v>
      </c>
      <c r="N164" s="118">
        <v>1570</v>
      </c>
      <c r="O164" s="118">
        <v>1585</v>
      </c>
      <c r="P164" s="118">
        <v>1600</v>
      </c>
      <c r="Q164" s="118">
        <v>1615</v>
      </c>
      <c r="R164" s="118">
        <v>1640</v>
      </c>
      <c r="S164" s="118">
        <v>1670</v>
      </c>
      <c r="T164" s="118">
        <v>1349.95</v>
      </c>
      <c r="U164" s="118">
        <v>1629.4247999999998</v>
      </c>
    </row>
    <row r="165" spans="1:21" s="14" customFormat="1" x14ac:dyDescent="0.25">
      <c r="A165" s="101" t="s">
        <v>185</v>
      </c>
      <c r="B165" s="94" t="s">
        <v>51</v>
      </c>
      <c r="C165" s="40">
        <v>2739</v>
      </c>
      <c r="D165" s="111" t="s">
        <v>405</v>
      </c>
      <c r="E165" s="56">
        <v>1200</v>
      </c>
      <c r="F165" s="45" t="s">
        <v>482</v>
      </c>
      <c r="G165" s="17" t="s">
        <v>712</v>
      </c>
      <c r="H165" s="17" t="s">
        <v>713</v>
      </c>
      <c r="I165" s="48" t="s">
        <v>168</v>
      </c>
      <c r="J165" s="118">
        <v>1061.02</v>
      </c>
      <c r="K165" s="118">
        <v>1016.81</v>
      </c>
      <c r="L165" s="118">
        <v>1035.76</v>
      </c>
      <c r="M165" s="118">
        <v>1079.97</v>
      </c>
      <c r="N165" s="118">
        <v>1048.3900000000001</v>
      </c>
      <c r="O165" s="118">
        <v>1073.652</v>
      </c>
      <c r="P165" s="118">
        <v>1212.5999999999999</v>
      </c>
      <c r="Q165" s="118">
        <v>1280.8</v>
      </c>
      <c r="R165" s="118">
        <v>1235.33</v>
      </c>
      <c r="S165" s="118">
        <v>1250.48</v>
      </c>
      <c r="T165" s="118">
        <v>1295.96</v>
      </c>
      <c r="U165" s="118">
        <v>1303.5398399999999</v>
      </c>
    </row>
    <row r="166" spans="1:21" s="14" customFormat="1" ht="15.75" x14ac:dyDescent="0.25">
      <c r="A166" s="99" t="s">
        <v>910</v>
      </c>
      <c r="B166" s="20" t="s">
        <v>10</v>
      </c>
      <c r="C166" s="52">
        <v>17739</v>
      </c>
      <c r="D166" s="42" t="s">
        <v>983</v>
      </c>
      <c r="E166" s="56">
        <v>1600</v>
      </c>
      <c r="F166" s="45" t="s">
        <v>482</v>
      </c>
      <c r="G166" s="17" t="s">
        <v>1011</v>
      </c>
      <c r="H166" s="17" t="s">
        <v>925</v>
      </c>
      <c r="I166" s="86" t="s">
        <v>8</v>
      </c>
      <c r="J166" s="118">
        <v>1610</v>
      </c>
      <c r="K166" s="118">
        <v>1625</v>
      </c>
      <c r="L166" s="118">
        <v>1640</v>
      </c>
      <c r="M166" s="118">
        <v>1655</v>
      </c>
      <c r="N166" s="118">
        <v>1670</v>
      </c>
      <c r="O166" s="118">
        <v>1685</v>
      </c>
      <c r="P166" s="118">
        <v>1700</v>
      </c>
      <c r="Q166" s="118">
        <v>1715</v>
      </c>
      <c r="R166" s="118">
        <v>1740</v>
      </c>
      <c r="S166" s="118">
        <v>1167.1199999999999</v>
      </c>
      <c r="T166" s="118">
        <v>1727.94</v>
      </c>
      <c r="U166" s="118">
        <v>1738.0531199999998</v>
      </c>
    </row>
    <row r="167" spans="1:21" s="14" customFormat="1" ht="15.75" x14ac:dyDescent="0.25">
      <c r="A167" s="113" t="s">
        <v>1013</v>
      </c>
      <c r="B167" s="20" t="s">
        <v>10</v>
      </c>
      <c r="C167" s="52">
        <v>14778</v>
      </c>
      <c r="D167" s="42" t="s">
        <v>984</v>
      </c>
      <c r="E167" s="56">
        <v>1600</v>
      </c>
      <c r="F167" s="45" t="s">
        <v>482</v>
      </c>
      <c r="G167" s="17" t="s">
        <v>1012</v>
      </c>
      <c r="H167" s="17" t="s">
        <v>919</v>
      </c>
      <c r="I167" s="85" t="s">
        <v>8</v>
      </c>
      <c r="J167" s="118">
        <v>1610</v>
      </c>
      <c r="K167" s="118">
        <v>1625</v>
      </c>
      <c r="L167" s="118">
        <v>1640</v>
      </c>
      <c r="M167" s="118">
        <v>1655</v>
      </c>
      <c r="N167" s="118">
        <v>1670</v>
      </c>
      <c r="O167" s="118">
        <v>1685</v>
      </c>
      <c r="P167" s="118">
        <v>1700</v>
      </c>
      <c r="Q167" s="118">
        <v>1715</v>
      </c>
      <c r="R167" s="118">
        <v>1740</v>
      </c>
      <c r="S167" s="118">
        <v>1278.27</v>
      </c>
      <c r="T167" s="118">
        <v>1727.94</v>
      </c>
      <c r="U167" s="118">
        <v>1738.0531199999998</v>
      </c>
    </row>
    <row r="168" spans="1:21" s="14" customFormat="1" x14ac:dyDescent="0.25">
      <c r="A168" s="101" t="s">
        <v>75</v>
      </c>
      <c r="B168" s="23" t="s">
        <v>10</v>
      </c>
      <c r="C168" s="40">
        <v>17511</v>
      </c>
      <c r="D168" s="28" t="s">
        <v>406</v>
      </c>
      <c r="E168" s="56">
        <v>1500</v>
      </c>
      <c r="F168" s="45" t="s">
        <v>482</v>
      </c>
      <c r="G168" s="17" t="s">
        <v>714</v>
      </c>
      <c r="H168" s="17" t="s">
        <v>715</v>
      </c>
      <c r="I168" s="48" t="s">
        <v>8</v>
      </c>
      <c r="J168" s="118">
        <v>1510</v>
      </c>
      <c r="K168" s="118">
        <v>1515</v>
      </c>
      <c r="L168" s="118">
        <v>1520</v>
      </c>
      <c r="M168" s="118">
        <v>1525</v>
      </c>
      <c r="N168" s="118">
        <v>891.13</v>
      </c>
      <c r="O168" s="118">
        <v>1610.4779999999998</v>
      </c>
      <c r="P168" s="118">
        <v>1515.7439999999999</v>
      </c>
      <c r="Q168" s="118">
        <v>1601</v>
      </c>
      <c r="R168" s="118">
        <v>1544.16</v>
      </c>
      <c r="S168" s="118">
        <v>1563.11</v>
      </c>
      <c r="T168" s="118">
        <v>1619.95</v>
      </c>
      <c r="U168" s="118">
        <v>1629.4247999999998</v>
      </c>
    </row>
    <row r="169" spans="1:21" s="14" customFormat="1" x14ac:dyDescent="0.25">
      <c r="A169" s="54" t="s">
        <v>129</v>
      </c>
      <c r="B169" s="87" t="s">
        <v>51</v>
      </c>
      <c r="C169" s="40">
        <v>23089</v>
      </c>
      <c r="D169" s="29" t="s">
        <v>407</v>
      </c>
      <c r="E169" s="56">
        <v>1750</v>
      </c>
      <c r="F169" s="45" t="s">
        <v>482</v>
      </c>
      <c r="G169" s="17" t="s">
        <v>716</v>
      </c>
      <c r="H169" s="17" t="s">
        <v>717</v>
      </c>
      <c r="I169" s="48" t="s">
        <v>104</v>
      </c>
      <c r="J169" s="118">
        <v>1798.43</v>
      </c>
      <c r="K169" s="118">
        <v>1723.5</v>
      </c>
      <c r="L169" s="118">
        <v>1755.61</v>
      </c>
      <c r="M169" s="118">
        <v>1889.94</v>
      </c>
      <c r="N169" s="118">
        <v>1834.68</v>
      </c>
      <c r="O169" s="118">
        <v>1878.8909999999998</v>
      </c>
      <c r="P169" s="118">
        <v>1768.3679999999999</v>
      </c>
      <c r="Q169" s="118">
        <v>1867.83</v>
      </c>
      <c r="R169" s="118">
        <v>1801.52</v>
      </c>
      <c r="S169" s="118">
        <v>1823.62</v>
      </c>
      <c r="T169" s="118">
        <v>1889.94</v>
      </c>
      <c r="U169" s="118">
        <v>1900.9956</v>
      </c>
    </row>
    <row r="170" spans="1:21" s="14" customFormat="1" x14ac:dyDescent="0.25">
      <c r="A170" s="89" t="s">
        <v>245</v>
      </c>
      <c r="B170" s="94" t="s">
        <v>246</v>
      </c>
      <c r="C170" s="40">
        <v>25700</v>
      </c>
      <c r="D170" s="28" t="s">
        <v>408</v>
      </c>
      <c r="E170" s="56">
        <v>2205</v>
      </c>
      <c r="F170" s="45" t="s">
        <v>482</v>
      </c>
      <c r="G170" s="17" t="s">
        <v>718</v>
      </c>
      <c r="H170" s="17" t="s">
        <v>719</v>
      </c>
      <c r="I170" s="48" t="s">
        <v>243</v>
      </c>
      <c r="J170" s="118">
        <v>2339.5500000000002</v>
      </c>
      <c r="K170" s="118">
        <v>2242.0700000000002</v>
      </c>
      <c r="L170" s="118">
        <v>2283.85</v>
      </c>
      <c r="M170" s="118">
        <v>2381.33</v>
      </c>
      <c r="N170" s="118">
        <v>2311.6999999999998</v>
      </c>
      <c r="O170" s="118">
        <v>2367.4026599999997</v>
      </c>
      <c r="P170" s="118">
        <v>2228.1436799999997</v>
      </c>
      <c r="Q170" s="118">
        <v>2353.4699999999998</v>
      </c>
      <c r="R170" s="118">
        <v>2269.92</v>
      </c>
      <c r="S170" s="118">
        <v>2297.77</v>
      </c>
      <c r="T170" s="118">
        <v>2381.3200000000002</v>
      </c>
      <c r="U170" s="118">
        <v>2395.2544559999997</v>
      </c>
    </row>
    <row r="171" spans="1:21" s="14" customFormat="1" x14ac:dyDescent="0.25">
      <c r="A171" s="102" t="s">
        <v>76</v>
      </c>
      <c r="B171" s="23" t="s">
        <v>10</v>
      </c>
      <c r="C171" s="40">
        <v>14056</v>
      </c>
      <c r="D171" s="111" t="s">
        <v>409</v>
      </c>
      <c r="E171" s="56">
        <v>1500</v>
      </c>
      <c r="F171" s="45" t="s">
        <v>482</v>
      </c>
      <c r="G171" s="17" t="s">
        <v>720</v>
      </c>
      <c r="H171" s="17" t="s">
        <v>587</v>
      </c>
      <c r="I171" s="47" t="s">
        <v>8</v>
      </c>
      <c r="J171" s="118">
        <v>1167.1199999999999</v>
      </c>
      <c r="K171" s="118">
        <v>1525.22</v>
      </c>
      <c r="L171" s="118">
        <v>1553.64</v>
      </c>
      <c r="M171" s="118">
        <v>1619.95</v>
      </c>
      <c r="N171" s="118">
        <v>1572.58</v>
      </c>
      <c r="O171" s="118">
        <v>1610.4779999999998</v>
      </c>
      <c r="P171" s="118">
        <v>1515.7439999999999</v>
      </c>
      <c r="Q171" s="118">
        <v>1601</v>
      </c>
      <c r="R171" s="118">
        <v>1544.16</v>
      </c>
      <c r="S171" s="118">
        <v>1563.11</v>
      </c>
      <c r="T171" s="118">
        <v>1619.95</v>
      </c>
      <c r="U171" s="118">
        <v>1629.4247999999998</v>
      </c>
    </row>
    <row r="172" spans="1:21" s="14" customFormat="1" ht="15.75" x14ac:dyDescent="0.25">
      <c r="A172" s="99" t="s">
        <v>939</v>
      </c>
      <c r="B172" s="20" t="s">
        <v>10</v>
      </c>
      <c r="C172" s="52">
        <v>17193</v>
      </c>
      <c r="D172" s="42" t="s">
        <v>985</v>
      </c>
      <c r="E172" s="56">
        <v>1500</v>
      </c>
      <c r="F172" s="45" t="s">
        <v>482</v>
      </c>
      <c r="G172" s="17" t="s">
        <v>1031</v>
      </c>
      <c r="H172" s="95" t="s">
        <v>954</v>
      </c>
      <c r="I172" s="85" t="s">
        <v>8</v>
      </c>
      <c r="J172" s="118">
        <v>1510</v>
      </c>
      <c r="K172" s="118">
        <v>1525</v>
      </c>
      <c r="L172" s="118">
        <v>1540</v>
      </c>
      <c r="M172" s="118">
        <v>1555</v>
      </c>
      <c r="N172" s="118">
        <v>1570</v>
      </c>
      <c r="O172" s="118">
        <v>1585</v>
      </c>
      <c r="P172" s="118">
        <v>1600</v>
      </c>
      <c r="Q172" s="118">
        <v>1615</v>
      </c>
      <c r="R172" s="118">
        <v>1640</v>
      </c>
      <c r="S172" s="118">
        <v>1670</v>
      </c>
      <c r="T172" s="118">
        <v>593.98</v>
      </c>
      <c r="U172" s="118">
        <v>1629.4247999999998</v>
      </c>
    </row>
    <row r="173" spans="1:21" s="14" customFormat="1" x14ac:dyDescent="0.25">
      <c r="A173" s="103" t="s">
        <v>155</v>
      </c>
      <c r="B173" s="16" t="s">
        <v>140</v>
      </c>
      <c r="C173" s="40">
        <v>27404</v>
      </c>
      <c r="D173" s="28" t="s">
        <v>410</v>
      </c>
      <c r="E173" s="56">
        <v>2500</v>
      </c>
      <c r="F173" s="45" t="s">
        <v>482</v>
      </c>
      <c r="G173" s="17" t="s">
        <v>721</v>
      </c>
      <c r="H173" s="17" t="s">
        <v>677</v>
      </c>
      <c r="I173" s="48" t="s">
        <v>166</v>
      </c>
      <c r="J173" s="118">
        <v>2652.55</v>
      </c>
      <c r="K173" s="118">
        <v>2542.0300000000002</v>
      </c>
      <c r="L173" s="118">
        <v>2589.4</v>
      </c>
      <c r="M173" s="118">
        <v>2699.92</v>
      </c>
      <c r="N173" s="118">
        <v>2620.9699999999998</v>
      </c>
      <c r="O173" s="118">
        <v>2684.1299999999997</v>
      </c>
      <c r="P173" s="118">
        <v>2526.2399999999998</v>
      </c>
      <c r="Q173" s="118">
        <v>2668.34</v>
      </c>
      <c r="R173" s="118">
        <v>2779.49</v>
      </c>
      <c r="S173" s="118">
        <v>2813.59</v>
      </c>
      <c r="T173" s="118">
        <v>2915.91</v>
      </c>
      <c r="U173" s="118">
        <v>2932.9646399999997</v>
      </c>
    </row>
    <row r="174" spans="1:21" s="14" customFormat="1" x14ac:dyDescent="0.25">
      <c r="A174" s="102" t="s">
        <v>207</v>
      </c>
      <c r="B174" s="94" t="s">
        <v>10</v>
      </c>
      <c r="C174" s="40">
        <v>13470</v>
      </c>
      <c r="D174" s="28" t="s">
        <v>411</v>
      </c>
      <c r="E174" s="56">
        <v>1500</v>
      </c>
      <c r="F174" s="45" t="s">
        <v>482</v>
      </c>
      <c r="G174" s="17" t="s">
        <v>722</v>
      </c>
      <c r="H174" s="17" t="s">
        <v>723</v>
      </c>
      <c r="I174" s="47" t="s">
        <v>204</v>
      </c>
      <c r="J174" s="118">
        <v>1485.43</v>
      </c>
      <c r="K174" s="118">
        <v>1525.22</v>
      </c>
      <c r="L174" s="118">
        <v>1553.64</v>
      </c>
      <c r="M174" s="118">
        <v>1619.95</v>
      </c>
      <c r="N174" s="118">
        <v>1572.58</v>
      </c>
      <c r="O174" s="118">
        <v>1610.4779999999998</v>
      </c>
      <c r="P174" s="118">
        <v>1515.7439999999999</v>
      </c>
      <c r="Q174" s="118">
        <v>1601</v>
      </c>
      <c r="R174" s="118">
        <v>1544.16</v>
      </c>
      <c r="S174" s="118">
        <v>1563.11</v>
      </c>
      <c r="T174" s="118">
        <v>1619.95</v>
      </c>
      <c r="U174" s="118">
        <v>1629.4247999999998</v>
      </c>
    </row>
    <row r="175" spans="1:21" s="14" customFormat="1" x14ac:dyDescent="0.25">
      <c r="A175" s="103" t="s">
        <v>156</v>
      </c>
      <c r="B175" s="16" t="s">
        <v>140</v>
      </c>
      <c r="C175" s="40">
        <v>26931</v>
      </c>
      <c r="D175" s="28" t="s">
        <v>412</v>
      </c>
      <c r="E175" s="56">
        <v>2000</v>
      </c>
      <c r="F175" s="45" t="s">
        <v>482</v>
      </c>
      <c r="G175" s="17" t="s">
        <v>724</v>
      </c>
      <c r="H175" s="17" t="s">
        <v>863</v>
      </c>
      <c r="I175" s="48" t="s">
        <v>166</v>
      </c>
      <c r="J175" s="118">
        <v>2016</v>
      </c>
      <c r="K175" s="118">
        <v>1932</v>
      </c>
      <c r="L175" s="118">
        <v>1968</v>
      </c>
      <c r="M175" s="118">
        <v>2159.94</v>
      </c>
      <c r="N175" s="118">
        <v>2096.7800000000002</v>
      </c>
      <c r="O175" s="118">
        <v>2147.3040000000001</v>
      </c>
      <c r="P175" s="118">
        <v>2020.9920000000002</v>
      </c>
      <c r="Q175" s="118">
        <v>2134.67</v>
      </c>
      <c r="R175" s="118">
        <v>2264.77</v>
      </c>
      <c r="S175" s="118">
        <v>2292.56</v>
      </c>
      <c r="T175" s="118">
        <v>2375.92</v>
      </c>
      <c r="U175" s="118">
        <v>2389.8230399999998</v>
      </c>
    </row>
    <row r="176" spans="1:21" s="14" customFormat="1" x14ac:dyDescent="0.25">
      <c r="A176" s="89" t="s">
        <v>208</v>
      </c>
      <c r="B176" s="22" t="s">
        <v>10</v>
      </c>
      <c r="C176" s="40">
        <v>13062</v>
      </c>
      <c r="D176" s="28" t="s">
        <v>413</v>
      </c>
      <c r="E176" s="56">
        <v>1875</v>
      </c>
      <c r="F176" s="45" t="s">
        <v>482</v>
      </c>
      <c r="G176" s="17" t="s">
        <v>725</v>
      </c>
      <c r="H176" s="17" t="s">
        <v>692</v>
      </c>
      <c r="I176" s="48" t="s">
        <v>204</v>
      </c>
      <c r="J176" s="118">
        <v>1989.41</v>
      </c>
      <c r="K176" s="118">
        <v>1906.52</v>
      </c>
      <c r="L176" s="118">
        <v>1942.05</v>
      </c>
      <c r="M176" s="118">
        <v>2024.94</v>
      </c>
      <c r="N176" s="118">
        <v>1965.73</v>
      </c>
      <c r="O176" s="118">
        <v>2013.0975000000001</v>
      </c>
      <c r="P176" s="118">
        <v>1894.68</v>
      </c>
      <c r="Q176" s="118">
        <v>2001.25</v>
      </c>
      <c r="R176" s="118">
        <v>1930.2</v>
      </c>
      <c r="S176" s="118">
        <v>1953.88</v>
      </c>
      <c r="T176" s="118">
        <v>2267.9299999999998</v>
      </c>
      <c r="U176" s="118">
        <v>2281.19472</v>
      </c>
    </row>
    <row r="177" spans="1:21" s="14" customFormat="1" x14ac:dyDescent="0.25">
      <c r="A177" s="102" t="s">
        <v>253</v>
      </c>
      <c r="B177" s="22" t="s">
        <v>255</v>
      </c>
      <c r="C177" s="40">
        <v>7640</v>
      </c>
      <c r="D177" s="109" t="s">
        <v>414</v>
      </c>
      <c r="E177" s="56">
        <v>1200</v>
      </c>
      <c r="F177" s="45" t="s">
        <v>482</v>
      </c>
      <c r="G177" s="17" t="s">
        <v>726</v>
      </c>
      <c r="H177" s="17" t="s">
        <v>727</v>
      </c>
      <c r="I177" s="47" t="s">
        <v>251</v>
      </c>
      <c r="J177" s="118">
        <v>1210</v>
      </c>
      <c r="K177" s="118">
        <v>1215</v>
      </c>
      <c r="L177" s="118">
        <v>1220</v>
      </c>
      <c r="M177" s="118">
        <v>1225</v>
      </c>
      <c r="N177" s="118">
        <v>1230</v>
      </c>
      <c r="O177" s="118">
        <v>730.08336000000008</v>
      </c>
      <c r="P177" s="118">
        <v>1212.5952</v>
      </c>
      <c r="Q177" s="118">
        <v>1280.8</v>
      </c>
      <c r="R177" s="118">
        <v>1235.33</v>
      </c>
      <c r="S177" s="118">
        <v>1563.11</v>
      </c>
      <c r="T177" s="118">
        <v>1619.95</v>
      </c>
      <c r="U177" s="118">
        <v>1629.4247999999998</v>
      </c>
    </row>
    <row r="178" spans="1:21" s="14" customFormat="1" ht="15.75" x14ac:dyDescent="0.25">
      <c r="A178" s="99" t="s">
        <v>911</v>
      </c>
      <c r="B178" s="20" t="s">
        <v>10</v>
      </c>
      <c r="C178" s="52">
        <v>14963</v>
      </c>
      <c r="D178" s="42" t="s">
        <v>986</v>
      </c>
      <c r="E178" s="56">
        <v>2000</v>
      </c>
      <c r="F178" s="45" t="s">
        <v>482</v>
      </c>
      <c r="G178" s="17" t="s">
        <v>1014</v>
      </c>
      <c r="H178" s="17" t="s">
        <v>921</v>
      </c>
      <c r="I178" s="86" t="s">
        <v>8</v>
      </c>
      <c r="J178" s="118">
        <v>2010</v>
      </c>
      <c r="K178" s="118">
        <v>2025</v>
      </c>
      <c r="L178" s="118">
        <v>2040</v>
      </c>
      <c r="M178" s="118">
        <v>2055</v>
      </c>
      <c r="N178" s="118">
        <v>2070</v>
      </c>
      <c r="O178" s="118">
        <v>2085</v>
      </c>
      <c r="P178" s="118">
        <v>2100</v>
      </c>
      <c r="Q178" s="118">
        <v>2115</v>
      </c>
      <c r="R178" s="118">
        <v>2140</v>
      </c>
      <c r="S178" s="118">
        <v>694.7</v>
      </c>
      <c r="T178" s="118">
        <v>2159.9299999999998</v>
      </c>
      <c r="U178" s="118">
        <v>2172.5664000000002</v>
      </c>
    </row>
    <row r="179" spans="1:21" s="14" customFormat="1" x14ac:dyDescent="0.25">
      <c r="A179" s="102" t="s">
        <v>227</v>
      </c>
      <c r="B179" s="22" t="s">
        <v>233</v>
      </c>
      <c r="C179" s="40">
        <v>25899</v>
      </c>
      <c r="D179" s="109" t="s">
        <v>415</v>
      </c>
      <c r="E179" s="56">
        <v>2100</v>
      </c>
      <c r="F179" s="45" t="s">
        <v>482</v>
      </c>
      <c r="G179" s="17" t="s">
        <v>705</v>
      </c>
      <c r="H179" s="17" t="s">
        <v>561</v>
      </c>
      <c r="I179" s="47" t="s">
        <v>213</v>
      </c>
      <c r="J179" s="118">
        <v>2110</v>
      </c>
      <c r="K179" s="118">
        <v>2115</v>
      </c>
      <c r="L179" s="118">
        <v>942.54</v>
      </c>
      <c r="M179" s="118">
        <v>2267.9299999999998</v>
      </c>
      <c r="N179" s="118">
        <v>2201.62</v>
      </c>
      <c r="O179" s="118">
        <v>2254.6691999999998</v>
      </c>
      <c r="P179" s="118">
        <v>2122.0416</v>
      </c>
      <c r="Q179" s="118">
        <v>2241.4</v>
      </c>
      <c r="R179" s="118">
        <v>2161.8200000000002</v>
      </c>
      <c r="S179" s="118">
        <v>2188.35</v>
      </c>
      <c r="T179" s="118">
        <v>2267.9299999999998</v>
      </c>
      <c r="U179" s="118">
        <v>2281.19472</v>
      </c>
    </row>
    <row r="180" spans="1:21" s="14" customFormat="1" ht="15.75" x14ac:dyDescent="0.25">
      <c r="A180" s="113" t="s">
        <v>912</v>
      </c>
      <c r="B180" s="20" t="s">
        <v>51</v>
      </c>
      <c r="C180" s="52">
        <v>24105</v>
      </c>
      <c r="D180" s="42" t="s">
        <v>987</v>
      </c>
      <c r="E180" s="56">
        <v>1750</v>
      </c>
      <c r="F180" s="45" t="s">
        <v>482</v>
      </c>
      <c r="G180" s="17" t="s">
        <v>1015</v>
      </c>
      <c r="H180" s="17" t="s">
        <v>920</v>
      </c>
      <c r="I180" s="85" t="s">
        <v>104</v>
      </c>
      <c r="J180" s="118">
        <v>1760</v>
      </c>
      <c r="K180" s="118">
        <v>1775</v>
      </c>
      <c r="L180" s="118">
        <v>1790</v>
      </c>
      <c r="M180" s="118">
        <v>1805</v>
      </c>
      <c r="N180" s="118">
        <v>1820</v>
      </c>
      <c r="O180" s="118">
        <v>1835</v>
      </c>
      <c r="P180" s="118">
        <v>1850</v>
      </c>
      <c r="Q180" s="118">
        <v>1865</v>
      </c>
      <c r="R180" s="118">
        <v>1890</v>
      </c>
      <c r="S180" s="118">
        <v>1033.3800000000001</v>
      </c>
      <c r="T180" s="118">
        <v>1889.94</v>
      </c>
      <c r="U180" s="118">
        <v>1900.9956</v>
      </c>
    </row>
    <row r="181" spans="1:21" s="14" customFormat="1" x14ac:dyDescent="0.25">
      <c r="A181" s="105" t="s">
        <v>821</v>
      </c>
      <c r="B181" s="20" t="s">
        <v>835</v>
      </c>
      <c r="C181" s="41">
        <v>302390</v>
      </c>
      <c r="D181" s="42" t="s">
        <v>832</v>
      </c>
      <c r="E181" s="56">
        <v>2500</v>
      </c>
      <c r="F181" s="45" t="s">
        <v>482</v>
      </c>
      <c r="G181" s="17" t="s">
        <v>847</v>
      </c>
      <c r="H181" s="17" t="s">
        <v>837</v>
      </c>
      <c r="I181" s="51" t="s">
        <v>8</v>
      </c>
      <c r="J181" s="118">
        <v>2510</v>
      </c>
      <c r="K181" s="118">
        <v>2515</v>
      </c>
      <c r="L181" s="118">
        <v>2520</v>
      </c>
      <c r="M181" s="118">
        <v>2525</v>
      </c>
      <c r="N181" s="118">
        <v>2530</v>
      </c>
      <c r="O181" s="118">
        <v>2535</v>
      </c>
      <c r="P181" s="118">
        <v>2540</v>
      </c>
      <c r="Q181" s="118">
        <v>2668.34</v>
      </c>
      <c r="R181" s="118">
        <v>2573.6</v>
      </c>
      <c r="S181" s="118">
        <v>2605.1799999999998</v>
      </c>
      <c r="T181" s="118">
        <v>2699.91</v>
      </c>
      <c r="U181" s="118">
        <v>2715.7079999999996</v>
      </c>
    </row>
    <row r="182" spans="1:21" s="14" customFormat="1" x14ac:dyDescent="0.25">
      <c r="A182" s="89" t="s">
        <v>130</v>
      </c>
      <c r="B182" s="87" t="s">
        <v>51</v>
      </c>
      <c r="C182" s="40">
        <v>24464</v>
      </c>
      <c r="D182" s="28" t="s">
        <v>416</v>
      </c>
      <c r="E182" s="56">
        <v>2000</v>
      </c>
      <c r="F182" s="45" t="s">
        <v>482</v>
      </c>
      <c r="G182" s="17" t="s">
        <v>728</v>
      </c>
      <c r="H182" s="17" t="s">
        <v>623</v>
      </c>
      <c r="I182" s="48" t="s">
        <v>104</v>
      </c>
      <c r="J182" s="118">
        <v>2016</v>
      </c>
      <c r="K182" s="118">
        <v>1932</v>
      </c>
      <c r="L182" s="118">
        <v>2052</v>
      </c>
      <c r="M182" s="118">
        <v>1968</v>
      </c>
      <c r="N182" s="118">
        <v>1992</v>
      </c>
      <c r="O182" s="118">
        <v>2040</v>
      </c>
      <c r="P182" s="118">
        <v>1920</v>
      </c>
      <c r="Q182" s="118">
        <v>2028</v>
      </c>
      <c r="R182" s="118">
        <v>2470.66</v>
      </c>
      <c r="S182" s="118">
        <v>2500.9699999999998</v>
      </c>
      <c r="T182" s="118">
        <v>2591.92</v>
      </c>
      <c r="U182" s="118">
        <v>2607.0796799999998</v>
      </c>
    </row>
    <row r="183" spans="1:21" s="14" customFormat="1" x14ac:dyDescent="0.25">
      <c r="A183" s="103" t="s">
        <v>157</v>
      </c>
      <c r="B183" s="16" t="s">
        <v>140</v>
      </c>
      <c r="C183" s="40">
        <v>31862</v>
      </c>
      <c r="D183" s="28" t="s">
        <v>418</v>
      </c>
      <c r="E183" s="56">
        <v>1850</v>
      </c>
      <c r="F183" s="45" t="s">
        <v>482</v>
      </c>
      <c r="G183" s="17" t="s">
        <v>729</v>
      </c>
      <c r="H183" s="17" t="s">
        <v>864</v>
      </c>
      <c r="I183" s="48" t="s">
        <v>166</v>
      </c>
      <c r="J183" s="118">
        <v>1860</v>
      </c>
      <c r="K183" s="118">
        <v>1865</v>
      </c>
      <c r="L183" s="118">
        <v>1870</v>
      </c>
      <c r="M183" s="118">
        <v>1875</v>
      </c>
      <c r="N183" s="118">
        <v>503.23</v>
      </c>
      <c r="O183" s="118">
        <v>1932.5736000000002</v>
      </c>
      <c r="P183" s="118">
        <v>1869.4176</v>
      </c>
      <c r="Q183" s="118">
        <v>1974.57</v>
      </c>
      <c r="R183" s="118">
        <v>1852.99</v>
      </c>
      <c r="S183" s="118">
        <v>1875.73</v>
      </c>
      <c r="T183" s="118">
        <v>1943.94</v>
      </c>
      <c r="U183" s="118">
        <v>1955.3097600000001</v>
      </c>
    </row>
    <row r="184" spans="1:21" s="14" customFormat="1" x14ac:dyDescent="0.25">
      <c r="A184" s="103" t="s">
        <v>158</v>
      </c>
      <c r="B184" s="16" t="s">
        <v>140</v>
      </c>
      <c r="C184" s="40">
        <v>30460</v>
      </c>
      <c r="D184" s="28" t="s">
        <v>417</v>
      </c>
      <c r="E184" s="56">
        <v>2041.2</v>
      </c>
      <c r="F184" s="45" t="s">
        <v>482</v>
      </c>
      <c r="G184" s="17" t="s">
        <v>730</v>
      </c>
      <c r="H184" s="17" t="s">
        <v>730</v>
      </c>
      <c r="I184" s="48" t="s">
        <v>166</v>
      </c>
      <c r="J184" s="118">
        <v>1439.46</v>
      </c>
      <c r="K184" s="118">
        <v>1881.1</v>
      </c>
      <c r="L184" s="118">
        <v>1916.15</v>
      </c>
      <c r="M184" s="118">
        <v>1997.94</v>
      </c>
      <c r="N184" s="118">
        <v>1939.52</v>
      </c>
      <c r="O184" s="118">
        <v>1986.2562</v>
      </c>
      <c r="P184" s="118">
        <v>2062.6244351999999</v>
      </c>
      <c r="Q184" s="118">
        <v>2178.64</v>
      </c>
      <c r="R184" s="118">
        <v>2007.41</v>
      </c>
      <c r="S184" s="118">
        <v>2032.04</v>
      </c>
      <c r="T184" s="118">
        <v>2105.9299999999998</v>
      </c>
      <c r="U184" s="118">
        <v>2118.2522399999998</v>
      </c>
    </row>
    <row r="185" spans="1:21" s="14" customFormat="1" x14ac:dyDescent="0.25">
      <c r="A185" s="89" t="s">
        <v>198</v>
      </c>
      <c r="B185" s="22" t="s">
        <v>10</v>
      </c>
      <c r="C185" s="40">
        <v>11024</v>
      </c>
      <c r="D185" s="28" t="s">
        <v>480</v>
      </c>
      <c r="E185" s="56">
        <v>1800</v>
      </c>
      <c r="F185" s="45" t="s">
        <v>482</v>
      </c>
      <c r="G185" s="17" t="s">
        <v>814</v>
      </c>
      <c r="H185" s="17" t="s">
        <v>731</v>
      </c>
      <c r="I185" s="48" t="s">
        <v>199</v>
      </c>
      <c r="J185" s="118">
        <v>2165.7600000000002</v>
      </c>
      <c r="K185" s="118">
        <v>2075.52</v>
      </c>
      <c r="L185" s="118">
        <v>2114.19</v>
      </c>
      <c r="M185" s="118">
        <v>2204.4299999999998</v>
      </c>
      <c r="N185" s="118">
        <v>2139.9699999999998</v>
      </c>
      <c r="O185" s="118">
        <v>2191.5384623999998</v>
      </c>
      <c r="P185" s="118">
        <v>1818.8928000000001</v>
      </c>
      <c r="Q185" s="118">
        <v>1921.2</v>
      </c>
      <c r="R185" s="118">
        <v>3088.32</v>
      </c>
      <c r="S185" s="118">
        <v>3126.22</v>
      </c>
      <c r="T185" s="118">
        <v>3239.9</v>
      </c>
      <c r="U185" s="118">
        <v>3258.8495999999996</v>
      </c>
    </row>
    <row r="186" spans="1:21" s="14" customFormat="1" x14ac:dyDescent="0.25">
      <c r="A186" s="54" t="s">
        <v>77</v>
      </c>
      <c r="B186" s="23" t="s">
        <v>10</v>
      </c>
      <c r="C186" s="40">
        <v>11969</v>
      </c>
      <c r="D186" s="28" t="s">
        <v>419</v>
      </c>
      <c r="E186" s="56">
        <v>2100</v>
      </c>
      <c r="F186" s="45" t="s">
        <v>482</v>
      </c>
      <c r="G186" s="17" t="s">
        <v>732</v>
      </c>
      <c r="H186" s="17" t="s">
        <v>733</v>
      </c>
      <c r="I186" s="48" t="s">
        <v>8</v>
      </c>
      <c r="J186" s="118">
        <v>2228.14</v>
      </c>
      <c r="K186" s="118">
        <v>2135.3000000000002</v>
      </c>
      <c r="L186" s="118">
        <v>2175.09</v>
      </c>
      <c r="M186" s="118">
        <v>2267.9299999999998</v>
      </c>
      <c r="N186" s="118">
        <v>2201.62</v>
      </c>
      <c r="O186" s="118">
        <v>2254.6691999999998</v>
      </c>
      <c r="P186" s="118">
        <v>2122.0416</v>
      </c>
      <c r="Q186" s="118">
        <v>2241.4</v>
      </c>
      <c r="R186" s="118">
        <v>2161.8200000000002</v>
      </c>
      <c r="S186" s="118">
        <v>2188.35</v>
      </c>
      <c r="T186" s="118">
        <v>2267.9299999999998</v>
      </c>
      <c r="U186" s="118">
        <v>2281.19472</v>
      </c>
    </row>
    <row r="187" spans="1:21" s="14" customFormat="1" x14ac:dyDescent="0.25">
      <c r="A187" s="101" t="s">
        <v>131</v>
      </c>
      <c r="B187" s="94" t="s">
        <v>51</v>
      </c>
      <c r="C187" s="40">
        <v>24889</v>
      </c>
      <c r="D187" s="28" t="s">
        <v>420</v>
      </c>
      <c r="E187" s="56">
        <v>1750</v>
      </c>
      <c r="F187" s="45" t="s">
        <v>482</v>
      </c>
      <c r="G187" s="17" t="s">
        <v>734</v>
      </c>
      <c r="H187" s="17" t="s">
        <v>735</v>
      </c>
      <c r="I187" s="48" t="s">
        <v>104</v>
      </c>
      <c r="J187" s="118">
        <v>1798.43</v>
      </c>
      <c r="K187" s="118">
        <v>1723.5</v>
      </c>
      <c r="L187" s="118">
        <v>1755.61</v>
      </c>
      <c r="M187" s="118">
        <v>1889.94</v>
      </c>
      <c r="N187" s="118">
        <v>1834.68</v>
      </c>
      <c r="O187" s="118">
        <v>1878.8909999999998</v>
      </c>
      <c r="P187" s="118">
        <v>1768.3679999999999</v>
      </c>
      <c r="Q187" s="118">
        <v>1867.83</v>
      </c>
      <c r="R187" s="118">
        <v>2058.88</v>
      </c>
      <c r="S187" s="118">
        <v>2084.14</v>
      </c>
      <c r="T187" s="118">
        <v>2159.9299999999998</v>
      </c>
      <c r="U187" s="118">
        <v>2172.5664000000002</v>
      </c>
    </row>
    <row r="188" spans="1:21" s="14" customFormat="1" x14ac:dyDescent="0.25">
      <c r="A188" s="89" t="s">
        <v>78</v>
      </c>
      <c r="B188" s="23" t="s">
        <v>10</v>
      </c>
      <c r="C188" s="40">
        <v>15795</v>
      </c>
      <c r="D188" s="28" t="s">
        <v>422</v>
      </c>
      <c r="E188" s="56">
        <v>1800</v>
      </c>
      <c r="F188" s="45" t="s">
        <v>482</v>
      </c>
      <c r="G188" s="17" t="s">
        <v>736</v>
      </c>
      <c r="H188" s="17" t="s">
        <v>737</v>
      </c>
      <c r="I188" s="48" t="s">
        <v>8</v>
      </c>
      <c r="J188" s="118">
        <v>1909.84</v>
      </c>
      <c r="K188" s="118">
        <v>1830.26</v>
      </c>
      <c r="L188" s="118">
        <v>1864.37</v>
      </c>
      <c r="M188" s="118">
        <v>1943.94</v>
      </c>
      <c r="N188" s="118">
        <v>1887.1</v>
      </c>
      <c r="O188" s="118">
        <v>1932.5736000000002</v>
      </c>
      <c r="P188" s="118">
        <v>1818.8928000000001</v>
      </c>
      <c r="Q188" s="118">
        <v>1921.2</v>
      </c>
      <c r="R188" s="118">
        <v>1852.99</v>
      </c>
      <c r="S188" s="118">
        <v>1875.73</v>
      </c>
      <c r="T188" s="118">
        <v>1943.94</v>
      </c>
      <c r="U188" s="118">
        <v>1955.3097600000001</v>
      </c>
    </row>
    <row r="189" spans="1:21" s="14" customFormat="1" x14ac:dyDescent="0.25">
      <c r="A189" s="101" t="s">
        <v>79</v>
      </c>
      <c r="B189" s="23" t="s">
        <v>10</v>
      </c>
      <c r="C189" s="40">
        <v>15319</v>
      </c>
      <c r="D189" s="28" t="s">
        <v>423</v>
      </c>
      <c r="E189" s="56">
        <v>1800</v>
      </c>
      <c r="F189" s="45" t="s">
        <v>482</v>
      </c>
      <c r="G189" s="17" t="s">
        <v>738</v>
      </c>
      <c r="H189" s="17" t="s">
        <v>529</v>
      </c>
      <c r="I189" s="48" t="s">
        <v>8</v>
      </c>
      <c r="J189" s="118">
        <v>1591.53</v>
      </c>
      <c r="K189" s="118">
        <v>1525.22</v>
      </c>
      <c r="L189" s="118">
        <v>1553.64</v>
      </c>
      <c r="M189" s="118">
        <v>1943.94</v>
      </c>
      <c r="N189" s="118">
        <v>1887.1</v>
      </c>
      <c r="O189" s="118">
        <v>1932.5736000000002</v>
      </c>
      <c r="P189" s="118">
        <v>1818.8928000000001</v>
      </c>
      <c r="Q189" s="118">
        <v>1921.2</v>
      </c>
      <c r="R189" s="118">
        <v>1852.99</v>
      </c>
      <c r="S189" s="118">
        <v>1875.73</v>
      </c>
      <c r="T189" s="118">
        <v>1943.94</v>
      </c>
      <c r="U189" s="118">
        <v>1955.3097600000001</v>
      </c>
    </row>
    <row r="190" spans="1:21" x14ac:dyDescent="0.25">
      <c r="A190" s="104" t="s">
        <v>822</v>
      </c>
      <c r="B190" s="20" t="s">
        <v>140</v>
      </c>
      <c r="C190" s="41">
        <v>26961</v>
      </c>
      <c r="D190" s="112" t="s">
        <v>833</v>
      </c>
      <c r="E190" s="56">
        <v>1940</v>
      </c>
      <c r="F190" s="45" t="s">
        <v>482</v>
      </c>
      <c r="G190" s="17" t="s">
        <v>848</v>
      </c>
      <c r="H190" s="17" t="s">
        <v>837</v>
      </c>
      <c r="I190" s="51" t="s">
        <v>166</v>
      </c>
      <c r="J190" s="117">
        <v>1950</v>
      </c>
      <c r="K190" s="117">
        <v>1955</v>
      </c>
      <c r="L190" s="117">
        <v>1960</v>
      </c>
      <c r="M190" s="117">
        <v>1965</v>
      </c>
      <c r="N190" s="117">
        <v>1970</v>
      </c>
      <c r="O190" s="117">
        <v>1975</v>
      </c>
      <c r="P190" s="117">
        <v>1980</v>
      </c>
      <c r="Q190" s="117">
        <v>2070.63</v>
      </c>
      <c r="R190" s="117">
        <v>1997.11</v>
      </c>
      <c r="S190" s="117">
        <v>2021.62</v>
      </c>
      <c r="T190" s="117">
        <v>2095.13</v>
      </c>
      <c r="U190" s="117">
        <v>2107.389408</v>
      </c>
    </row>
    <row r="191" spans="1:21" ht="15.75" x14ac:dyDescent="0.25">
      <c r="A191" s="113" t="s">
        <v>940</v>
      </c>
      <c r="B191" s="20" t="s">
        <v>10</v>
      </c>
      <c r="C191" s="52">
        <v>17639</v>
      </c>
      <c r="D191" s="42" t="s">
        <v>988</v>
      </c>
      <c r="E191" s="56">
        <v>1800</v>
      </c>
      <c r="F191" s="45" t="s">
        <v>482</v>
      </c>
      <c r="G191" s="17" t="s">
        <v>1032</v>
      </c>
      <c r="H191" s="95" t="s">
        <v>951</v>
      </c>
      <c r="I191" s="85" t="s">
        <v>8</v>
      </c>
      <c r="J191" s="117">
        <v>1810</v>
      </c>
      <c r="K191" s="117">
        <v>1825</v>
      </c>
      <c r="L191" s="117">
        <v>1840</v>
      </c>
      <c r="M191" s="117">
        <v>1855</v>
      </c>
      <c r="N191" s="117">
        <v>1870</v>
      </c>
      <c r="O191" s="117">
        <v>1885</v>
      </c>
      <c r="P191" s="117">
        <v>1900</v>
      </c>
      <c r="Q191" s="117">
        <v>1915</v>
      </c>
      <c r="R191" s="117">
        <v>1940</v>
      </c>
      <c r="S191" s="117">
        <v>1970</v>
      </c>
      <c r="T191" s="117">
        <v>1619.95</v>
      </c>
      <c r="U191" s="117">
        <v>1955.3097600000001</v>
      </c>
    </row>
    <row r="192" spans="1:21" x14ac:dyDescent="0.25">
      <c r="A192" s="101" t="s">
        <v>80</v>
      </c>
      <c r="B192" s="23" t="s">
        <v>10</v>
      </c>
      <c r="C192" s="40">
        <v>13556</v>
      </c>
      <c r="D192" s="28" t="s">
        <v>424</v>
      </c>
      <c r="E192" s="56">
        <v>3795.63</v>
      </c>
      <c r="F192" s="45" t="s">
        <v>482</v>
      </c>
      <c r="G192" s="17" t="s">
        <v>739</v>
      </c>
      <c r="H192" s="17" t="s">
        <v>497</v>
      </c>
      <c r="I192" s="48" t="s">
        <v>8</v>
      </c>
      <c r="J192" s="117">
        <v>4027.24</v>
      </c>
      <c r="K192" s="117">
        <v>3859.44</v>
      </c>
      <c r="L192" s="117">
        <v>3931.36</v>
      </c>
      <c r="M192" s="117">
        <v>4099.16</v>
      </c>
      <c r="N192" s="117">
        <v>3979.3</v>
      </c>
      <c r="O192" s="117">
        <v>4075.1857407599996</v>
      </c>
      <c r="P192" s="117">
        <v>3835.4689324799997</v>
      </c>
      <c r="Q192" s="117">
        <v>4051.21</v>
      </c>
      <c r="R192" s="117">
        <v>3907.38</v>
      </c>
      <c r="S192" s="117">
        <v>3955.32</v>
      </c>
      <c r="T192" s="117">
        <v>4099.1499999999996</v>
      </c>
      <c r="U192" s="117">
        <v>4123.1291024159991</v>
      </c>
    </row>
    <row r="193" spans="1:21" x14ac:dyDescent="0.25">
      <c r="A193" s="54" t="s">
        <v>200</v>
      </c>
      <c r="B193" s="87" t="s">
        <v>10</v>
      </c>
      <c r="C193" s="40">
        <v>16308</v>
      </c>
      <c r="D193" s="28" t="s">
        <v>425</v>
      </c>
      <c r="E193" s="56">
        <v>1500</v>
      </c>
      <c r="F193" s="45" t="s">
        <v>482</v>
      </c>
      <c r="G193" s="17" t="s">
        <v>740</v>
      </c>
      <c r="H193" s="17" t="s">
        <v>741</v>
      </c>
      <c r="I193" s="48" t="s">
        <v>199</v>
      </c>
      <c r="J193" s="117">
        <v>1591.53</v>
      </c>
      <c r="K193" s="117">
        <v>1525.22</v>
      </c>
      <c r="L193" s="117">
        <v>1553.64</v>
      </c>
      <c r="M193" s="117">
        <v>1619.95</v>
      </c>
      <c r="N193" s="117">
        <v>1572.58</v>
      </c>
      <c r="O193" s="117">
        <v>1610.4779999999998</v>
      </c>
      <c r="P193" s="117">
        <v>1515.7439999999999</v>
      </c>
      <c r="Q193" s="117">
        <v>1601</v>
      </c>
      <c r="R193" s="117">
        <v>1544.16</v>
      </c>
      <c r="S193" s="117">
        <v>1563.11</v>
      </c>
      <c r="T193" s="117">
        <v>1619.95</v>
      </c>
      <c r="U193" s="117">
        <v>1629.4247999999998</v>
      </c>
    </row>
    <row r="194" spans="1:21" x14ac:dyDescent="0.25">
      <c r="A194" s="101" t="s">
        <v>239</v>
      </c>
      <c r="B194" s="94" t="s">
        <v>241</v>
      </c>
      <c r="C194" s="40">
        <v>33846</v>
      </c>
      <c r="D194" s="28" t="s">
        <v>426</v>
      </c>
      <c r="E194" s="56">
        <v>2100</v>
      </c>
      <c r="F194" s="45" t="s">
        <v>482</v>
      </c>
      <c r="G194" s="17" t="s">
        <v>585</v>
      </c>
      <c r="H194" s="17" t="s">
        <v>742</v>
      </c>
      <c r="I194" s="48" t="s">
        <v>235</v>
      </c>
      <c r="J194" s="117">
        <v>2110</v>
      </c>
      <c r="K194" s="117">
        <v>2115</v>
      </c>
      <c r="L194" s="117">
        <v>2120</v>
      </c>
      <c r="M194" s="117">
        <v>2125</v>
      </c>
      <c r="N194" s="117">
        <v>2275.0100000000002</v>
      </c>
      <c r="O194" s="117">
        <v>2254.6691999999998</v>
      </c>
      <c r="P194" s="117">
        <v>2122.0416</v>
      </c>
      <c r="Q194" s="117">
        <v>2241.4</v>
      </c>
      <c r="R194" s="117">
        <v>2161.8200000000002</v>
      </c>
      <c r="S194" s="117">
        <v>2188.35</v>
      </c>
      <c r="T194" s="117">
        <v>2267.9299999999998</v>
      </c>
      <c r="U194" s="117">
        <v>2281.19472</v>
      </c>
    </row>
    <row r="195" spans="1:21" x14ac:dyDescent="0.25">
      <c r="A195" s="103" t="s">
        <v>159</v>
      </c>
      <c r="B195" s="16" t="s">
        <v>140</v>
      </c>
      <c r="C195" s="40">
        <v>28441</v>
      </c>
      <c r="D195" s="28" t="s">
        <v>427</v>
      </c>
      <c r="E195" s="56">
        <v>1940</v>
      </c>
      <c r="F195" s="45" t="s">
        <v>482</v>
      </c>
      <c r="G195" s="17" t="s">
        <v>743</v>
      </c>
      <c r="H195" s="17" t="s">
        <v>743</v>
      </c>
      <c r="I195" s="48" t="s">
        <v>166</v>
      </c>
      <c r="J195" s="117">
        <v>1955.52</v>
      </c>
      <c r="K195" s="117">
        <v>1874.04</v>
      </c>
      <c r="L195" s="117">
        <v>1908.96</v>
      </c>
      <c r="M195" s="117">
        <v>2095.14</v>
      </c>
      <c r="N195" s="117">
        <v>2033.88</v>
      </c>
      <c r="O195" s="117">
        <v>2082.8848800000001</v>
      </c>
      <c r="P195" s="117">
        <v>1960.3622399999999</v>
      </c>
      <c r="Q195" s="117">
        <v>2070.63</v>
      </c>
      <c r="R195" s="117">
        <v>2161.8200000000002</v>
      </c>
      <c r="S195" s="117">
        <v>2188.35</v>
      </c>
      <c r="T195" s="117">
        <v>2267.9299999999998</v>
      </c>
      <c r="U195" s="117">
        <v>2281.19472</v>
      </c>
    </row>
    <row r="196" spans="1:21" x14ac:dyDescent="0.25">
      <c r="A196" s="101" t="s">
        <v>133</v>
      </c>
      <c r="B196" s="94" t="s">
        <v>51</v>
      </c>
      <c r="C196" s="40">
        <v>17574</v>
      </c>
      <c r="D196" s="29" t="s">
        <v>428</v>
      </c>
      <c r="E196" s="56">
        <v>10000</v>
      </c>
      <c r="F196" s="45" t="s">
        <v>482</v>
      </c>
      <c r="G196" s="17" t="s">
        <v>744</v>
      </c>
      <c r="H196" s="17" t="s">
        <v>745</v>
      </c>
      <c r="I196" s="48" t="s">
        <v>104</v>
      </c>
      <c r="J196" s="117">
        <v>4244.08</v>
      </c>
      <c r="K196" s="117">
        <v>4067.25</v>
      </c>
      <c r="L196" s="117">
        <v>4143.03</v>
      </c>
      <c r="M196" s="117">
        <v>4319.87</v>
      </c>
      <c r="N196" s="117">
        <v>4193.5600000000004</v>
      </c>
      <c r="O196" s="117">
        <v>7086.1031999999996</v>
      </c>
      <c r="P196" s="117">
        <v>10104.959999999999</v>
      </c>
      <c r="Q196" s="117">
        <v>10673.36</v>
      </c>
      <c r="R196" s="117">
        <v>10294.42</v>
      </c>
      <c r="S196" s="117">
        <v>10420.74</v>
      </c>
      <c r="T196" s="117">
        <v>10799.67</v>
      </c>
      <c r="U196" s="117">
        <v>10862.831999999999</v>
      </c>
    </row>
    <row r="197" spans="1:21" x14ac:dyDescent="0.25">
      <c r="A197" s="101" t="s">
        <v>81</v>
      </c>
      <c r="B197" s="23" t="s">
        <v>10</v>
      </c>
      <c r="C197" s="40">
        <v>13409</v>
      </c>
      <c r="D197" s="28" t="s">
        <v>429</v>
      </c>
      <c r="E197" s="56">
        <v>1800</v>
      </c>
      <c r="F197" s="45" t="s">
        <v>482</v>
      </c>
      <c r="G197" s="17" t="s">
        <v>579</v>
      </c>
      <c r="H197" s="17" t="s">
        <v>746</v>
      </c>
      <c r="I197" s="48" t="s">
        <v>8</v>
      </c>
      <c r="J197" s="117">
        <v>1591.53</v>
      </c>
      <c r="K197" s="117">
        <v>1525.22</v>
      </c>
      <c r="L197" s="117">
        <v>1553.64</v>
      </c>
      <c r="M197" s="117">
        <v>1619.95</v>
      </c>
      <c r="N197" s="117">
        <v>1572.58</v>
      </c>
      <c r="O197" s="117">
        <v>1610.4779999999998</v>
      </c>
      <c r="P197" s="117">
        <v>1515.7439999999999</v>
      </c>
      <c r="Q197" s="117">
        <v>1921.2</v>
      </c>
      <c r="R197" s="117">
        <v>1852.99</v>
      </c>
      <c r="S197" s="117">
        <v>1875.73</v>
      </c>
      <c r="T197" s="117">
        <v>1943.94</v>
      </c>
      <c r="U197" s="117">
        <v>1955.3097600000001</v>
      </c>
    </row>
    <row r="198" spans="1:21" x14ac:dyDescent="0.25">
      <c r="A198" s="90" t="s">
        <v>254</v>
      </c>
      <c r="B198" s="87" t="s">
        <v>255</v>
      </c>
      <c r="C198" s="40">
        <v>9001</v>
      </c>
      <c r="D198" s="28" t="s">
        <v>430</v>
      </c>
      <c r="E198" s="56">
        <v>1200</v>
      </c>
      <c r="F198" s="45" t="s">
        <v>482</v>
      </c>
      <c r="G198" s="17" t="s">
        <v>747</v>
      </c>
      <c r="H198" s="17" t="s">
        <v>502</v>
      </c>
      <c r="I198" s="47" t="s">
        <v>251</v>
      </c>
      <c r="J198" s="117">
        <v>1210</v>
      </c>
      <c r="K198" s="117">
        <v>1215</v>
      </c>
      <c r="L198" s="117">
        <v>1220</v>
      </c>
      <c r="M198" s="117">
        <v>1225</v>
      </c>
      <c r="N198" s="117">
        <v>1230</v>
      </c>
      <c r="O198" s="117">
        <v>1235</v>
      </c>
      <c r="P198" s="117">
        <v>363.77855999999997</v>
      </c>
      <c r="Q198" s="117">
        <v>1280.8</v>
      </c>
      <c r="R198" s="117">
        <v>1235.33</v>
      </c>
      <c r="S198" s="117">
        <v>1563.11</v>
      </c>
      <c r="T198" s="117">
        <v>1619.95</v>
      </c>
      <c r="U198" s="117">
        <v>1629.4247999999998</v>
      </c>
    </row>
    <row r="199" spans="1:21" x14ac:dyDescent="0.25">
      <c r="A199" s="54" t="s">
        <v>228</v>
      </c>
      <c r="B199" s="87" t="s">
        <v>233</v>
      </c>
      <c r="C199" s="40">
        <v>27064</v>
      </c>
      <c r="D199" s="109" t="s">
        <v>431</v>
      </c>
      <c r="E199" s="56">
        <v>3000</v>
      </c>
      <c r="F199" s="45" t="s">
        <v>482</v>
      </c>
      <c r="G199" s="17" t="s">
        <v>748</v>
      </c>
      <c r="H199" s="17" t="s">
        <v>749</v>
      </c>
      <c r="I199" s="48" t="s">
        <v>213</v>
      </c>
      <c r="J199" s="117">
        <v>3140</v>
      </c>
      <c r="K199" s="117">
        <v>2338.67</v>
      </c>
      <c r="L199" s="117">
        <v>2382.2399999999998</v>
      </c>
      <c r="M199" s="117">
        <v>2483.9299999999998</v>
      </c>
      <c r="N199" s="117">
        <v>2411.3000000000002</v>
      </c>
      <c r="O199" s="117">
        <v>3220.96</v>
      </c>
      <c r="P199" s="117">
        <v>3031.4879999999998</v>
      </c>
      <c r="Q199" s="117">
        <v>3202</v>
      </c>
      <c r="R199" s="117">
        <v>3088.32</v>
      </c>
      <c r="S199" s="117">
        <v>3126.22</v>
      </c>
      <c r="T199" s="117">
        <v>3239.9</v>
      </c>
      <c r="U199" s="117">
        <v>3258.8495999999996</v>
      </c>
    </row>
    <row r="200" spans="1:21" ht="15.75" x14ac:dyDescent="0.25">
      <c r="A200" s="113" t="s">
        <v>941</v>
      </c>
      <c r="B200" s="20" t="s">
        <v>10</v>
      </c>
      <c r="C200" s="52">
        <v>17196</v>
      </c>
      <c r="D200" s="42" t="s">
        <v>989</v>
      </c>
      <c r="E200" s="56">
        <v>1500</v>
      </c>
      <c r="F200" s="45" t="s">
        <v>482</v>
      </c>
      <c r="G200" s="17" t="s">
        <v>1033</v>
      </c>
      <c r="H200" s="95" t="s">
        <v>951</v>
      </c>
      <c r="I200" s="85" t="s">
        <v>8</v>
      </c>
      <c r="J200" s="117">
        <v>1510</v>
      </c>
      <c r="K200" s="117">
        <v>1525</v>
      </c>
      <c r="L200" s="117">
        <v>1540</v>
      </c>
      <c r="M200" s="117">
        <v>1555</v>
      </c>
      <c r="N200" s="117">
        <v>1570</v>
      </c>
      <c r="O200" s="117">
        <v>1585</v>
      </c>
      <c r="P200" s="117">
        <v>1600</v>
      </c>
      <c r="Q200" s="117">
        <v>1615</v>
      </c>
      <c r="R200" s="117">
        <v>1640</v>
      </c>
      <c r="S200" s="117">
        <v>1670</v>
      </c>
      <c r="T200" s="117">
        <v>1349.95</v>
      </c>
      <c r="U200" s="117">
        <v>1629.4247999999998</v>
      </c>
    </row>
    <row r="201" spans="1:21" x14ac:dyDescent="0.25">
      <c r="A201" s="54" t="s">
        <v>82</v>
      </c>
      <c r="B201" s="23" t="s">
        <v>10</v>
      </c>
      <c r="C201" s="40">
        <v>14922</v>
      </c>
      <c r="D201" s="28" t="s">
        <v>432</v>
      </c>
      <c r="E201" s="56">
        <v>1500</v>
      </c>
      <c r="F201" s="45" t="s">
        <v>482</v>
      </c>
      <c r="G201" s="17" t="s">
        <v>750</v>
      </c>
      <c r="H201" s="17" t="s">
        <v>751</v>
      </c>
      <c r="I201" s="47" t="s">
        <v>8</v>
      </c>
      <c r="J201" s="117">
        <v>848.82</v>
      </c>
      <c r="K201" s="117">
        <v>1525.22</v>
      </c>
      <c r="L201" s="117">
        <v>1553.64</v>
      </c>
      <c r="M201" s="117">
        <v>1619.954</v>
      </c>
      <c r="N201" s="117">
        <v>1572.58</v>
      </c>
      <c r="O201" s="117">
        <v>1610.4779999999998</v>
      </c>
      <c r="P201" s="117">
        <v>1515.7439999999999</v>
      </c>
      <c r="Q201" s="117">
        <v>1601</v>
      </c>
      <c r="R201" s="117">
        <v>1544.16</v>
      </c>
      <c r="S201" s="117">
        <v>1563.11</v>
      </c>
      <c r="T201" s="117">
        <v>1619.95</v>
      </c>
      <c r="U201" s="117">
        <v>1629.4247999999998</v>
      </c>
    </row>
    <row r="202" spans="1:21" x14ac:dyDescent="0.25">
      <c r="A202" s="54" t="s">
        <v>134</v>
      </c>
      <c r="B202" s="94" t="s">
        <v>51</v>
      </c>
      <c r="C202" s="40">
        <v>21048</v>
      </c>
      <c r="D202" s="28" t="s">
        <v>433</v>
      </c>
      <c r="E202" s="56">
        <v>2000</v>
      </c>
      <c r="F202" s="45" t="s">
        <v>482</v>
      </c>
      <c r="G202" s="17" t="s">
        <v>752</v>
      </c>
      <c r="H202" s="17" t="s">
        <v>627</v>
      </c>
      <c r="I202" s="48" t="s">
        <v>104</v>
      </c>
      <c r="J202" s="117">
        <v>2005.33</v>
      </c>
      <c r="K202" s="117">
        <v>1921.77</v>
      </c>
      <c r="L202" s="117">
        <v>1957.58</v>
      </c>
      <c r="M202" s="117">
        <v>2159.94</v>
      </c>
      <c r="N202" s="117">
        <v>2096.7800000000002</v>
      </c>
      <c r="O202" s="117">
        <v>2147.3040000000001</v>
      </c>
      <c r="P202" s="117">
        <v>2020.9920000000002</v>
      </c>
      <c r="Q202" s="117">
        <v>2134.67</v>
      </c>
      <c r="R202" s="117">
        <v>2470.66</v>
      </c>
      <c r="S202" s="117">
        <v>2500.9699999999998</v>
      </c>
      <c r="T202" s="117">
        <v>2591.92</v>
      </c>
      <c r="U202" s="117">
        <v>2607.0796799999998</v>
      </c>
    </row>
    <row r="203" spans="1:21" x14ac:dyDescent="0.25">
      <c r="A203" s="101" t="s">
        <v>240</v>
      </c>
      <c r="B203" s="94" t="s">
        <v>51</v>
      </c>
      <c r="C203" s="40">
        <v>20374</v>
      </c>
      <c r="D203" s="53" t="s">
        <v>434</v>
      </c>
      <c r="E203" s="56">
        <v>2500</v>
      </c>
      <c r="F203" s="45" t="s">
        <v>482</v>
      </c>
      <c r="G203" s="17" t="s">
        <v>753</v>
      </c>
      <c r="H203" s="17" t="s">
        <v>754</v>
      </c>
      <c r="I203" s="48" t="s">
        <v>235</v>
      </c>
      <c r="J203" s="117">
        <v>2652.55</v>
      </c>
      <c r="K203" s="117">
        <v>2542.0300000000002</v>
      </c>
      <c r="L203" s="117">
        <v>2589.4</v>
      </c>
      <c r="M203" s="117">
        <v>2699.92</v>
      </c>
      <c r="N203" s="117">
        <v>2620.9699999999998</v>
      </c>
      <c r="O203" s="117">
        <v>2684.1299999999997</v>
      </c>
      <c r="P203" s="117">
        <v>2526.2399999999998</v>
      </c>
      <c r="Q203" s="117">
        <v>2668.34</v>
      </c>
      <c r="R203" s="117">
        <v>3088.32</v>
      </c>
      <c r="S203" s="117">
        <v>3126.22</v>
      </c>
      <c r="T203" s="117">
        <v>3239.9</v>
      </c>
      <c r="U203" s="117">
        <v>3258.8495999999996</v>
      </c>
    </row>
    <row r="204" spans="1:21" x14ac:dyDescent="0.25">
      <c r="A204" s="89" t="s">
        <v>83</v>
      </c>
      <c r="B204" s="23" t="s">
        <v>10</v>
      </c>
      <c r="C204" s="40">
        <v>14237</v>
      </c>
      <c r="D204" s="28" t="s">
        <v>435</v>
      </c>
      <c r="E204" s="56">
        <v>2000</v>
      </c>
      <c r="F204" s="45" t="s">
        <v>482</v>
      </c>
      <c r="G204" s="17" t="s">
        <v>755</v>
      </c>
      <c r="H204" s="17" t="s">
        <v>523</v>
      </c>
      <c r="I204" s="48" t="s">
        <v>8</v>
      </c>
      <c r="J204" s="117">
        <v>2010</v>
      </c>
      <c r="K204" s="117">
        <v>2015</v>
      </c>
      <c r="L204" s="117">
        <v>2020</v>
      </c>
      <c r="M204" s="117">
        <v>2025</v>
      </c>
      <c r="N204" s="117">
        <v>2030</v>
      </c>
      <c r="O204" s="117">
        <v>2035</v>
      </c>
      <c r="P204" s="117">
        <v>1953.62</v>
      </c>
      <c r="Q204" s="117">
        <v>2134.67</v>
      </c>
      <c r="R204" s="117">
        <v>2058.88</v>
      </c>
      <c r="S204" s="117">
        <v>2084.14</v>
      </c>
      <c r="T204" s="117">
        <v>2159.9299999999998</v>
      </c>
      <c r="U204" s="117">
        <v>2172.5664000000002</v>
      </c>
    </row>
    <row r="205" spans="1:21" x14ac:dyDescent="0.25">
      <c r="A205" s="102" t="s">
        <v>84</v>
      </c>
      <c r="B205" s="23" t="s">
        <v>10</v>
      </c>
      <c r="C205" s="40">
        <v>16717</v>
      </c>
      <c r="D205" s="109" t="s">
        <v>436</v>
      </c>
      <c r="E205" s="56">
        <v>1500</v>
      </c>
      <c r="F205" s="94" t="s">
        <v>482</v>
      </c>
      <c r="G205" s="17" t="s">
        <v>756</v>
      </c>
      <c r="H205" s="17" t="s">
        <v>694</v>
      </c>
      <c r="I205" s="95" t="s">
        <v>8</v>
      </c>
      <c r="J205" s="117">
        <v>1510</v>
      </c>
      <c r="K205" s="117">
        <v>1515</v>
      </c>
      <c r="L205" s="117">
        <v>1520</v>
      </c>
      <c r="M205" s="117">
        <v>1619.95</v>
      </c>
      <c r="N205" s="117">
        <v>1572.58</v>
      </c>
      <c r="O205" s="117">
        <v>1610.4779999999998</v>
      </c>
      <c r="P205" s="117">
        <v>1515.7439999999999</v>
      </c>
      <c r="Q205" s="117">
        <v>1601</v>
      </c>
      <c r="R205" s="117">
        <v>1544.16</v>
      </c>
      <c r="S205" s="117">
        <v>1563.11</v>
      </c>
      <c r="T205" s="117">
        <v>1619.95</v>
      </c>
      <c r="U205" s="117">
        <v>1629.4247999999998</v>
      </c>
    </row>
    <row r="206" spans="1:21" ht="15.75" x14ac:dyDescent="0.25">
      <c r="A206" s="113" t="s">
        <v>942</v>
      </c>
      <c r="B206" s="20" t="s">
        <v>10</v>
      </c>
      <c r="C206" s="52">
        <v>14802</v>
      </c>
      <c r="D206" s="42" t="s">
        <v>990</v>
      </c>
      <c r="E206" s="56">
        <v>1700</v>
      </c>
      <c r="F206" s="94" t="s">
        <v>482</v>
      </c>
      <c r="G206" s="17" t="s">
        <v>1034</v>
      </c>
      <c r="H206" s="95" t="s">
        <v>951</v>
      </c>
      <c r="I206" s="97" t="s">
        <v>8</v>
      </c>
      <c r="J206" s="117">
        <v>1710</v>
      </c>
      <c r="K206" s="117">
        <v>1725</v>
      </c>
      <c r="L206" s="117">
        <v>1740</v>
      </c>
      <c r="M206" s="117">
        <v>1755</v>
      </c>
      <c r="N206" s="117">
        <v>1770</v>
      </c>
      <c r="O206" s="117">
        <v>1785</v>
      </c>
      <c r="P206" s="117">
        <v>1800</v>
      </c>
      <c r="Q206" s="117">
        <v>1815</v>
      </c>
      <c r="R206" s="117">
        <v>1840</v>
      </c>
      <c r="S206" s="117">
        <v>1870</v>
      </c>
      <c r="T206" s="117">
        <v>1529.94</v>
      </c>
      <c r="U206" s="117">
        <v>1846.6814399999998</v>
      </c>
    </row>
    <row r="207" spans="1:21" ht="15.75" x14ac:dyDescent="0.25">
      <c r="A207" s="113" t="s">
        <v>943</v>
      </c>
      <c r="B207" s="20" t="s">
        <v>255</v>
      </c>
      <c r="C207" s="52">
        <v>9483</v>
      </c>
      <c r="D207" s="42" t="s">
        <v>991</v>
      </c>
      <c r="E207" s="56">
        <v>1500</v>
      </c>
      <c r="F207" s="94" t="s">
        <v>482</v>
      </c>
      <c r="G207" s="17" t="s">
        <v>1035</v>
      </c>
      <c r="H207" s="95" t="s">
        <v>955</v>
      </c>
      <c r="I207" s="97" t="s">
        <v>251</v>
      </c>
      <c r="J207" s="117">
        <v>1510</v>
      </c>
      <c r="K207" s="117">
        <v>1525</v>
      </c>
      <c r="L207" s="117">
        <v>1540</v>
      </c>
      <c r="M207" s="117">
        <v>1555</v>
      </c>
      <c r="N207" s="117">
        <v>1570</v>
      </c>
      <c r="O207" s="117">
        <v>1585</v>
      </c>
      <c r="P207" s="117">
        <v>1600</v>
      </c>
      <c r="Q207" s="117">
        <v>1615</v>
      </c>
      <c r="R207" s="117">
        <v>1640</v>
      </c>
      <c r="S207" s="117">
        <v>1670</v>
      </c>
      <c r="T207" s="117">
        <v>1025.96</v>
      </c>
      <c r="U207" s="117">
        <v>1629.4247999999998</v>
      </c>
    </row>
    <row r="208" spans="1:21" x14ac:dyDescent="0.25">
      <c r="A208" s="89" t="s">
        <v>85</v>
      </c>
      <c r="B208" s="23" t="s">
        <v>10</v>
      </c>
      <c r="C208" s="40">
        <v>15642</v>
      </c>
      <c r="D208" s="109" t="s">
        <v>437</v>
      </c>
      <c r="E208" s="56">
        <v>2000</v>
      </c>
      <c r="F208" s="94" t="s">
        <v>482</v>
      </c>
      <c r="G208" s="17" t="s">
        <v>757</v>
      </c>
      <c r="H208" s="17" t="s">
        <v>751</v>
      </c>
      <c r="I208" s="95" t="s">
        <v>8</v>
      </c>
      <c r="J208" s="117">
        <v>1131.75</v>
      </c>
      <c r="K208" s="117">
        <v>2033.62</v>
      </c>
      <c r="L208" s="117">
        <v>1571.52</v>
      </c>
      <c r="M208" s="117">
        <v>1659.94</v>
      </c>
      <c r="N208" s="117">
        <v>1596.7800000000002</v>
      </c>
      <c r="O208" s="117">
        <v>1647.3040000000001</v>
      </c>
      <c r="P208" s="117">
        <v>2020.9920000000002</v>
      </c>
      <c r="Q208" s="117">
        <v>2134.67</v>
      </c>
      <c r="R208" s="117">
        <v>2058.88</v>
      </c>
      <c r="S208" s="117">
        <v>2084.14</v>
      </c>
      <c r="T208" s="117">
        <v>2159.9299999999998</v>
      </c>
      <c r="U208" s="117">
        <v>2172.5664000000002</v>
      </c>
    </row>
    <row r="209" spans="1:21" ht="15.75" x14ac:dyDescent="0.25">
      <c r="A209" s="113" t="s">
        <v>913</v>
      </c>
      <c r="B209" s="20" t="s">
        <v>10</v>
      </c>
      <c r="C209" s="52">
        <v>17826</v>
      </c>
      <c r="D209" s="42" t="s">
        <v>992</v>
      </c>
      <c r="E209" s="56">
        <v>1500</v>
      </c>
      <c r="F209" s="94" t="s">
        <v>482</v>
      </c>
      <c r="G209" s="17" t="s">
        <v>1016</v>
      </c>
      <c r="H209" s="17" t="s">
        <v>918</v>
      </c>
      <c r="I209" s="97" t="s">
        <v>8</v>
      </c>
      <c r="J209" s="117">
        <v>1510</v>
      </c>
      <c r="K209" s="117">
        <v>1525</v>
      </c>
      <c r="L209" s="117">
        <v>1540</v>
      </c>
      <c r="M209" s="117">
        <v>1555</v>
      </c>
      <c r="N209" s="117">
        <v>1570</v>
      </c>
      <c r="O209" s="117">
        <v>1585</v>
      </c>
      <c r="P209" s="117">
        <v>1600</v>
      </c>
      <c r="Q209" s="117">
        <v>1615</v>
      </c>
      <c r="R209" s="117">
        <v>1640</v>
      </c>
      <c r="S209" s="117">
        <v>1250.48</v>
      </c>
      <c r="T209" s="117">
        <v>1619.95</v>
      </c>
      <c r="U209" s="117">
        <v>1629.4247999999998</v>
      </c>
    </row>
    <row r="210" spans="1:21" x14ac:dyDescent="0.25">
      <c r="A210" s="103" t="s">
        <v>160</v>
      </c>
      <c r="B210" s="16" t="s">
        <v>140</v>
      </c>
      <c r="C210" s="40">
        <v>31273</v>
      </c>
      <c r="D210" s="28" t="s">
        <v>438</v>
      </c>
      <c r="E210" s="56">
        <v>1810</v>
      </c>
      <c r="F210" s="94" t="s">
        <v>482</v>
      </c>
      <c r="G210" s="17" t="s">
        <v>758</v>
      </c>
      <c r="H210" s="17" t="s">
        <v>544</v>
      </c>
      <c r="I210" s="94" t="s">
        <v>166</v>
      </c>
      <c r="J210" s="117">
        <v>896.21</v>
      </c>
      <c r="K210" s="117">
        <v>1840.43</v>
      </c>
      <c r="L210" s="117">
        <v>1874.72</v>
      </c>
      <c r="M210" s="117">
        <v>1954.74</v>
      </c>
      <c r="N210" s="117">
        <v>1897.59</v>
      </c>
      <c r="O210" s="117">
        <v>1943.3101200000001</v>
      </c>
      <c r="P210" s="117">
        <v>1828.9977600000002</v>
      </c>
      <c r="Q210" s="117">
        <v>1931.87</v>
      </c>
      <c r="R210" s="117">
        <v>2007.41</v>
      </c>
      <c r="S210" s="117">
        <v>2032.04</v>
      </c>
      <c r="T210" s="117">
        <v>2105.9299999999998</v>
      </c>
      <c r="U210" s="117">
        <v>2118.2522399999998</v>
      </c>
    </row>
    <row r="211" spans="1:21" x14ac:dyDescent="0.25">
      <c r="A211" s="54" t="s">
        <v>86</v>
      </c>
      <c r="B211" s="23" t="s">
        <v>10</v>
      </c>
      <c r="C211" s="40">
        <v>16226</v>
      </c>
      <c r="D211" s="28" t="s">
        <v>439</v>
      </c>
      <c r="E211" s="56">
        <v>2100</v>
      </c>
      <c r="F211" s="94" t="s">
        <v>482</v>
      </c>
      <c r="G211" s="17" t="s">
        <v>759</v>
      </c>
      <c r="H211" s="17" t="s">
        <v>760</v>
      </c>
      <c r="I211" s="94" t="s">
        <v>8</v>
      </c>
      <c r="J211" s="117">
        <v>1591.53</v>
      </c>
      <c r="K211" s="117">
        <v>1525.22</v>
      </c>
      <c r="L211" s="117">
        <v>1553.64</v>
      </c>
      <c r="M211" s="117">
        <v>1943.94</v>
      </c>
      <c r="N211" s="117">
        <v>2201.62</v>
      </c>
      <c r="O211" s="117">
        <v>2254.6691999999998</v>
      </c>
      <c r="P211" s="117">
        <v>2122.0416</v>
      </c>
      <c r="Q211" s="117">
        <v>2241.4</v>
      </c>
      <c r="R211" s="117">
        <v>2161.8200000000002</v>
      </c>
      <c r="S211" s="117">
        <v>2188.35</v>
      </c>
      <c r="T211" s="117">
        <v>2267.9299999999998</v>
      </c>
      <c r="U211" s="117">
        <v>2281.19472</v>
      </c>
    </row>
    <row r="212" spans="1:21" x14ac:dyDescent="0.25">
      <c r="A212" s="102" t="s">
        <v>87</v>
      </c>
      <c r="B212" s="23" t="s">
        <v>10</v>
      </c>
      <c r="C212" s="40">
        <v>14803</v>
      </c>
      <c r="D212" s="28" t="s">
        <v>440</v>
      </c>
      <c r="E212" s="56">
        <v>1800</v>
      </c>
      <c r="F212" s="94" t="s">
        <v>482</v>
      </c>
      <c r="G212" s="17" t="s">
        <v>761</v>
      </c>
      <c r="H212" s="17" t="s">
        <v>762</v>
      </c>
      <c r="I212" s="95" t="s">
        <v>8</v>
      </c>
      <c r="J212" s="117">
        <v>1464.21</v>
      </c>
      <c r="K212" s="117">
        <v>1830.26</v>
      </c>
      <c r="L212" s="117">
        <v>1864.37</v>
      </c>
      <c r="M212" s="117">
        <v>1943.94</v>
      </c>
      <c r="N212" s="117">
        <v>1887.1</v>
      </c>
      <c r="O212" s="117">
        <v>1932.5736000000002</v>
      </c>
      <c r="P212" s="117">
        <v>1818.8928000000001</v>
      </c>
      <c r="Q212" s="117">
        <v>1921.2</v>
      </c>
      <c r="R212" s="117">
        <v>1852.99</v>
      </c>
      <c r="S212" s="117">
        <v>1875.73</v>
      </c>
      <c r="T212" s="117">
        <v>1943.94</v>
      </c>
      <c r="U212" s="117">
        <v>1955.3097600000001</v>
      </c>
    </row>
    <row r="213" spans="1:21" x14ac:dyDescent="0.25">
      <c r="A213" s="101" t="s">
        <v>229</v>
      </c>
      <c r="B213" s="94" t="s">
        <v>233</v>
      </c>
      <c r="C213" s="40">
        <v>23070</v>
      </c>
      <c r="D213" s="109" t="s">
        <v>441</v>
      </c>
      <c r="E213" s="56">
        <v>1800</v>
      </c>
      <c r="F213" s="94" t="s">
        <v>482</v>
      </c>
      <c r="G213" s="17" t="s">
        <v>763</v>
      </c>
      <c r="H213" s="17" t="s">
        <v>764</v>
      </c>
      <c r="I213" s="94" t="s">
        <v>213</v>
      </c>
      <c r="J213" s="117">
        <v>1909.84</v>
      </c>
      <c r="K213" s="117">
        <v>1830.26</v>
      </c>
      <c r="L213" s="117">
        <v>1864.37</v>
      </c>
      <c r="M213" s="117">
        <v>1943.94</v>
      </c>
      <c r="N213" s="117">
        <v>1887.1</v>
      </c>
      <c r="O213" s="117">
        <v>1932.5736000000002</v>
      </c>
      <c r="P213" s="117">
        <v>1818.8928000000001</v>
      </c>
      <c r="Q213" s="117">
        <v>1921.2</v>
      </c>
      <c r="R213" s="117">
        <v>1852.99</v>
      </c>
      <c r="S213" s="117">
        <v>1875.73</v>
      </c>
      <c r="T213" s="117">
        <v>1943.94</v>
      </c>
      <c r="U213" s="117">
        <v>1955.3097600000001</v>
      </c>
    </row>
    <row r="214" spans="1:21" ht="15.75" x14ac:dyDescent="0.25">
      <c r="A214" s="113" t="s">
        <v>914</v>
      </c>
      <c r="B214" s="20" t="s">
        <v>10</v>
      </c>
      <c r="C214" s="52">
        <v>13412</v>
      </c>
      <c r="D214" s="42" t="s">
        <v>993</v>
      </c>
      <c r="E214" s="56">
        <v>1800</v>
      </c>
      <c r="F214" s="94" t="s">
        <v>482</v>
      </c>
      <c r="G214" s="17" t="s">
        <v>1017</v>
      </c>
      <c r="H214" s="17" t="s">
        <v>920</v>
      </c>
      <c r="I214" s="97" t="s">
        <v>8</v>
      </c>
      <c r="J214" s="117">
        <v>1810</v>
      </c>
      <c r="K214" s="117">
        <v>1825</v>
      </c>
      <c r="L214" s="117">
        <v>1840</v>
      </c>
      <c r="M214" s="117">
        <v>1855</v>
      </c>
      <c r="N214" s="117">
        <v>1870</v>
      </c>
      <c r="O214" s="117">
        <v>1885</v>
      </c>
      <c r="P214" s="117">
        <v>1900</v>
      </c>
      <c r="Q214" s="117">
        <v>1915</v>
      </c>
      <c r="R214" s="117">
        <v>1940</v>
      </c>
      <c r="S214" s="117">
        <v>1062.9100000000001</v>
      </c>
      <c r="T214" s="117">
        <v>1943.94</v>
      </c>
      <c r="U214" s="117">
        <v>1955.3097600000001</v>
      </c>
    </row>
    <row r="215" spans="1:21" x14ac:dyDescent="0.25">
      <c r="A215" s="104" t="s">
        <v>873</v>
      </c>
      <c r="B215" s="18" t="s">
        <v>51</v>
      </c>
      <c r="C215" s="65">
        <v>25437</v>
      </c>
      <c r="D215" s="105" t="s">
        <v>894</v>
      </c>
      <c r="E215" s="56">
        <v>1750</v>
      </c>
      <c r="F215" s="18" t="s">
        <v>482</v>
      </c>
      <c r="G215" s="64" t="s">
        <v>885</v>
      </c>
      <c r="H215" s="62" t="s">
        <v>881</v>
      </c>
      <c r="I215" s="63" t="s">
        <v>104</v>
      </c>
      <c r="J215" s="117">
        <v>1760</v>
      </c>
      <c r="K215" s="117">
        <v>1775</v>
      </c>
      <c r="L215" s="117">
        <v>1790</v>
      </c>
      <c r="M215" s="117">
        <v>1805</v>
      </c>
      <c r="N215" s="117">
        <v>1820</v>
      </c>
      <c r="O215" s="117">
        <v>1835</v>
      </c>
      <c r="P215" s="117">
        <v>1850</v>
      </c>
      <c r="Q215" s="117">
        <v>1865</v>
      </c>
      <c r="R215" s="117">
        <v>1561.31</v>
      </c>
      <c r="S215" s="117">
        <v>1823.62</v>
      </c>
      <c r="T215" s="117">
        <v>1889.94</v>
      </c>
      <c r="U215" s="117">
        <v>1900.9956</v>
      </c>
    </row>
    <row r="216" spans="1:21" x14ac:dyDescent="0.25">
      <c r="A216" s="103" t="s">
        <v>161</v>
      </c>
      <c r="B216" s="16" t="s">
        <v>10</v>
      </c>
      <c r="C216" s="40">
        <v>14642</v>
      </c>
      <c r="D216" s="29" t="s">
        <v>442</v>
      </c>
      <c r="E216" s="56">
        <v>4500</v>
      </c>
      <c r="F216" s="94" t="s">
        <v>482</v>
      </c>
      <c r="G216" s="17" t="s">
        <v>765</v>
      </c>
      <c r="H216" s="17" t="s">
        <v>865</v>
      </c>
      <c r="I216" s="94" t="s">
        <v>166</v>
      </c>
      <c r="J216" s="117">
        <v>4774.59</v>
      </c>
      <c r="K216" s="117">
        <v>4575.6499999999996</v>
      </c>
      <c r="L216" s="117">
        <v>4660.91</v>
      </c>
      <c r="M216" s="117">
        <v>4859.8500000000004</v>
      </c>
      <c r="N216" s="117">
        <v>4717.75</v>
      </c>
      <c r="O216" s="117">
        <v>4831.4340000000002</v>
      </c>
      <c r="P216" s="117">
        <v>4547.232</v>
      </c>
      <c r="Q216" s="117">
        <v>4803.01</v>
      </c>
      <c r="R216" s="117">
        <v>4838.38</v>
      </c>
      <c r="S216" s="117">
        <v>4897.74</v>
      </c>
      <c r="T216" s="117">
        <v>5075.84</v>
      </c>
      <c r="U216" s="117">
        <v>5105.5310399999989</v>
      </c>
    </row>
    <row r="217" spans="1:21" x14ac:dyDescent="0.25">
      <c r="A217" s="102" t="s">
        <v>186</v>
      </c>
      <c r="B217" s="87" t="s">
        <v>51</v>
      </c>
      <c r="C217" s="40">
        <v>24499</v>
      </c>
      <c r="D217" s="28" t="s">
        <v>443</v>
      </c>
      <c r="E217" s="56">
        <v>1750</v>
      </c>
      <c r="F217" s="94" t="s">
        <v>482</v>
      </c>
      <c r="G217" s="17" t="s">
        <v>766</v>
      </c>
      <c r="H217" s="17" t="s">
        <v>565</v>
      </c>
      <c r="I217" s="95" t="s">
        <v>168</v>
      </c>
      <c r="J217" s="117">
        <v>1760</v>
      </c>
      <c r="K217" s="117">
        <v>1765</v>
      </c>
      <c r="L217" s="117">
        <v>1770</v>
      </c>
      <c r="M217" s="117">
        <v>1775</v>
      </c>
      <c r="N217" s="117">
        <v>1780</v>
      </c>
      <c r="O217" s="117">
        <v>1785</v>
      </c>
      <c r="P217" s="117">
        <v>1768.3679999999999</v>
      </c>
      <c r="Q217" s="117">
        <v>1867.83</v>
      </c>
      <c r="R217" s="117">
        <v>1955.94</v>
      </c>
      <c r="S217" s="117">
        <v>1979.94</v>
      </c>
      <c r="T217" s="117">
        <v>2051.9299999999998</v>
      </c>
      <c r="U217" s="117">
        <v>2063.9380799999999</v>
      </c>
    </row>
    <row r="218" spans="1:21" x14ac:dyDescent="0.25">
      <c r="A218" s="90" t="s">
        <v>195</v>
      </c>
      <c r="B218" s="94" t="s">
        <v>42</v>
      </c>
      <c r="C218" s="40">
        <v>9621</v>
      </c>
      <c r="D218" s="28" t="s">
        <v>444</v>
      </c>
      <c r="E218" s="56">
        <v>1500</v>
      </c>
      <c r="F218" s="94" t="s">
        <v>482</v>
      </c>
      <c r="G218" s="17" t="s">
        <v>767</v>
      </c>
      <c r="H218" s="17" t="s">
        <v>768</v>
      </c>
      <c r="I218" s="95" t="s">
        <v>192</v>
      </c>
      <c r="J218" s="117">
        <v>1510</v>
      </c>
      <c r="K218" s="117">
        <v>1515</v>
      </c>
      <c r="L218" s="117">
        <v>1520</v>
      </c>
      <c r="M218" s="117">
        <v>1525</v>
      </c>
      <c r="N218" s="117">
        <v>1530</v>
      </c>
      <c r="O218" s="117">
        <v>1771.5257999999999</v>
      </c>
      <c r="P218" s="117">
        <v>1566.2688000000001</v>
      </c>
      <c r="Q218" s="117">
        <v>1601</v>
      </c>
      <c r="R218" s="117">
        <v>1544.16</v>
      </c>
      <c r="S218" s="117">
        <v>1563.11</v>
      </c>
      <c r="T218" s="117">
        <v>1619.95</v>
      </c>
      <c r="U218" s="117">
        <v>1629.4247999999998</v>
      </c>
    </row>
    <row r="219" spans="1:21" x14ac:dyDescent="0.25">
      <c r="A219" s="89" t="s">
        <v>230</v>
      </c>
      <c r="B219" s="94" t="s">
        <v>233</v>
      </c>
      <c r="C219" s="40">
        <v>31337</v>
      </c>
      <c r="D219" s="28" t="s">
        <v>445</v>
      </c>
      <c r="E219" s="56">
        <v>1800</v>
      </c>
      <c r="F219" s="94" t="s">
        <v>482</v>
      </c>
      <c r="G219" s="17" t="s">
        <v>769</v>
      </c>
      <c r="H219" s="17" t="s">
        <v>770</v>
      </c>
      <c r="I219" s="94" t="s">
        <v>213</v>
      </c>
      <c r="J219" s="117">
        <v>1909.8430000000001</v>
      </c>
      <c r="K219" s="117">
        <v>1830.26</v>
      </c>
      <c r="L219" s="117">
        <v>1864.37</v>
      </c>
      <c r="M219" s="117">
        <v>1943.94</v>
      </c>
      <c r="N219" s="117">
        <v>1887.1</v>
      </c>
      <c r="O219" s="117">
        <v>1932.5736000000002</v>
      </c>
      <c r="P219" s="117">
        <v>1818.8928000000001</v>
      </c>
      <c r="Q219" s="117">
        <v>1921.2</v>
      </c>
      <c r="R219" s="117">
        <v>1852.99</v>
      </c>
      <c r="S219" s="117">
        <v>1875.73</v>
      </c>
      <c r="T219" s="117">
        <v>1943.94</v>
      </c>
      <c r="U219" s="117">
        <v>1955.3097600000001</v>
      </c>
    </row>
    <row r="220" spans="1:21" x14ac:dyDescent="0.25">
      <c r="A220" s="89" t="s">
        <v>187</v>
      </c>
      <c r="B220" s="94" t="s">
        <v>51</v>
      </c>
      <c r="C220" s="40">
        <v>17497</v>
      </c>
      <c r="D220" s="28" t="s">
        <v>447</v>
      </c>
      <c r="E220" s="56">
        <v>3800</v>
      </c>
      <c r="F220" s="94" t="s">
        <v>482</v>
      </c>
      <c r="G220" s="17" t="s">
        <v>771</v>
      </c>
      <c r="H220" s="17" t="s">
        <v>772</v>
      </c>
      <c r="I220" s="94" t="s">
        <v>168</v>
      </c>
      <c r="J220" s="117">
        <v>4031.88</v>
      </c>
      <c r="K220" s="117">
        <v>3863.88</v>
      </c>
      <c r="L220" s="117">
        <v>3935.88</v>
      </c>
      <c r="M220" s="117">
        <v>4103.88</v>
      </c>
      <c r="N220" s="117">
        <v>3983.88</v>
      </c>
      <c r="O220" s="117">
        <v>4079.8775999999998</v>
      </c>
      <c r="P220" s="117">
        <v>3839.8847999999998</v>
      </c>
      <c r="Q220" s="117">
        <v>4055.87</v>
      </c>
      <c r="R220" s="117">
        <v>4117.7700000000004</v>
      </c>
      <c r="S220" s="117">
        <v>4168.29</v>
      </c>
      <c r="T220" s="117">
        <v>4319.87</v>
      </c>
      <c r="U220" s="117">
        <v>4345.1328000000003</v>
      </c>
    </row>
    <row r="221" spans="1:21" x14ac:dyDescent="0.25">
      <c r="A221" s="101" t="s">
        <v>135</v>
      </c>
      <c r="B221" s="94" t="s">
        <v>51</v>
      </c>
      <c r="C221" s="40">
        <v>26024</v>
      </c>
      <c r="D221" s="28" t="s">
        <v>449</v>
      </c>
      <c r="E221" s="56">
        <v>1750</v>
      </c>
      <c r="F221" s="94" t="s">
        <v>482</v>
      </c>
      <c r="G221" s="17" t="s">
        <v>773</v>
      </c>
      <c r="H221" s="17" t="s">
        <v>774</v>
      </c>
      <c r="I221" s="94" t="s">
        <v>104</v>
      </c>
      <c r="J221" s="117">
        <v>1760</v>
      </c>
      <c r="K221" s="117">
        <v>1765</v>
      </c>
      <c r="L221" s="117">
        <v>1770</v>
      </c>
      <c r="M221" s="117">
        <v>1775</v>
      </c>
      <c r="N221" s="117">
        <v>489.24</v>
      </c>
      <c r="O221" s="117">
        <v>1878.8909999999998</v>
      </c>
      <c r="P221" s="117">
        <v>1768.3679999999999</v>
      </c>
      <c r="Q221" s="117">
        <v>1867.83</v>
      </c>
      <c r="R221" s="117">
        <v>1801.52</v>
      </c>
      <c r="S221" s="117">
        <v>1823.62</v>
      </c>
      <c r="T221" s="117">
        <v>1889.94</v>
      </c>
      <c r="U221" s="117">
        <v>1900.9956</v>
      </c>
    </row>
    <row r="222" spans="1:21" x14ac:dyDescent="0.25">
      <c r="A222" s="89" t="s">
        <v>89</v>
      </c>
      <c r="B222" s="23" t="s">
        <v>10</v>
      </c>
      <c r="C222" s="40">
        <v>16385</v>
      </c>
      <c r="D222" s="28" t="s">
        <v>450</v>
      </c>
      <c r="E222" s="56">
        <v>1800</v>
      </c>
      <c r="F222" s="94" t="s">
        <v>482</v>
      </c>
      <c r="G222" s="17" t="s">
        <v>775</v>
      </c>
      <c r="H222" s="17" t="s">
        <v>696</v>
      </c>
      <c r="I222" s="94" t="s">
        <v>8</v>
      </c>
      <c r="J222" s="117">
        <v>1591.53</v>
      </c>
      <c r="K222" s="117">
        <v>1525.22</v>
      </c>
      <c r="L222" s="117">
        <v>1553.64</v>
      </c>
      <c r="M222" s="117">
        <v>1619.95</v>
      </c>
      <c r="N222" s="117">
        <v>1572.58</v>
      </c>
      <c r="O222" s="117">
        <v>1610.4779999999998</v>
      </c>
      <c r="P222" s="117">
        <v>1818.8928000000001</v>
      </c>
      <c r="Q222" s="117">
        <v>1921.2</v>
      </c>
      <c r="R222" s="117">
        <v>1852.99</v>
      </c>
      <c r="S222" s="117">
        <v>1875.73</v>
      </c>
      <c r="T222" s="117">
        <v>1943.94</v>
      </c>
      <c r="U222" s="117">
        <v>1955.3097600000001</v>
      </c>
    </row>
    <row r="223" spans="1:21" x14ac:dyDescent="0.25">
      <c r="A223" s="102" t="s">
        <v>90</v>
      </c>
      <c r="B223" s="23" t="s">
        <v>10</v>
      </c>
      <c r="C223" s="40">
        <v>17350</v>
      </c>
      <c r="D223" s="28" t="s">
        <v>451</v>
      </c>
      <c r="E223" s="56">
        <v>1500</v>
      </c>
      <c r="F223" s="94" t="s">
        <v>482</v>
      </c>
      <c r="G223" s="17" t="s">
        <v>522</v>
      </c>
      <c r="H223" s="17" t="s">
        <v>523</v>
      </c>
      <c r="I223" s="95" t="s">
        <v>8</v>
      </c>
      <c r="J223" s="117">
        <v>1510</v>
      </c>
      <c r="K223" s="117">
        <v>1515</v>
      </c>
      <c r="L223" s="117">
        <v>1520</v>
      </c>
      <c r="M223" s="117">
        <v>1525</v>
      </c>
      <c r="N223" s="117">
        <v>1530</v>
      </c>
      <c r="O223" s="117">
        <v>1535</v>
      </c>
      <c r="P223" s="117">
        <v>1465.2192000000002</v>
      </c>
      <c r="Q223" s="117">
        <v>1601</v>
      </c>
      <c r="R223" s="117">
        <v>1544.16</v>
      </c>
      <c r="S223" s="117">
        <v>1563.11</v>
      </c>
      <c r="T223" s="117">
        <v>1619.95</v>
      </c>
      <c r="U223" s="117">
        <v>1629.4247999999998</v>
      </c>
    </row>
    <row r="224" spans="1:21" x14ac:dyDescent="0.25">
      <c r="A224" s="101" t="s">
        <v>188</v>
      </c>
      <c r="B224" s="94" t="s">
        <v>51</v>
      </c>
      <c r="C224" s="40">
        <v>22188</v>
      </c>
      <c r="D224" s="109" t="s">
        <v>452</v>
      </c>
      <c r="E224" s="56">
        <v>4000</v>
      </c>
      <c r="F224" s="94" t="s">
        <v>482</v>
      </c>
      <c r="G224" s="17" t="s">
        <v>776</v>
      </c>
      <c r="H224" s="17" t="s">
        <v>506</v>
      </c>
      <c r="I224" s="94" t="s">
        <v>168</v>
      </c>
      <c r="J224" s="117">
        <v>4244.08</v>
      </c>
      <c r="K224" s="117">
        <v>4067.25</v>
      </c>
      <c r="L224" s="117">
        <v>4143.03</v>
      </c>
      <c r="M224" s="117">
        <v>4319.87</v>
      </c>
      <c r="N224" s="117">
        <v>4193.5600000000004</v>
      </c>
      <c r="O224" s="117">
        <v>4294.6080000000002</v>
      </c>
      <c r="P224" s="117">
        <v>4041.9840000000004</v>
      </c>
      <c r="Q224" s="117">
        <v>4269.34</v>
      </c>
      <c r="R224" s="117">
        <v>4632.49</v>
      </c>
      <c r="S224" s="117">
        <v>4689.33</v>
      </c>
      <c r="T224" s="117">
        <v>4859.8500000000004</v>
      </c>
      <c r="U224" s="117">
        <v>4888.2743999999993</v>
      </c>
    </row>
    <row r="225" spans="1:21" ht="15.75" x14ac:dyDescent="0.25">
      <c r="A225" s="113" t="s">
        <v>823</v>
      </c>
      <c r="B225" s="20" t="s">
        <v>10</v>
      </c>
      <c r="C225" s="52">
        <v>14906</v>
      </c>
      <c r="D225" s="42" t="s">
        <v>834</v>
      </c>
      <c r="E225" s="56">
        <v>1800</v>
      </c>
      <c r="F225" s="94" t="s">
        <v>482</v>
      </c>
      <c r="G225" s="17" t="s">
        <v>849</v>
      </c>
      <c r="H225" s="95" t="s">
        <v>952</v>
      </c>
      <c r="I225" s="97" t="s">
        <v>8</v>
      </c>
      <c r="J225" s="117">
        <v>1810</v>
      </c>
      <c r="K225" s="117">
        <v>1825</v>
      </c>
      <c r="L225" s="117">
        <v>1840</v>
      </c>
      <c r="M225" s="117">
        <v>1855</v>
      </c>
      <c r="N225" s="117">
        <v>1870</v>
      </c>
      <c r="O225" s="117">
        <v>1885</v>
      </c>
      <c r="P225" s="117">
        <v>1900</v>
      </c>
      <c r="Q225" s="117">
        <v>1915</v>
      </c>
      <c r="R225" s="117">
        <v>1940</v>
      </c>
      <c r="S225" s="117">
        <v>1970</v>
      </c>
      <c r="T225" s="117">
        <v>1943.94</v>
      </c>
      <c r="U225" s="117">
        <v>1955.3097600000001</v>
      </c>
    </row>
    <row r="226" spans="1:21" x14ac:dyDescent="0.25">
      <c r="A226" s="89" t="s">
        <v>136</v>
      </c>
      <c r="B226" s="87" t="s">
        <v>51</v>
      </c>
      <c r="C226" s="40">
        <v>20699</v>
      </c>
      <c r="D226" s="29" t="s">
        <v>453</v>
      </c>
      <c r="E226" s="56">
        <v>3000</v>
      </c>
      <c r="F226" s="87" t="s">
        <v>482</v>
      </c>
      <c r="G226" s="17" t="s">
        <v>777</v>
      </c>
      <c r="H226" s="17" t="s">
        <v>778</v>
      </c>
      <c r="I226" s="87" t="s">
        <v>104</v>
      </c>
      <c r="J226" s="117">
        <v>3183.06</v>
      </c>
      <c r="K226" s="117">
        <v>3050.43</v>
      </c>
      <c r="L226" s="117">
        <v>3107.28</v>
      </c>
      <c r="M226" s="117">
        <v>3239.9</v>
      </c>
      <c r="N226" s="117">
        <v>3145.17</v>
      </c>
      <c r="O226" s="117">
        <v>3220.9559999999997</v>
      </c>
      <c r="P226" s="117">
        <v>3031.4879999999998</v>
      </c>
      <c r="Q226" s="117">
        <v>3202</v>
      </c>
      <c r="R226" s="117">
        <v>3808.93</v>
      </c>
      <c r="S226" s="117">
        <v>3721.46</v>
      </c>
      <c r="T226" s="117">
        <v>3887.88</v>
      </c>
      <c r="U226" s="117">
        <v>3910.6195200000002</v>
      </c>
    </row>
    <row r="227" spans="1:21" x14ac:dyDescent="0.25">
      <c r="A227" s="102" t="s">
        <v>137</v>
      </c>
      <c r="B227" s="94" t="s">
        <v>51</v>
      </c>
      <c r="C227" s="40">
        <v>29921</v>
      </c>
      <c r="D227" s="28" t="s">
        <v>454</v>
      </c>
      <c r="E227" s="56">
        <v>1900</v>
      </c>
      <c r="F227" s="87" t="s">
        <v>482</v>
      </c>
      <c r="G227" s="17" t="s">
        <v>779</v>
      </c>
      <c r="H227" s="17" t="s">
        <v>780</v>
      </c>
      <c r="I227" s="95" t="s">
        <v>104</v>
      </c>
      <c r="J227" s="117">
        <v>1910</v>
      </c>
      <c r="K227" s="117">
        <v>1952.28</v>
      </c>
      <c r="L227" s="117">
        <v>1864.37</v>
      </c>
      <c r="M227" s="117">
        <v>1943.94</v>
      </c>
      <c r="N227" s="117">
        <v>1887.1</v>
      </c>
      <c r="O227" s="117">
        <v>2039.94</v>
      </c>
      <c r="P227" s="117">
        <v>1919.9423999999999</v>
      </c>
      <c r="Q227" s="117">
        <v>2027.93</v>
      </c>
      <c r="R227" s="117">
        <v>1955.94</v>
      </c>
      <c r="S227" s="117">
        <v>2605.1799999999998</v>
      </c>
      <c r="T227" s="117">
        <v>2699.91</v>
      </c>
      <c r="U227" s="117">
        <v>2715.7079999999996</v>
      </c>
    </row>
    <row r="228" spans="1:21" x14ac:dyDescent="0.25">
      <c r="A228" s="101" t="s">
        <v>91</v>
      </c>
      <c r="B228" s="23" t="s">
        <v>10</v>
      </c>
      <c r="C228" s="40">
        <v>14808</v>
      </c>
      <c r="D228" s="28" t="s">
        <v>455</v>
      </c>
      <c r="E228" s="56">
        <v>3000</v>
      </c>
      <c r="F228" s="87" t="s">
        <v>482</v>
      </c>
      <c r="G228" s="17" t="s">
        <v>781</v>
      </c>
      <c r="H228" s="17" t="s">
        <v>692</v>
      </c>
      <c r="I228" s="94" t="s">
        <v>8</v>
      </c>
      <c r="J228" s="117">
        <v>3183.06</v>
      </c>
      <c r="K228" s="117">
        <v>3050.43</v>
      </c>
      <c r="L228" s="117">
        <v>3107.28</v>
      </c>
      <c r="M228" s="117">
        <v>3239.9</v>
      </c>
      <c r="N228" s="117">
        <v>3145.17</v>
      </c>
      <c r="O228" s="117">
        <v>3220.9559999999997</v>
      </c>
      <c r="P228" s="117">
        <v>3031.4879999999998</v>
      </c>
      <c r="Q228" s="117">
        <v>3202</v>
      </c>
      <c r="R228" s="117">
        <v>3088.32</v>
      </c>
      <c r="S228" s="117">
        <v>3126.22</v>
      </c>
      <c r="T228" s="117">
        <v>4279.88</v>
      </c>
      <c r="U228" s="117">
        <v>3801.9911999999999</v>
      </c>
    </row>
    <row r="229" spans="1:21" x14ac:dyDescent="0.25">
      <c r="A229" s="104" t="s">
        <v>874</v>
      </c>
      <c r="B229" s="18" t="s">
        <v>10</v>
      </c>
      <c r="C229" s="65">
        <v>17427</v>
      </c>
      <c r="D229" s="105" t="s">
        <v>895</v>
      </c>
      <c r="E229" s="56">
        <v>1500</v>
      </c>
      <c r="F229" s="18" t="s">
        <v>482</v>
      </c>
      <c r="G229" s="64" t="s">
        <v>886</v>
      </c>
      <c r="H229" s="62" t="s">
        <v>880</v>
      </c>
      <c r="I229" s="63" t="s">
        <v>8</v>
      </c>
      <c r="J229" s="117">
        <v>1510</v>
      </c>
      <c r="K229" s="117">
        <v>1525</v>
      </c>
      <c r="L229" s="117">
        <v>1540</v>
      </c>
      <c r="M229" s="117">
        <v>1555</v>
      </c>
      <c r="N229" s="117">
        <v>1570</v>
      </c>
      <c r="O229" s="117">
        <v>1585</v>
      </c>
      <c r="P229" s="117">
        <v>1600</v>
      </c>
      <c r="Q229" s="117">
        <v>1615</v>
      </c>
      <c r="R229" s="117">
        <v>720.6</v>
      </c>
      <c r="S229" s="117">
        <v>1563.11</v>
      </c>
      <c r="T229" s="117">
        <v>1619.95</v>
      </c>
      <c r="U229" s="117">
        <v>1629.4247999999998</v>
      </c>
    </row>
    <row r="230" spans="1:21" x14ac:dyDescent="0.25">
      <c r="A230" s="89" t="s">
        <v>209</v>
      </c>
      <c r="B230" s="94" t="s">
        <v>10</v>
      </c>
      <c r="C230" s="40">
        <v>12796</v>
      </c>
      <c r="D230" s="28" t="s">
        <v>457</v>
      </c>
      <c r="E230" s="56">
        <v>3000</v>
      </c>
      <c r="F230" s="22" t="s">
        <v>482</v>
      </c>
      <c r="G230" s="17" t="s">
        <v>642</v>
      </c>
      <c r="H230" s="17" t="s">
        <v>783</v>
      </c>
      <c r="I230" s="87" t="s">
        <v>204</v>
      </c>
      <c r="J230" s="117">
        <v>2618.6</v>
      </c>
      <c r="K230" s="117">
        <v>2509.4899999999998</v>
      </c>
      <c r="L230" s="117">
        <v>2776.66</v>
      </c>
      <c r="M230" s="117">
        <v>3239.9</v>
      </c>
      <c r="N230" s="117">
        <v>3145.17</v>
      </c>
      <c r="O230" s="117">
        <v>3220.9560000000001</v>
      </c>
      <c r="P230" s="117">
        <v>3031.4879999999998</v>
      </c>
      <c r="Q230" s="117">
        <v>3202</v>
      </c>
      <c r="R230" s="117">
        <v>3088.32</v>
      </c>
      <c r="S230" s="117">
        <v>3126.22</v>
      </c>
      <c r="T230" s="117">
        <v>3779.88</v>
      </c>
      <c r="U230" s="117">
        <v>3801.9911999999999</v>
      </c>
    </row>
    <row r="231" spans="1:21" x14ac:dyDescent="0.25">
      <c r="A231" s="102" t="s">
        <v>93</v>
      </c>
      <c r="B231" s="23" t="s">
        <v>10</v>
      </c>
      <c r="C231" s="40">
        <v>15313</v>
      </c>
      <c r="D231" s="109" t="s">
        <v>458</v>
      </c>
      <c r="E231" s="56">
        <v>2100</v>
      </c>
      <c r="F231" s="22" t="s">
        <v>482</v>
      </c>
      <c r="G231" s="17" t="s">
        <v>784</v>
      </c>
      <c r="H231" s="17" t="s">
        <v>502</v>
      </c>
      <c r="I231" s="95" t="s">
        <v>8</v>
      </c>
      <c r="J231" s="117">
        <v>2228.14</v>
      </c>
      <c r="K231" s="117">
        <v>2135.3000000000002</v>
      </c>
      <c r="L231" s="117">
        <v>2175.09</v>
      </c>
      <c r="M231" s="117">
        <v>2267.9299999999998</v>
      </c>
      <c r="N231" s="117">
        <v>2201.62</v>
      </c>
      <c r="O231" s="117">
        <v>5.16</v>
      </c>
      <c r="P231" s="117">
        <v>636.61</v>
      </c>
      <c r="Q231" s="117">
        <v>2241.4</v>
      </c>
      <c r="R231" s="117">
        <v>2161.8200000000002</v>
      </c>
      <c r="S231" s="117">
        <v>2188.35</v>
      </c>
      <c r="T231" s="117">
        <v>2267.9299999999998</v>
      </c>
      <c r="U231" s="117">
        <v>2281.19472</v>
      </c>
    </row>
    <row r="232" spans="1:21" ht="15.75" x14ac:dyDescent="0.25">
      <c r="A232" s="99" t="s">
        <v>944</v>
      </c>
      <c r="B232" s="20" t="s">
        <v>42</v>
      </c>
      <c r="C232" s="52">
        <v>10776</v>
      </c>
      <c r="D232" s="42" t="s">
        <v>994</v>
      </c>
      <c r="E232" s="56">
        <v>1500</v>
      </c>
      <c r="F232" s="94" t="s">
        <v>482</v>
      </c>
      <c r="G232" s="17" t="s">
        <v>1037</v>
      </c>
      <c r="H232" s="95" t="s">
        <v>956</v>
      </c>
      <c r="I232" s="97" t="s">
        <v>192</v>
      </c>
      <c r="J232" s="117">
        <v>1510</v>
      </c>
      <c r="K232" s="117">
        <v>1525</v>
      </c>
      <c r="L232" s="117">
        <v>1540</v>
      </c>
      <c r="M232" s="117">
        <v>1555</v>
      </c>
      <c r="N232" s="117">
        <v>1570</v>
      </c>
      <c r="O232" s="117">
        <v>1585</v>
      </c>
      <c r="P232" s="117">
        <v>1600</v>
      </c>
      <c r="Q232" s="117">
        <v>1615</v>
      </c>
      <c r="R232" s="117">
        <v>1640</v>
      </c>
      <c r="S232" s="117">
        <v>1670</v>
      </c>
      <c r="T232" s="117">
        <v>215.99</v>
      </c>
      <c r="U232" s="117">
        <v>1629.4247999999998</v>
      </c>
    </row>
    <row r="233" spans="1:21" x14ac:dyDescent="0.25">
      <c r="A233" s="101" t="s">
        <v>210</v>
      </c>
      <c r="B233" s="94" t="s">
        <v>10</v>
      </c>
      <c r="C233" s="40">
        <v>15296</v>
      </c>
      <c r="D233" s="109" t="s">
        <v>460</v>
      </c>
      <c r="E233" s="88">
        <v>1800</v>
      </c>
      <c r="F233" s="87" t="s">
        <v>482</v>
      </c>
      <c r="G233" s="17" t="s">
        <v>785</v>
      </c>
      <c r="H233" s="17" t="s">
        <v>786</v>
      </c>
      <c r="I233" s="94" t="s">
        <v>204</v>
      </c>
      <c r="J233" s="117">
        <v>1661.08</v>
      </c>
      <c r="K233" s="117">
        <v>1591.87</v>
      </c>
      <c r="L233" s="117">
        <v>1718.66</v>
      </c>
      <c r="M233" s="117">
        <v>1943.94</v>
      </c>
      <c r="N233" s="117">
        <v>1887.1</v>
      </c>
      <c r="O233" s="117">
        <v>1932.5736000000002</v>
      </c>
      <c r="P233" s="117">
        <v>1818.8928000000001</v>
      </c>
      <c r="Q233" s="117">
        <v>1921.2</v>
      </c>
      <c r="R233" s="117">
        <v>1852.99</v>
      </c>
      <c r="S233" s="117">
        <v>1875.73</v>
      </c>
      <c r="T233" s="117">
        <v>1943.94</v>
      </c>
      <c r="U233" s="117">
        <v>1955.3097600000001</v>
      </c>
    </row>
    <row r="234" spans="1:21" ht="15.75" x14ac:dyDescent="0.25">
      <c r="A234" s="113" t="s">
        <v>915</v>
      </c>
      <c r="B234" s="20" t="s">
        <v>10</v>
      </c>
      <c r="C234" s="52">
        <v>16392</v>
      </c>
      <c r="D234" s="42" t="s">
        <v>995</v>
      </c>
      <c r="E234" s="88">
        <v>1800</v>
      </c>
      <c r="F234" s="87" t="s">
        <v>482</v>
      </c>
      <c r="G234" s="17" t="s">
        <v>1018</v>
      </c>
      <c r="H234" s="17" t="s">
        <v>925</v>
      </c>
      <c r="I234" s="97" t="s">
        <v>8</v>
      </c>
      <c r="J234" s="117">
        <v>1810</v>
      </c>
      <c r="K234" s="117">
        <v>1825</v>
      </c>
      <c r="L234" s="117">
        <v>1840</v>
      </c>
      <c r="M234" s="117">
        <v>1855</v>
      </c>
      <c r="N234" s="117">
        <v>1870</v>
      </c>
      <c r="O234" s="117">
        <v>1885</v>
      </c>
      <c r="P234" s="117">
        <v>1900</v>
      </c>
      <c r="Q234" s="117">
        <v>1915</v>
      </c>
      <c r="R234" s="117">
        <v>1940</v>
      </c>
      <c r="S234" s="117">
        <v>1313.01</v>
      </c>
      <c r="T234" s="117">
        <v>1943.94</v>
      </c>
      <c r="U234" s="117">
        <v>1955.3097600000001</v>
      </c>
    </row>
    <row r="235" spans="1:21" x14ac:dyDescent="0.25">
      <c r="A235" s="101" t="s">
        <v>95</v>
      </c>
      <c r="B235" s="23" t="s">
        <v>10</v>
      </c>
      <c r="C235" s="40">
        <v>15294</v>
      </c>
      <c r="D235" s="28" t="s">
        <v>461</v>
      </c>
      <c r="E235" s="96">
        <v>1800</v>
      </c>
      <c r="F235" s="94" t="s">
        <v>482</v>
      </c>
      <c r="G235" s="17" t="s">
        <v>787</v>
      </c>
      <c r="H235" s="17" t="s">
        <v>788</v>
      </c>
      <c r="I235" s="94" t="s">
        <v>8</v>
      </c>
      <c r="J235" s="117">
        <v>1591.53</v>
      </c>
      <c r="K235" s="117">
        <v>1525.22</v>
      </c>
      <c r="L235" s="117">
        <v>1864.37</v>
      </c>
      <c r="M235" s="117">
        <v>1943.94</v>
      </c>
      <c r="N235" s="117">
        <v>1887.1</v>
      </c>
      <c r="O235" s="117">
        <v>1932.5736000000002</v>
      </c>
      <c r="P235" s="117">
        <v>1818.8928000000001</v>
      </c>
      <c r="Q235" s="117">
        <v>1921.2</v>
      </c>
      <c r="R235" s="117">
        <v>1852.99</v>
      </c>
      <c r="S235" s="117">
        <v>1875.73</v>
      </c>
      <c r="T235" s="117">
        <v>1943.94</v>
      </c>
      <c r="U235" s="117">
        <v>1955.3097600000001</v>
      </c>
    </row>
    <row r="236" spans="1:21" x14ac:dyDescent="0.25">
      <c r="A236" s="101" t="s">
        <v>138</v>
      </c>
      <c r="B236" s="94" t="s">
        <v>51</v>
      </c>
      <c r="C236" s="40">
        <v>22037</v>
      </c>
      <c r="D236" s="28" t="s">
        <v>462</v>
      </c>
      <c r="E236" s="96">
        <v>1750</v>
      </c>
      <c r="F236" s="94" t="s">
        <v>482</v>
      </c>
      <c r="G236" s="17" t="s">
        <v>789</v>
      </c>
      <c r="H236" s="17" t="s">
        <v>790</v>
      </c>
      <c r="I236" s="94" t="s">
        <v>104</v>
      </c>
      <c r="J236" s="117">
        <v>1760</v>
      </c>
      <c r="K236" s="117">
        <v>1765</v>
      </c>
      <c r="L236" s="117">
        <v>1770</v>
      </c>
      <c r="M236" s="117">
        <v>1775</v>
      </c>
      <c r="N236" s="117">
        <v>978.49</v>
      </c>
      <c r="O236" s="117">
        <v>1878.8909999999998</v>
      </c>
      <c r="P236" s="117">
        <v>1768.3679999999999</v>
      </c>
      <c r="Q236" s="117">
        <v>1867.83</v>
      </c>
      <c r="R236" s="117">
        <v>1801.52</v>
      </c>
      <c r="S236" s="117">
        <v>1823.62</v>
      </c>
      <c r="T236" s="117">
        <v>1889.94</v>
      </c>
      <c r="U236" s="117">
        <v>1900.9956</v>
      </c>
    </row>
    <row r="237" spans="1:21" x14ac:dyDescent="0.25">
      <c r="A237" s="101" t="s">
        <v>852</v>
      </c>
      <c r="B237" s="20" t="s">
        <v>10</v>
      </c>
      <c r="C237" s="52">
        <v>17553</v>
      </c>
      <c r="D237" s="42" t="s">
        <v>850</v>
      </c>
      <c r="E237" s="96">
        <v>1500</v>
      </c>
      <c r="F237" s="94" t="s">
        <v>482</v>
      </c>
      <c r="G237" s="17" t="s">
        <v>851</v>
      </c>
      <c r="H237" s="95" t="s">
        <v>853</v>
      </c>
      <c r="I237" s="98" t="s">
        <v>8</v>
      </c>
      <c r="J237" s="117">
        <v>1510</v>
      </c>
      <c r="K237" s="117">
        <v>1515</v>
      </c>
      <c r="L237" s="117">
        <v>1520</v>
      </c>
      <c r="M237" s="117">
        <v>1525</v>
      </c>
      <c r="N237" s="117">
        <v>1530</v>
      </c>
      <c r="O237" s="117">
        <v>1535</v>
      </c>
      <c r="P237" s="117">
        <v>1540</v>
      </c>
      <c r="Q237" s="117">
        <v>1112.5</v>
      </c>
      <c r="R237" s="117">
        <v>1544.16</v>
      </c>
      <c r="S237" s="117">
        <v>1563.11</v>
      </c>
      <c r="T237" s="117">
        <v>1619.95</v>
      </c>
      <c r="U237" s="117">
        <v>1629.4247999999998</v>
      </c>
    </row>
    <row r="238" spans="1:21" x14ac:dyDescent="0.25">
      <c r="A238" s="101" t="s">
        <v>211</v>
      </c>
      <c r="B238" s="94" t="s">
        <v>10</v>
      </c>
      <c r="C238" s="40">
        <v>15255</v>
      </c>
      <c r="D238" s="28" t="s">
        <v>463</v>
      </c>
      <c r="E238" s="96">
        <v>1800</v>
      </c>
      <c r="F238" s="94" t="s">
        <v>482</v>
      </c>
      <c r="G238" s="17" t="s">
        <v>791</v>
      </c>
      <c r="H238" s="17" t="s">
        <v>792</v>
      </c>
      <c r="I238" s="94" t="s">
        <v>204</v>
      </c>
      <c r="J238" s="117">
        <v>1661.08</v>
      </c>
      <c r="K238" s="117">
        <v>1591.87</v>
      </c>
      <c r="L238" s="117">
        <v>1718.66</v>
      </c>
      <c r="M238" s="117">
        <v>1943.94</v>
      </c>
      <c r="N238" s="117">
        <v>1887.1</v>
      </c>
      <c r="O238" s="117">
        <v>1932.5736000000002</v>
      </c>
      <c r="P238" s="117">
        <v>1818.8928000000001</v>
      </c>
      <c r="Q238" s="117">
        <v>1921.2</v>
      </c>
      <c r="R238" s="117">
        <v>1852.99</v>
      </c>
      <c r="S238" s="117">
        <v>1875.73</v>
      </c>
      <c r="T238" s="117">
        <v>1943.94</v>
      </c>
      <c r="U238" s="117">
        <v>1955.3097600000001</v>
      </c>
    </row>
    <row r="239" spans="1:21" x14ac:dyDescent="0.25">
      <c r="A239" s="102" t="s">
        <v>96</v>
      </c>
      <c r="B239" s="23" t="s">
        <v>10</v>
      </c>
      <c r="C239" s="40">
        <v>17361</v>
      </c>
      <c r="D239" s="28" t="s">
        <v>464</v>
      </c>
      <c r="E239" s="96">
        <v>1500</v>
      </c>
      <c r="F239" s="94" t="s">
        <v>482</v>
      </c>
      <c r="G239" s="17" t="s">
        <v>592</v>
      </c>
      <c r="H239" s="17" t="s">
        <v>793</v>
      </c>
      <c r="I239" s="95" t="s">
        <v>8</v>
      </c>
      <c r="J239" s="117">
        <v>1510</v>
      </c>
      <c r="K239" s="117">
        <v>1515</v>
      </c>
      <c r="L239" s="117">
        <v>1520</v>
      </c>
      <c r="M239" s="117">
        <v>1525</v>
      </c>
      <c r="N239" s="117">
        <v>1530</v>
      </c>
      <c r="O239" s="117">
        <v>1535</v>
      </c>
      <c r="P239" s="117">
        <v>1970.4672</v>
      </c>
      <c r="Q239" s="117">
        <v>1601</v>
      </c>
      <c r="R239" s="117">
        <v>1544.16</v>
      </c>
      <c r="S239" s="117">
        <v>1563.11</v>
      </c>
      <c r="T239" s="117">
        <v>1619.95</v>
      </c>
      <c r="U239" s="117">
        <v>1629.4247999999998</v>
      </c>
    </row>
    <row r="240" spans="1:21" x14ac:dyDescent="0.25">
      <c r="A240" s="101" t="s">
        <v>97</v>
      </c>
      <c r="B240" s="23" t="s">
        <v>10</v>
      </c>
      <c r="C240" s="40">
        <v>16964</v>
      </c>
      <c r="D240" s="28" t="s">
        <v>465</v>
      </c>
      <c r="E240" s="96">
        <v>1500</v>
      </c>
      <c r="F240" s="94" t="s">
        <v>482</v>
      </c>
      <c r="G240" s="17" t="s">
        <v>794</v>
      </c>
      <c r="H240" s="17" t="s">
        <v>795</v>
      </c>
      <c r="I240" s="94" t="s">
        <v>8</v>
      </c>
      <c r="J240" s="117">
        <v>1510</v>
      </c>
      <c r="K240" s="117">
        <v>1515</v>
      </c>
      <c r="L240" s="117">
        <v>1520</v>
      </c>
      <c r="M240" s="117">
        <v>1525</v>
      </c>
      <c r="N240" s="117">
        <v>1205.6500000000001</v>
      </c>
      <c r="O240" s="117">
        <v>1610.4779999999998</v>
      </c>
      <c r="P240" s="117">
        <v>1515.7439999999999</v>
      </c>
      <c r="Q240" s="117">
        <v>1601</v>
      </c>
      <c r="R240" s="117">
        <v>1544.16</v>
      </c>
      <c r="S240" s="117">
        <v>1563.11</v>
      </c>
      <c r="T240" s="117">
        <v>1619.95</v>
      </c>
      <c r="U240" s="117">
        <v>1629.4247999999998</v>
      </c>
    </row>
    <row r="241" spans="1:21" x14ac:dyDescent="0.25">
      <c r="A241" s="101" t="s">
        <v>98</v>
      </c>
      <c r="B241" s="23" t="s">
        <v>10</v>
      </c>
      <c r="C241" s="40">
        <v>16074</v>
      </c>
      <c r="D241" s="28" t="s">
        <v>466</v>
      </c>
      <c r="E241" s="96">
        <v>1800</v>
      </c>
      <c r="F241" s="94" t="s">
        <v>482</v>
      </c>
      <c r="G241" s="17" t="s">
        <v>796</v>
      </c>
      <c r="H241" s="17" t="s">
        <v>530</v>
      </c>
      <c r="I241" s="94" t="s">
        <v>8</v>
      </c>
      <c r="J241" s="117">
        <v>1909.84</v>
      </c>
      <c r="K241" s="117">
        <v>1830.26</v>
      </c>
      <c r="L241" s="117">
        <v>1864.37</v>
      </c>
      <c r="M241" s="117">
        <v>1943.94</v>
      </c>
      <c r="N241" s="117">
        <v>1887.1</v>
      </c>
      <c r="O241" s="117">
        <v>1932.5736000000002</v>
      </c>
      <c r="P241" s="117">
        <v>1818.8928000000001</v>
      </c>
      <c r="Q241" s="117">
        <v>1921.2</v>
      </c>
      <c r="R241" s="117">
        <v>1852.99</v>
      </c>
      <c r="S241" s="117">
        <v>2188.35</v>
      </c>
      <c r="T241" s="117">
        <v>2267.9299999999998</v>
      </c>
      <c r="U241" s="117">
        <v>2281.19472</v>
      </c>
    </row>
    <row r="242" spans="1:21" x14ac:dyDescent="0.25">
      <c r="A242" s="104" t="s">
        <v>875</v>
      </c>
      <c r="B242" s="18" t="s">
        <v>10</v>
      </c>
      <c r="C242" s="65">
        <v>17302</v>
      </c>
      <c r="D242" s="105" t="s">
        <v>896</v>
      </c>
      <c r="E242" s="96">
        <v>1500</v>
      </c>
      <c r="F242" s="18" t="s">
        <v>482</v>
      </c>
      <c r="G242" s="64" t="s">
        <v>887</v>
      </c>
      <c r="H242" s="62" t="s">
        <v>880</v>
      </c>
      <c r="I242" s="63" t="s">
        <v>8</v>
      </c>
      <c r="J242" s="117">
        <v>1510</v>
      </c>
      <c r="K242" s="117">
        <v>1525</v>
      </c>
      <c r="L242" s="117">
        <v>1540</v>
      </c>
      <c r="M242" s="117">
        <v>1555</v>
      </c>
      <c r="N242" s="117">
        <v>1570</v>
      </c>
      <c r="O242" s="117">
        <v>1585</v>
      </c>
      <c r="P242" s="117">
        <v>1600</v>
      </c>
      <c r="Q242" s="117">
        <v>1615</v>
      </c>
      <c r="R242" s="117">
        <v>720.6</v>
      </c>
      <c r="S242" s="117">
        <v>1563.11</v>
      </c>
      <c r="T242" s="117">
        <v>1619.95</v>
      </c>
      <c r="U242" s="117">
        <v>1629.4247999999998</v>
      </c>
    </row>
    <row r="243" spans="1:21" x14ac:dyDescent="0.25">
      <c r="A243" s="101" t="s">
        <v>189</v>
      </c>
      <c r="B243" s="94" t="s">
        <v>51</v>
      </c>
      <c r="C243" s="40">
        <v>16386</v>
      </c>
      <c r="D243" s="28" t="s">
        <v>467</v>
      </c>
      <c r="E243" s="96">
        <v>20000</v>
      </c>
      <c r="F243" s="94" t="s">
        <v>482</v>
      </c>
      <c r="G243" s="17" t="s">
        <v>797</v>
      </c>
      <c r="H243" s="17" t="s">
        <v>798</v>
      </c>
      <c r="I243" s="94" t="s">
        <v>168</v>
      </c>
      <c r="J243" s="117">
        <v>15556.71</v>
      </c>
      <c r="K243" s="117">
        <v>14548.52</v>
      </c>
      <c r="L243" s="117">
        <v>20317.599999999999</v>
      </c>
      <c r="M243" s="117">
        <v>21273.05</v>
      </c>
      <c r="N243" s="117">
        <v>20967.79</v>
      </c>
      <c r="O243" s="117">
        <v>21473.039999999997</v>
      </c>
      <c r="P243" s="117">
        <v>20209.919999999998</v>
      </c>
      <c r="Q243" s="117">
        <v>21346.720000000001</v>
      </c>
      <c r="R243" s="117">
        <v>20588.849999999999</v>
      </c>
      <c r="S243" s="117">
        <v>20841.48</v>
      </c>
      <c r="T243" s="117">
        <v>21599.35</v>
      </c>
      <c r="U243" s="117">
        <v>21725.663999999997</v>
      </c>
    </row>
    <row r="244" spans="1:21" x14ac:dyDescent="0.25">
      <c r="A244" s="101" t="s">
        <v>99</v>
      </c>
      <c r="B244" s="23" t="s">
        <v>10</v>
      </c>
      <c r="C244" s="40">
        <v>261189</v>
      </c>
      <c r="D244" s="28" t="s">
        <v>468</v>
      </c>
      <c r="E244" s="96">
        <v>5500</v>
      </c>
      <c r="F244" s="94" t="s">
        <v>482</v>
      </c>
      <c r="G244" s="17" t="s">
        <v>799</v>
      </c>
      <c r="H244" s="17" t="s">
        <v>800</v>
      </c>
      <c r="I244" s="94" t="s">
        <v>8</v>
      </c>
      <c r="J244" s="117">
        <v>5835.61</v>
      </c>
      <c r="K244" s="117">
        <v>5592.46</v>
      </c>
      <c r="L244" s="117">
        <v>5696.67</v>
      </c>
      <c r="M244" s="117">
        <v>5939.82</v>
      </c>
      <c r="N244" s="117">
        <v>5766.14</v>
      </c>
      <c r="O244" s="117">
        <v>5905.0860000000002</v>
      </c>
      <c r="P244" s="117">
        <v>5557.7280000000001</v>
      </c>
      <c r="Q244" s="117">
        <v>5870.35</v>
      </c>
      <c r="R244" s="117">
        <v>5661.93</v>
      </c>
      <c r="S244" s="117">
        <v>5731.4</v>
      </c>
      <c r="T244" s="117">
        <v>5939.82</v>
      </c>
      <c r="U244" s="117">
        <v>5974.5576000000001</v>
      </c>
    </row>
    <row r="245" spans="1:21" x14ac:dyDescent="0.25">
      <c r="A245" s="103" t="s">
        <v>162</v>
      </c>
      <c r="B245" s="16" t="s">
        <v>140</v>
      </c>
      <c r="C245" s="40">
        <v>30053</v>
      </c>
      <c r="D245" s="28" t="s">
        <v>469</v>
      </c>
      <c r="E245" s="96">
        <v>1930</v>
      </c>
      <c r="F245" s="94" t="s">
        <v>482</v>
      </c>
      <c r="G245" s="17" t="s">
        <v>801</v>
      </c>
      <c r="H245" s="17" t="s">
        <v>856</v>
      </c>
      <c r="I245" s="94" t="s">
        <v>166</v>
      </c>
      <c r="J245" s="117">
        <v>1945.44</v>
      </c>
      <c r="K245" s="117">
        <v>1864.38</v>
      </c>
      <c r="L245" s="117">
        <v>1899.12</v>
      </c>
      <c r="M245" s="117">
        <v>2084.34</v>
      </c>
      <c r="N245" s="117">
        <v>2023.39</v>
      </c>
      <c r="O245" s="117">
        <v>2072.1483600000001</v>
      </c>
      <c r="P245" s="117">
        <v>1950.25728</v>
      </c>
      <c r="Q245" s="117">
        <v>2059.9499999999998</v>
      </c>
      <c r="R245" s="117">
        <v>2161.8200000000002</v>
      </c>
      <c r="S245" s="117">
        <v>2188.35</v>
      </c>
      <c r="T245" s="117">
        <v>2267.9299999999998</v>
      </c>
      <c r="U245" s="117">
        <v>2281.19472</v>
      </c>
    </row>
    <row r="246" spans="1:21" x14ac:dyDescent="0.25">
      <c r="A246" s="103" t="s">
        <v>163</v>
      </c>
      <c r="B246" s="16" t="s">
        <v>140</v>
      </c>
      <c r="C246" s="40">
        <v>31967</v>
      </c>
      <c r="D246" s="28" t="s">
        <v>470</v>
      </c>
      <c r="E246" s="96">
        <v>1800</v>
      </c>
      <c r="F246" s="94" t="s">
        <v>482</v>
      </c>
      <c r="G246" s="17" t="s">
        <v>802</v>
      </c>
      <c r="H246" s="17" t="s">
        <v>866</v>
      </c>
      <c r="I246" s="94" t="s">
        <v>166</v>
      </c>
      <c r="J246" s="117">
        <v>1810</v>
      </c>
      <c r="K246" s="117">
        <v>1815</v>
      </c>
      <c r="L246" s="117">
        <v>1820</v>
      </c>
      <c r="M246" s="117">
        <v>1825</v>
      </c>
      <c r="N246" s="117">
        <v>251.61</v>
      </c>
      <c r="O246" s="117">
        <v>1932.57</v>
      </c>
      <c r="P246" s="117">
        <v>1818.8928000000001</v>
      </c>
      <c r="Q246" s="117">
        <v>1921.2</v>
      </c>
      <c r="R246" s="117">
        <v>1955.94</v>
      </c>
      <c r="S246" s="117">
        <v>1979.94</v>
      </c>
      <c r="T246" s="117">
        <v>2051.9299999999998</v>
      </c>
      <c r="U246" s="117">
        <v>2063.9380799999999</v>
      </c>
    </row>
    <row r="247" spans="1:21" x14ac:dyDescent="0.25">
      <c r="A247" s="102" t="s">
        <v>100</v>
      </c>
      <c r="B247" s="23" t="s">
        <v>10</v>
      </c>
      <c r="C247" s="40">
        <v>17225</v>
      </c>
      <c r="D247" s="28" t="s">
        <v>471</v>
      </c>
      <c r="E247" s="96">
        <v>1500</v>
      </c>
      <c r="F247" s="94" t="s">
        <v>482</v>
      </c>
      <c r="G247" s="17" t="s">
        <v>592</v>
      </c>
      <c r="H247" s="17" t="s">
        <v>782</v>
      </c>
      <c r="I247" s="95" t="s">
        <v>8</v>
      </c>
      <c r="J247" s="117">
        <v>1510</v>
      </c>
      <c r="K247" s="117">
        <v>1515</v>
      </c>
      <c r="L247" s="117">
        <v>1520</v>
      </c>
      <c r="M247" s="117">
        <v>1525</v>
      </c>
      <c r="N247" s="117">
        <v>1530</v>
      </c>
      <c r="O247" s="117">
        <v>697.87380000000007</v>
      </c>
      <c r="P247" s="117">
        <v>1515.7439999999999</v>
      </c>
      <c r="Q247" s="117">
        <v>1601</v>
      </c>
      <c r="R247" s="117">
        <v>1544.16</v>
      </c>
      <c r="S247" s="117">
        <v>1563.11</v>
      </c>
      <c r="T247" s="117">
        <v>1619.95</v>
      </c>
      <c r="U247" s="117">
        <v>1629.4247999999998</v>
      </c>
    </row>
    <row r="248" spans="1:21" x14ac:dyDescent="0.25">
      <c r="A248" s="101" t="s">
        <v>196</v>
      </c>
      <c r="B248" s="94" t="s">
        <v>42</v>
      </c>
      <c r="C248" s="40">
        <v>6350</v>
      </c>
      <c r="D248" s="29" t="s">
        <v>472</v>
      </c>
      <c r="E248" s="96">
        <v>3500</v>
      </c>
      <c r="F248" s="94" t="s">
        <v>482</v>
      </c>
      <c r="G248" s="17" t="s">
        <v>803</v>
      </c>
      <c r="H248" s="17" t="s">
        <v>804</v>
      </c>
      <c r="I248" s="94" t="s">
        <v>192</v>
      </c>
      <c r="J248" s="117">
        <v>3713.57</v>
      </c>
      <c r="K248" s="117">
        <v>3558.84</v>
      </c>
      <c r="L248" s="117">
        <v>3625.15</v>
      </c>
      <c r="M248" s="117">
        <v>3779.89</v>
      </c>
      <c r="N248" s="117">
        <v>3669.36</v>
      </c>
      <c r="O248" s="117">
        <v>3757.7819999999997</v>
      </c>
      <c r="P248" s="117">
        <v>3536.7359999999999</v>
      </c>
      <c r="Q248" s="117">
        <v>3735.67</v>
      </c>
      <c r="R248" s="117">
        <v>3603.04</v>
      </c>
      <c r="S248" s="117">
        <v>3647.25</v>
      </c>
      <c r="T248" s="117">
        <v>4157.87</v>
      </c>
      <c r="U248" s="117">
        <v>4182.1903200000006</v>
      </c>
    </row>
    <row r="249" spans="1:21" x14ac:dyDescent="0.25">
      <c r="A249" s="103" t="s">
        <v>164</v>
      </c>
      <c r="B249" s="16" t="s">
        <v>140</v>
      </c>
      <c r="C249" s="40">
        <v>17777</v>
      </c>
      <c r="D249" s="109" t="s">
        <v>473</v>
      </c>
      <c r="E249" s="96">
        <v>1920</v>
      </c>
      <c r="F249" s="94" t="s">
        <v>482</v>
      </c>
      <c r="G249" s="17" t="s">
        <v>805</v>
      </c>
      <c r="H249" s="17" t="s">
        <v>867</v>
      </c>
      <c r="I249" s="94" t="s">
        <v>166</v>
      </c>
      <c r="J249" s="117">
        <v>1935.36</v>
      </c>
      <c r="K249" s="117">
        <v>1854.72</v>
      </c>
      <c r="L249" s="117">
        <v>1889.28</v>
      </c>
      <c r="M249" s="117">
        <v>2073.54</v>
      </c>
      <c r="N249" s="117">
        <v>2012.91</v>
      </c>
      <c r="O249" s="117">
        <v>2061.4118399999998</v>
      </c>
      <c r="P249" s="117">
        <v>1940.1523199999999</v>
      </c>
      <c r="Q249" s="117">
        <v>2049.2800000000002</v>
      </c>
      <c r="R249" s="117">
        <v>2161.8200000000002</v>
      </c>
      <c r="S249" s="117">
        <v>2188.35</v>
      </c>
      <c r="T249" s="117">
        <v>2267.9299999999998</v>
      </c>
      <c r="U249" s="117">
        <v>2281.19472</v>
      </c>
    </row>
    <row r="250" spans="1:21" ht="15.75" x14ac:dyDescent="0.25">
      <c r="A250" s="113" t="s">
        <v>916</v>
      </c>
      <c r="B250" s="20" t="s">
        <v>51</v>
      </c>
      <c r="C250" s="52">
        <v>24585</v>
      </c>
      <c r="D250" s="42" t="s">
        <v>996</v>
      </c>
      <c r="E250" s="96">
        <v>1900</v>
      </c>
      <c r="F250" s="94" t="s">
        <v>482</v>
      </c>
      <c r="G250" s="17" t="s">
        <v>1019</v>
      </c>
      <c r="H250" s="17" t="s">
        <v>918</v>
      </c>
      <c r="I250" s="97" t="s">
        <v>168</v>
      </c>
      <c r="J250" s="117">
        <v>1910</v>
      </c>
      <c r="K250" s="117">
        <v>1925</v>
      </c>
      <c r="L250" s="117">
        <v>1940</v>
      </c>
      <c r="M250" s="117">
        <v>1955</v>
      </c>
      <c r="N250" s="117">
        <v>1970</v>
      </c>
      <c r="O250" s="117">
        <v>1985</v>
      </c>
      <c r="P250" s="117">
        <v>2000</v>
      </c>
      <c r="Q250" s="117">
        <v>2015</v>
      </c>
      <c r="R250" s="117">
        <v>2040</v>
      </c>
      <c r="S250" s="117">
        <v>1583.95</v>
      </c>
      <c r="T250" s="117">
        <v>2051.9299999999998</v>
      </c>
      <c r="U250" s="117">
        <v>2063.9380799999999</v>
      </c>
    </row>
    <row r="251" spans="1:21" x14ac:dyDescent="0.25">
      <c r="A251" s="104" t="s">
        <v>876</v>
      </c>
      <c r="B251" s="18" t="s">
        <v>233</v>
      </c>
      <c r="C251" s="65">
        <v>34566</v>
      </c>
      <c r="D251" s="105" t="s">
        <v>897</v>
      </c>
      <c r="E251" s="96">
        <v>1800</v>
      </c>
      <c r="F251" s="18" t="s">
        <v>482</v>
      </c>
      <c r="G251" s="64" t="s">
        <v>888</v>
      </c>
      <c r="H251" s="62" t="s">
        <v>882</v>
      </c>
      <c r="I251" s="63" t="s">
        <v>213</v>
      </c>
      <c r="J251" s="117">
        <v>1810</v>
      </c>
      <c r="K251" s="117">
        <v>1825</v>
      </c>
      <c r="L251" s="117">
        <v>1840</v>
      </c>
      <c r="M251" s="117">
        <v>1855</v>
      </c>
      <c r="N251" s="117">
        <v>1870</v>
      </c>
      <c r="O251" s="117">
        <v>1885</v>
      </c>
      <c r="P251" s="117">
        <v>1900</v>
      </c>
      <c r="Q251" s="117">
        <v>1915</v>
      </c>
      <c r="R251" s="117">
        <v>1729.46</v>
      </c>
      <c r="S251" s="117">
        <v>1875.73</v>
      </c>
      <c r="T251" s="117">
        <v>1943.94</v>
      </c>
      <c r="U251" s="117">
        <v>1955.3097600000001</v>
      </c>
    </row>
    <row r="252" spans="1:21" x14ac:dyDescent="0.25">
      <c r="A252" s="101" t="s">
        <v>232</v>
      </c>
      <c r="B252" s="94" t="s">
        <v>233</v>
      </c>
      <c r="C252" s="40">
        <v>28088</v>
      </c>
      <c r="D252" s="28" t="s">
        <v>474</v>
      </c>
      <c r="E252" s="96">
        <v>1950</v>
      </c>
      <c r="F252" s="94" t="s">
        <v>482</v>
      </c>
      <c r="G252" s="17" t="s">
        <v>806</v>
      </c>
      <c r="H252" s="17" t="s">
        <v>807</v>
      </c>
      <c r="I252" s="94" t="s">
        <v>213</v>
      </c>
      <c r="J252" s="117">
        <v>2068.9899999999998</v>
      </c>
      <c r="K252" s="117">
        <v>1982.78</v>
      </c>
      <c r="L252" s="117">
        <v>2019.73</v>
      </c>
      <c r="M252" s="117">
        <v>2105.94</v>
      </c>
      <c r="N252" s="117">
        <v>2044.36</v>
      </c>
      <c r="O252" s="117">
        <v>2093.6214</v>
      </c>
      <c r="P252" s="117">
        <v>1970.4672</v>
      </c>
      <c r="Q252" s="117">
        <v>2081.3000000000002</v>
      </c>
      <c r="R252" s="117">
        <v>2007.41</v>
      </c>
      <c r="S252" s="117">
        <v>2032.04</v>
      </c>
      <c r="T252" s="117">
        <v>2105.9299999999998</v>
      </c>
      <c r="U252" s="117">
        <v>2118.2522399999998</v>
      </c>
    </row>
    <row r="253" spans="1:21" x14ac:dyDescent="0.25">
      <c r="A253" s="101" t="s">
        <v>101</v>
      </c>
      <c r="B253" s="23" t="s">
        <v>10</v>
      </c>
      <c r="C253" s="40">
        <v>13018</v>
      </c>
      <c r="D253" s="28" t="s">
        <v>475</v>
      </c>
      <c r="E253" s="96">
        <v>2100</v>
      </c>
      <c r="F253" s="94" t="s">
        <v>482</v>
      </c>
      <c r="G253" s="17" t="s">
        <v>808</v>
      </c>
      <c r="H253" s="17" t="s">
        <v>809</v>
      </c>
      <c r="I253" s="94" t="s">
        <v>8</v>
      </c>
      <c r="J253" s="117">
        <v>1909.84</v>
      </c>
      <c r="K253" s="117">
        <v>1830.26</v>
      </c>
      <c r="L253" s="117">
        <v>1864.37</v>
      </c>
      <c r="M253" s="117">
        <v>1943.94</v>
      </c>
      <c r="N253" s="117">
        <v>1887.1</v>
      </c>
      <c r="O253" s="117">
        <v>1932.5736000000002</v>
      </c>
      <c r="P253" s="117">
        <v>1818.8928000000001</v>
      </c>
      <c r="Q253" s="117">
        <v>2241.4</v>
      </c>
      <c r="R253" s="117">
        <v>2161.8200000000002</v>
      </c>
      <c r="S253" s="117">
        <v>2188.35</v>
      </c>
      <c r="T253" s="117">
        <v>2267.9299999999998</v>
      </c>
      <c r="U253" s="117">
        <v>2281.19472</v>
      </c>
    </row>
    <row r="254" spans="1:21" x14ac:dyDescent="0.25">
      <c r="A254" s="101" t="s">
        <v>190</v>
      </c>
      <c r="B254" s="94" t="s">
        <v>51</v>
      </c>
      <c r="C254" s="40">
        <v>17314</v>
      </c>
      <c r="D254" s="109" t="s">
        <v>476</v>
      </c>
      <c r="E254" s="96">
        <v>22592.639999999999</v>
      </c>
      <c r="F254" s="94" t="s">
        <v>482</v>
      </c>
      <c r="G254" s="17" t="s">
        <v>810</v>
      </c>
      <c r="H254" s="17" t="s">
        <v>811</v>
      </c>
      <c r="I254" s="94" t="s">
        <v>168</v>
      </c>
      <c r="J254" s="117">
        <v>23971.26</v>
      </c>
      <c r="K254" s="117">
        <v>22972.46</v>
      </c>
      <c r="L254" s="117">
        <v>23400.52</v>
      </c>
      <c r="M254" s="117">
        <v>24399.32</v>
      </c>
      <c r="N254" s="117">
        <v>23685.89</v>
      </c>
      <c r="O254" s="117">
        <v>24256.633121279901</v>
      </c>
      <c r="P254" s="117">
        <v>22829.772349439998</v>
      </c>
      <c r="Q254" s="117">
        <v>24113.94</v>
      </c>
      <c r="R254" s="117">
        <v>23257.83</v>
      </c>
      <c r="S254" s="117">
        <v>23543.200000000001</v>
      </c>
      <c r="T254" s="117">
        <v>24399.31</v>
      </c>
      <c r="U254" s="117">
        <v>24542.005275647996</v>
      </c>
    </row>
    <row r="255" spans="1:21" ht="15.75" x14ac:dyDescent="0.25">
      <c r="A255" s="113" t="s">
        <v>945</v>
      </c>
      <c r="B255" s="20" t="s">
        <v>10</v>
      </c>
      <c r="C255" s="52">
        <v>15137</v>
      </c>
      <c r="D255" s="42" t="s">
        <v>997</v>
      </c>
      <c r="E255" s="96">
        <v>4000</v>
      </c>
      <c r="F255" s="94" t="s">
        <v>482</v>
      </c>
      <c r="G255" s="17" t="s">
        <v>1036</v>
      </c>
      <c r="H255" s="95" t="s">
        <v>957</v>
      </c>
      <c r="I255" s="97" t="s">
        <v>8</v>
      </c>
      <c r="J255" s="117">
        <v>4010</v>
      </c>
      <c r="K255" s="117">
        <v>4025</v>
      </c>
      <c r="L255" s="117">
        <v>4040</v>
      </c>
      <c r="M255" s="117">
        <v>4055</v>
      </c>
      <c r="N255" s="117">
        <v>4070</v>
      </c>
      <c r="O255" s="117">
        <v>4085</v>
      </c>
      <c r="P255" s="117">
        <v>4100</v>
      </c>
      <c r="Q255" s="117">
        <v>4115</v>
      </c>
      <c r="R255" s="117">
        <v>4125</v>
      </c>
      <c r="S255" s="117">
        <v>4185</v>
      </c>
      <c r="T255" s="117">
        <v>3743.88</v>
      </c>
      <c r="U255" s="117">
        <v>4345.1328000000003</v>
      </c>
    </row>
    <row r="256" spans="1:21" x14ac:dyDescent="0.25">
      <c r="A256" s="102" t="s">
        <v>102</v>
      </c>
      <c r="B256" s="23" t="s">
        <v>10</v>
      </c>
      <c r="C256" s="40">
        <v>16684</v>
      </c>
      <c r="D256" s="109" t="s">
        <v>477</v>
      </c>
      <c r="E256" s="96">
        <v>1800</v>
      </c>
      <c r="F256" s="94" t="s">
        <v>482</v>
      </c>
      <c r="G256" s="17" t="s">
        <v>812</v>
      </c>
      <c r="H256" s="17" t="s">
        <v>533</v>
      </c>
      <c r="I256" s="95" t="s">
        <v>8</v>
      </c>
      <c r="J256" s="117">
        <v>1810</v>
      </c>
      <c r="K256" s="117">
        <v>406.72</v>
      </c>
      <c r="L256" s="117">
        <v>1553.64</v>
      </c>
      <c r="M256" s="117">
        <v>1619.95</v>
      </c>
      <c r="N256" s="117">
        <v>1572.58</v>
      </c>
      <c r="O256" s="117">
        <v>1610.4779999999998</v>
      </c>
      <c r="P256" s="117">
        <v>1818.8928000000001</v>
      </c>
      <c r="Q256" s="117">
        <v>1921.2</v>
      </c>
      <c r="R256" s="117">
        <v>1852.99</v>
      </c>
      <c r="S256" s="117">
        <v>1875.73</v>
      </c>
      <c r="T256" s="117">
        <v>1943.94</v>
      </c>
      <c r="U256" s="117">
        <v>1955.3097600000001</v>
      </c>
    </row>
    <row r="257" spans="1:21" ht="15.75" x14ac:dyDescent="0.25">
      <c r="A257" s="113" t="s">
        <v>917</v>
      </c>
      <c r="B257" s="20" t="s">
        <v>241</v>
      </c>
      <c r="C257" s="52">
        <v>38457</v>
      </c>
      <c r="D257" s="42" t="s">
        <v>998</v>
      </c>
      <c r="E257" s="96">
        <v>2100</v>
      </c>
      <c r="F257" s="94" t="s">
        <v>482</v>
      </c>
      <c r="G257" s="17" t="s">
        <v>1005</v>
      </c>
      <c r="H257" s="17" t="s">
        <v>920</v>
      </c>
      <c r="I257" s="97" t="s">
        <v>235</v>
      </c>
      <c r="J257" s="117">
        <v>2110</v>
      </c>
      <c r="K257" s="117">
        <v>2125</v>
      </c>
      <c r="L257" s="117">
        <v>2140</v>
      </c>
      <c r="M257" s="117">
        <v>2155</v>
      </c>
      <c r="N257" s="117">
        <v>2170</v>
      </c>
      <c r="O257" s="117">
        <v>2185</v>
      </c>
      <c r="P257" s="117">
        <v>2200</v>
      </c>
      <c r="Q257" s="117">
        <v>2215</v>
      </c>
      <c r="R257" s="117">
        <v>2225</v>
      </c>
      <c r="S257" s="117">
        <v>1240.06</v>
      </c>
      <c r="T257" s="117">
        <v>2267.9299999999998</v>
      </c>
      <c r="U257" s="117">
        <v>2281.19472</v>
      </c>
    </row>
    <row r="258" spans="1:21" x14ac:dyDescent="0.25">
      <c r="A258" s="100" t="s">
        <v>197</v>
      </c>
      <c r="B258" s="94" t="s">
        <v>42</v>
      </c>
      <c r="C258" s="40">
        <v>10124</v>
      </c>
      <c r="D258" s="28" t="s">
        <v>478</v>
      </c>
      <c r="E258" s="96">
        <v>1500</v>
      </c>
      <c r="F258" s="94" t="s">
        <v>482</v>
      </c>
      <c r="G258" s="17" t="s">
        <v>813</v>
      </c>
      <c r="H258" s="17" t="s">
        <v>664</v>
      </c>
      <c r="I258" s="94" t="s">
        <v>192</v>
      </c>
      <c r="J258" s="117">
        <v>1510</v>
      </c>
      <c r="K258" s="117">
        <v>1515</v>
      </c>
      <c r="L258" s="117">
        <v>1520</v>
      </c>
      <c r="M258" s="117">
        <v>1525</v>
      </c>
      <c r="N258" s="117">
        <v>1520.16</v>
      </c>
      <c r="O258" s="117">
        <v>1610.4779999999998</v>
      </c>
      <c r="P258" s="117">
        <v>1515.7439999999999</v>
      </c>
      <c r="Q258" s="117">
        <v>1601</v>
      </c>
      <c r="R258" s="117">
        <v>1544.16</v>
      </c>
      <c r="S258" s="117">
        <v>1563.11</v>
      </c>
      <c r="T258" s="117">
        <v>1619.95</v>
      </c>
      <c r="U258" s="117">
        <v>1629.4247999999998</v>
      </c>
    </row>
    <row r="259" spans="1:21" x14ac:dyDescent="0.25">
      <c r="A259" s="100" t="s">
        <v>1038</v>
      </c>
      <c r="B259" s="94" t="s">
        <v>10</v>
      </c>
      <c r="C259" s="40">
        <v>16684</v>
      </c>
      <c r="D259" s="28" t="s">
        <v>477</v>
      </c>
      <c r="E259" s="96">
        <v>1800</v>
      </c>
      <c r="F259" s="94" t="s">
        <v>482</v>
      </c>
      <c r="G259" s="17" t="s">
        <v>812</v>
      </c>
      <c r="H259" s="17" t="s">
        <v>533</v>
      </c>
      <c r="I259" s="94" t="s">
        <v>8</v>
      </c>
      <c r="J259" s="117">
        <v>1810</v>
      </c>
      <c r="K259" s="117">
        <v>406.72</v>
      </c>
      <c r="L259" s="117">
        <v>1553.64</v>
      </c>
      <c r="M259" s="117">
        <v>1619.95</v>
      </c>
      <c r="N259" s="117">
        <v>1572.58</v>
      </c>
      <c r="O259" s="117">
        <v>1610.4779999999998</v>
      </c>
      <c r="P259" s="117">
        <v>1818.8928000000001</v>
      </c>
      <c r="Q259" s="117">
        <v>1921.2</v>
      </c>
      <c r="R259" s="117">
        <v>1855</v>
      </c>
      <c r="S259" s="117">
        <v>1818.8928000000001</v>
      </c>
      <c r="T259" s="117">
        <v>1921.2</v>
      </c>
      <c r="U259" s="117">
        <v>1855</v>
      </c>
    </row>
  </sheetData>
  <autoFilter ref="A1:U258">
    <sortState ref="A2:U258">
      <sortCondition ref="A1:A258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workbookViewId="0">
      <selection activeCell="D231" sqref="D231"/>
    </sheetView>
  </sheetViews>
  <sheetFormatPr defaultRowHeight="15" x14ac:dyDescent="0.25"/>
  <cols>
    <col min="1" max="1" width="40.5703125" style="24" bestFit="1" customWidth="1"/>
    <col min="2" max="2" width="9.42578125" style="24" customWidth="1"/>
    <col min="3" max="3" width="10.28515625" style="24" customWidth="1"/>
    <col min="4" max="4" width="40.85546875" style="24" bestFit="1" customWidth="1"/>
    <col min="5" max="5" width="14.85546875" style="38" bestFit="1" customWidth="1"/>
    <col min="6" max="6" width="14.85546875" style="24" customWidth="1"/>
    <col min="7" max="7" width="14.85546875" style="11" bestFit="1" customWidth="1"/>
    <col min="8" max="8" width="14.5703125" style="11" bestFit="1" customWidth="1"/>
    <col min="9" max="9" width="15.7109375" style="24" bestFit="1" customWidth="1"/>
    <col min="10" max="10" width="11.7109375" style="11" bestFit="1" customWidth="1"/>
    <col min="11" max="16384" width="9.140625" style="11"/>
  </cols>
  <sheetData>
    <row r="1" spans="1:9" x14ac:dyDescent="0.25">
      <c r="A1" s="1" t="s">
        <v>0</v>
      </c>
      <c r="B1" s="12" t="s">
        <v>1</v>
      </c>
      <c r="C1" s="12" t="s">
        <v>2</v>
      </c>
      <c r="D1" s="12" t="s">
        <v>3</v>
      </c>
      <c r="E1" s="36" t="s">
        <v>479</v>
      </c>
      <c r="F1" s="10" t="s">
        <v>481</v>
      </c>
      <c r="G1" s="12" t="s">
        <v>4</v>
      </c>
      <c r="H1" s="12" t="s">
        <v>5</v>
      </c>
      <c r="I1" s="12" t="s">
        <v>6</v>
      </c>
    </row>
    <row r="2" spans="1:9" x14ac:dyDescent="0.25">
      <c r="A2" s="30" t="s">
        <v>7</v>
      </c>
      <c r="B2" s="17"/>
      <c r="C2" s="17"/>
      <c r="D2" s="27" t="s">
        <v>256</v>
      </c>
      <c r="E2" s="37">
        <v>2000</v>
      </c>
      <c r="F2" s="20" t="s">
        <v>482</v>
      </c>
      <c r="G2" s="9"/>
      <c r="H2" s="6">
        <v>40969</v>
      </c>
      <c r="I2" s="26" t="s">
        <v>8</v>
      </c>
    </row>
    <row r="3" spans="1:9" x14ac:dyDescent="0.25">
      <c r="A3" s="30" t="s">
        <v>9</v>
      </c>
      <c r="B3" s="17" t="s">
        <v>10</v>
      </c>
      <c r="C3" s="17">
        <v>16854</v>
      </c>
      <c r="D3" s="27" t="s">
        <v>257</v>
      </c>
      <c r="E3" s="37">
        <v>2100</v>
      </c>
      <c r="F3" s="20" t="s">
        <v>482</v>
      </c>
      <c r="G3" s="4">
        <v>32475</v>
      </c>
      <c r="H3" s="6">
        <v>40997</v>
      </c>
      <c r="I3" s="26" t="s">
        <v>8</v>
      </c>
    </row>
    <row r="4" spans="1:9" x14ac:dyDescent="0.25">
      <c r="A4" s="30" t="s">
        <v>11</v>
      </c>
      <c r="B4" s="17" t="s">
        <v>10</v>
      </c>
      <c r="C4" s="17">
        <v>17230</v>
      </c>
      <c r="D4" s="27" t="s">
        <v>258</v>
      </c>
      <c r="E4" s="37">
        <v>2200</v>
      </c>
      <c r="F4" s="20" t="s">
        <v>482</v>
      </c>
      <c r="G4" s="4">
        <v>32168</v>
      </c>
      <c r="H4" s="6">
        <v>41059</v>
      </c>
      <c r="I4" s="26" t="s">
        <v>8</v>
      </c>
    </row>
    <row r="5" spans="1:9" x14ac:dyDescent="0.25">
      <c r="A5" s="30" t="s">
        <v>12</v>
      </c>
      <c r="B5" s="17" t="s">
        <v>10</v>
      </c>
      <c r="C5" s="17">
        <v>14740</v>
      </c>
      <c r="D5" s="27" t="s">
        <v>259</v>
      </c>
      <c r="E5" s="37">
        <v>2300</v>
      </c>
      <c r="F5" s="20" t="s">
        <v>482</v>
      </c>
      <c r="G5" s="4">
        <v>31396</v>
      </c>
      <c r="H5" s="6">
        <v>40154</v>
      </c>
      <c r="I5" s="26" t="s">
        <v>8</v>
      </c>
    </row>
    <row r="6" spans="1:9" x14ac:dyDescent="0.25">
      <c r="A6" s="30" t="s">
        <v>103</v>
      </c>
      <c r="B6" s="20" t="s">
        <v>51</v>
      </c>
      <c r="C6" s="18">
        <v>20393</v>
      </c>
      <c r="D6" s="27" t="s">
        <v>260</v>
      </c>
      <c r="E6" s="37">
        <v>2400</v>
      </c>
      <c r="F6" s="20" t="s">
        <v>482</v>
      </c>
      <c r="G6" s="4">
        <v>29704</v>
      </c>
      <c r="H6" s="6">
        <v>40294</v>
      </c>
      <c r="I6" s="26" t="s">
        <v>104</v>
      </c>
    </row>
    <row r="7" spans="1:9" x14ac:dyDescent="0.25">
      <c r="A7" s="30" t="s">
        <v>203</v>
      </c>
      <c r="B7" s="20" t="s">
        <v>10</v>
      </c>
      <c r="C7" s="18">
        <v>13979</v>
      </c>
      <c r="D7" s="27" t="s">
        <v>261</v>
      </c>
      <c r="E7" s="37">
        <v>2500</v>
      </c>
      <c r="F7" s="20" t="s">
        <v>482</v>
      </c>
      <c r="G7" s="4">
        <v>29088</v>
      </c>
      <c r="H7" s="6">
        <v>40113</v>
      </c>
      <c r="I7" s="26" t="s">
        <v>204</v>
      </c>
    </row>
    <row r="8" spans="1:9" x14ac:dyDescent="0.25">
      <c r="A8" s="30" t="s">
        <v>250</v>
      </c>
      <c r="B8" s="20" t="s">
        <v>255</v>
      </c>
      <c r="C8" s="18">
        <v>7410</v>
      </c>
      <c r="D8" s="27" t="s">
        <v>262</v>
      </c>
      <c r="E8" s="37">
        <v>2600</v>
      </c>
      <c r="F8" s="20" t="s">
        <v>482</v>
      </c>
      <c r="G8" s="4">
        <v>31940</v>
      </c>
      <c r="H8" s="6">
        <v>41113</v>
      </c>
      <c r="I8" s="26" t="s">
        <v>251</v>
      </c>
    </row>
    <row r="9" spans="1:9" x14ac:dyDescent="0.25">
      <c r="A9" s="31" t="s">
        <v>139</v>
      </c>
      <c r="B9" s="19" t="s">
        <v>140</v>
      </c>
      <c r="C9" s="19">
        <v>28686</v>
      </c>
      <c r="D9" s="27" t="s">
        <v>263</v>
      </c>
      <c r="E9" s="37">
        <v>2700</v>
      </c>
      <c r="F9" s="20" t="s">
        <v>482</v>
      </c>
      <c r="G9" s="4">
        <v>31186</v>
      </c>
      <c r="H9" s="3">
        <v>31186</v>
      </c>
      <c r="I9" s="22" t="s">
        <v>166</v>
      </c>
    </row>
    <row r="10" spans="1:9" x14ac:dyDescent="0.25">
      <c r="A10" s="30" t="s">
        <v>212</v>
      </c>
      <c r="B10" s="20" t="s">
        <v>233</v>
      </c>
      <c r="C10" s="18">
        <v>33636</v>
      </c>
      <c r="D10" s="27" t="s">
        <v>264</v>
      </c>
      <c r="E10" s="37">
        <v>2800</v>
      </c>
      <c r="F10" s="20" t="s">
        <v>482</v>
      </c>
      <c r="G10" s="4">
        <v>31241</v>
      </c>
      <c r="H10" s="6">
        <v>40498</v>
      </c>
      <c r="I10" s="26" t="s">
        <v>213</v>
      </c>
    </row>
    <row r="11" spans="1:9" x14ac:dyDescent="0.25">
      <c r="A11" s="30" t="s">
        <v>13</v>
      </c>
      <c r="B11" s="17" t="s">
        <v>10</v>
      </c>
      <c r="C11" s="17">
        <v>12331</v>
      </c>
      <c r="D11" s="27" t="s">
        <v>265</v>
      </c>
      <c r="E11" s="37">
        <v>2900</v>
      </c>
      <c r="F11" s="20" t="s">
        <v>482</v>
      </c>
      <c r="G11" s="4">
        <v>29448</v>
      </c>
      <c r="H11" s="6">
        <v>40252</v>
      </c>
      <c r="I11" s="26" t="s">
        <v>8</v>
      </c>
    </row>
    <row r="12" spans="1:9" x14ac:dyDescent="0.25">
      <c r="A12" s="32" t="s">
        <v>14</v>
      </c>
      <c r="B12" s="17" t="s">
        <v>10</v>
      </c>
      <c r="C12" s="17">
        <v>16332</v>
      </c>
      <c r="D12" s="17" t="s">
        <v>266</v>
      </c>
      <c r="E12" s="37">
        <v>3000</v>
      </c>
      <c r="F12" s="20" t="s">
        <v>482</v>
      </c>
      <c r="G12" s="4">
        <v>32239</v>
      </c>
      <c r="H12" s="5">
        <v>40896</v>
      </c>
      <c r="I12" s="22" t="s">
        <v>8</v>
      </c>
    </row>
    <row r="13" spans="1:9" x14ac:dyDescent="0.25">
      <c r="A13" s="30" t="s">
        <v>105</v>
      </c>
      <c r="B13" s="20" t="s">
        <v>51</v>
      </c>
      <c r="C13" s="19">
        <v>17960</v>
      </c>
      <c r="D13" s="27" t="s">
        <v>267</v>
      </c>
      <c r="E13" s="37">
        <v>3100</v>
      </c>
      <c r="F13" s="20" t="s">
        <v>482</v>
      </c>
      <c r="G13" s="4">
        <v>29625</v>
      </c>
      <c r="H13" s="6">
        <v>40210</v>
      </c>
      <c r="I13" s="26" t="s">
        <v>104</v>
      </c>
    </row>
    <row r="14" spans="1:9" x14ac:dyDescent="0.25">
      <c r="A14" s="30" t="s">
        <v>15</v>
      </c>
      <c r="B14" s="17" t="s">
        <v>10</v>
      </c>
      <c r="C14" s="17">
        <v>11837</v>
      </c>
      <c r="D14" s="27" t="s">
        <v>268</v>
      </c>
      <c r="E14" s="37">
        <v>3200</v>
      </c>
      <c r="F14" s="20" t="s">
        <v>482</v>
      </c>
      <c r="G14" s="4">
        <v>28576</v>
      </c>
      <c r="H14" s="6">
        <v>40014</v>
      </c>
      <c r="I14" s="26" t="s">
        <v>8</v>
      </c>
    </row>
    <row r="15" spans="1:9" x14ac:dyDescent="0.25">
      <c r="A15" s="30" t="s">
        <v>167</v>
      </c>
      <c r="B15" s="20" t="s">
        <v>51</v>
      </c>
      <c r="C15" s="20">
        <v>19474</v>
      </c>
      <c r="D15" s="27" t="s">
        <v>269</v>
      </c>
      <c r="E15" s="37">
        <v>3300</v>
      </c>
      <c r="F15" s="20" t="s">
        <v>482</v>
      </c>
      <c r="G15" s="4">
        <v>30660</v>
      </c>
      <c r="H15" s="6">
        <v>40203</v>
      </c>
      <c r="I15" s="26" t="s">
        <v>168</v>
      </c>
    </row>
    <row r="16" spans="1:9" x14ac:dyDescent="0.25">
      <c r="A16" s="31" t="s">
        <v>141</v>
      </c>
      <c r="B16" s="19" t="s">
        <v>140</v>
      </c>
      <c r="C16" s="19">
        <v>31552</v>
      </c>
      <c r="D16" s="17" t="s">
        <v>270</v>
      </c>
      <c r="E16" s="37">
        <v>3400</v>
      </c>
      <c r="F16" s="20" t="s">
        <v>482</v>
      </c>
      <c r="G16" s="4">
        <v>29458</v>
      </c>
      <c r="H16" s="3">
        <v>29458</v>
      </c>
      <c r="I16" s="22" t="s">
        <v>166</v>
      </c>
    </row>
    <row r="17" spans="1:9" x14ac:dyDescent="0.25">
      <c r="A17" s="30" t="s">
        <v>106</v>
      </c>
      <c r="B17" s="20" t="s">
        <v>51</v>
      </c>
      <c r="C17" s="20">
        <v>25644</v>
      </c>
      <c r="D17" s="27" t="s">
        <v>271</v>
      </c>
      <c r="E17" s="37">
        <v>3500</v>
      </c>
      <c r="F17" s="20" t="s">
        <v>482</v>
      </c>
      <c r="G17" s="4">
        <v>30342</v>
      </c>
      <c r="H17" s="6">
        <v>41024</v>
      </c>
      <c r="I17" s="26" t="s">
        <v>104</v>
      </c>
    </row>
    <row r="18" spans="1:9" x14ac:dyDescent="0.25">
      <c r="A18" s="32" t="s">
        <v>16</v>
      </c>
      <c r="B18" s="17" t="s">
        <v>10</v>
      </c>
      <c r="C18" s="17">
        <v>16478</v>
      </c>
      <c r="D18" s="17" t="s">
        <v>272</v>
      </c>
      <c r="E18" s="37">
        <v>3600</v>
      </c>
      <c r="F18" s="20" t="s">
        <v>482</v>
      </c>
      <c r="G18" s="4">
        <v>29755</v>
      </c>
      <c r="H18" s="5">
        <v>40863</v>
      </c>
      <c r="I18" s="22" t="s">
        <v>8</v>
      </c>
    </row>
    <row r="19" spans="1:9" x14ac:dyDescent="0.25">
      <c r="A19" s="32" t="s">
        <v>17</v>
      </c>
      <c r="B19" s="17" t="s">
        <v>10</v>
      </c>
      <c r="C19" s="17">
        <v>16011</v>
      </c>
      <c r="D19" s="17" t="s">
        <v>273</v>
      </c>
      <c r="E19" s="37">
        <v>3700</v>
      </c>
      <c r="F19" s="20" t="s">
        <v>482</v>
      </c>
      <c r="G19" s="4">
        <v>31035</v>
      </c>
      <c r="H19" s="5">
        <v>40868</v>
      </c>
      <c r="I19" s="22" t="s">
        <v>8</v>
      </c>
    </row>
    <row r="20" spans="1:9" x14ac:dyDescent="0.25">
      <c r="A20" s="30" t="s">
        <v>107</v>
      </c>
      <c r="B20" s="20" t="s">
        <v>51</v>
      </c>
      <c r="C20" s="20">
        <v>23462</v>
      </c>
      <c r="D20" s="27" t="s">
        <v>274</v>
      </c>
      <c r="E20" s="37">
        <v>3800</v>
      </c>
      <c r="F20" s="20" t="s">
        <v>482</v>
      </c>
      <c r="G20" s="4">
        <v>32308</v>
      </c>
      <c r="H20" s="6">
        <v>40967</v>
      </c>
      <c r="I20" s="26" t="s">
        <v>104</v>
      </c>
    </row>
    <row r="21" spans="1:9" x14ac:dyDescent="0.25">
      <c r="A21" s="30" t="s">
        <v>18</v>
      </c>
      <c r="B21" s="17" t="s">
        <v>10</v>
      </c>
      <c r="C21" s="17">
        <v>13923</v>
      </c>
      <c r="D21" s="27" t="s">
        <v>275</v>
      </c>
      <c r="E21" s="37">
        <v>3900</v>
      </c>
      <c r="F21" s="20" t="s">
        <v>482</v>
      </c>
      <c r="G21" s="4">
        <v>31303</v>
      </c>
      <c r="H21" s="6">
        <v>41093</v>
      </c>
      <c r="I21" s="26" t="s">
        <v>8</v>
      </c>
    </row>
    <row r="22" spans="1:9" x14ac:dyDescent="0.25">
      <c r="A22" s="30" t="s">
        <v>108</v>
      </c>
      <c r="B22" s="20" t="s">
        <v>51</v>
      </c>
      <c r="C22" s="20">
        <v>24067</v>
      </c>
      <c r="D22" s="27" t="s">
        <v>276</v>
      </c>
      <c r="E22" s="37">
        <v>4000</v>
      </c>
      <c r="F22" s="20" t="s">
        <v>482</v>
      </c>
      <c r="G22" s="4">
        <v>29244</v>
      </c>
      <c r="H22" s="8">
        <v>41071</v>
      </c>
      <c r="I22" s="26" t="s">
        <v>104</v>
      </c>
    </row>
    <row r="23" spans="1:9" x14ac:dyDescent="0.25">
      <c r="A23" s="32" t="s">
        <v>19</v>
      </c>
      <c r="B23" s="17" t="s">
        <v>10</v>
      </c>
      <c r="C23" s="17">
        <v>16014</v>
      </c>
      <c r="D23" s="17" t="s">
        <v>277</v>
      </c>
      <c r="E23" s="37">
        <v>4100</v>
      </c>
      <c r="F23" s="20" t="s">
        <v>482</v>
      </c>
      <c r="G23" s="4">
        <v>29885</v>
      </c>
      <c r="H23" s="5">
        <v>40863</v>
      </c>
      <c r="I23" s="22" t="s">
        <v>8</v>
      </c>
    </row>
    <row r="24" spans="1:9" x14ac:dyDescent="0.25">
      <c r="A24" s="31" t="s">
        <v>165</v>
      </c>
      <c r="B24" s="25" t="s">
        <v>51</v>
      </c>
      <c r="C24" s="21">
        <v>22020</v>
      </c>
      <c r="D24" s="27" t="s">
        <v>278</v>
      </c>
      <c r="E24" s="37">
        <v>4200</v>
      </c>
      <c r="F24" s="20" t="s">
        <v>482</v>
      </c>
      <c r="G24" s="4">
        <v>30968</v>
      </c>
      <c r="H24" s="2">
        <v>30968</v>
      </c>
      <c r="I24" s="22" t="s">
        <v>166</v>
      </c>
    </row>
    <row r="25" spans="1:9" x14ac:dyDescent="0.25">
      <c r="A25" s="32" t="s">
        <v>109</v>
      </c>
      <c r="B25" s="20" t="s">
        <v>42</v>
      </c>
      <c r="C25" s="20">
        <v>5063</v>
      </c>
      <c r="D25" s="17" t="s">
        <v>279</v>
      </c>
      <c r="E25" s="37">
        <v>4300</v>
      </c>
      <c r="F25" s="20" t="s">
        <v>482</v>
      </c>
      <c r="G25" s="4">
        <v>29308</v>
      </c>
      <c r="H25" s="5">
        <v>40889</v>
      </c>
      <c r="I25" s="22" t="s">
        <v>104</v>
      </c>
    </row>
    <row r="26" spans="1:9" s="14" customFormat="1" x14ac:dyDescent="0.25">
      <c r="A26" s="30" t="s">
        <v>169</v>
      </c>
      <c r="B26" s="22" t="s">
        <v>51</v>
      </c>
      <c r="C26" s="22">
        <v>24222</v>
      </c>
      <c r="D26" s="28"/>
      <c r="E26" s="37">
        <v>4400</v>
      </c>
      <c r="F26" s="22" t="s">
        <v>482</v>
      </c>
      <c r="G26" s="13">
        <v>32475</v>
      </c>
      <c r="H26" s="6">
        <v>40672</v>
      </c>
      <c r="I26" s="26" t="s">
        <v>168</v>
      </c>
    </row>
    <row r="27" spans="1:9" s="14" customFormat="1" x14ac:dyDescent="0.25">
      <c r="A27" s="30" t="s">
        <v>170</v>
      </c>
      <c r="B27" s="22" t="s">
        <v>51</v>
      </c>
      <c r="C27" s="22">
        <v>17617</v>
      </c>
      <c r="D27" s="28" t="s">
        <v>280</v>
      </c>
      <c r="E27" s="37">
        <v>4500</v>
      </c>
      <c r="F27" s="22" t="s">
        <v>482</v>
      </c>
      <c r="G27" s="13">
        <v>29450</v>
      </c>
      <c r="H27" s="6">
        <v>40498</v>
      </c>
      <c r="I27" s="26" t="s">
        <v>168</v>
      </c>
    </row>
    <row r="28" spans="1:9" s="14" customFormat="1" x14ac:dyDescent="0.25">
      <c r="A28" s="30" t="s">
        <v>20</v>
      </c>
      <c r="B28" s="23" t="s">
        <v>10</v>
      </c>
      <c r="C28" s="23">
        <v>16881</v>
      </c>
      <c r="D28" s="28" t="s">
        <v>281</v>
      </c>
      <c r="E28" s="37">
        <v>4600</v>
      </c>
      <c r="F28" s="22" t="s">
        <v>482</v>
      </c>
      <c r="G28" s="13">
        <v>32261</v>
      </c>
      <c r="H28" s="6">
        <v>40961</v>
      </c>
      <c r="I28" s="26" t="s">
        <v>8</v>
      </c>
    </row>
    <row r="29" spans="1:9" s="14" customFormat="1" x14ac:dyDescent="0.25">
      <c r="A29" s="30" t="s">
        <v>171</v>
      </c>
      <c r="B29" s="22" t="s">
        <v>51</v>
      </c>
      <c r="C29" s="22">
        <v>24082</v>
      </c>
      <c r="D29" s="28" t="s">
        <v>282</v>
      </c>
      <c r="E29" s="37">
        <v>4700</v>
      </c>
      <c r="F29" s="22" t="s">
        <v>482</v>
      </c>
      <c r="G29" s="13">
        <v>31200</v>
      </c>
      <c r="H29" s="8">
        <v>40731</v>
      </c>
      <c r="I29" s="26" t="s">
        <v>168</v>
      </c>
    </row>
    <row r="30" spans="1:9" s="14" customFormat="1" x14ac:dyDescent="0.25">
      <c r="A30" s="30" t="s">
        <v>172</v>
      </c>
      <c r="B30" s="22" t="s">
        <v>51</v>
      </c>
      <c r="C30" s="22">
        <v>21310</v>
      </c>
      <c r="D30" s="28" t="s">
        <v>283</v>
      </c>
      <c r="E30" s="37">
        <v>4800</v>
      </c>
      <c r="F30" s="22" t="s">
        <v>482</v>
      </c>
      <c r="G30" s="13">
        <v>26173</v>
      </c>
      <c r="H30" s="6">
        <v>39951</v>
      </c>
      <c r="I30" s="26" t="s">
        <v>168</v>
      </c>
    </row>
    <row r="31" spans="1:9" s="14" customFormat="1" x14ac:dyDescent="0.25">
      <c r="A31" s="32" t="s">
        <v>21</v>
      </c>
      <c r="B31" s="23" t="s">
        <v>10</v>
      </c>
      <c r="C31" s="23">
        <v>16882</v>
      </c>
      <c r="D31" s="23"/>
      <c r="E31" s="37">
        <v>4900</v>
      </c>
      <c r="F31" s="22" t="s">
        <v>482</v>
      </c>
      <c r="G31" s="13">
        <v>32132</v>
      </c>
      <c r="H31" s="5">
        <v>41015</v>
      </c>
      <c r="I31" s="22" t="s">
        <v>8</v>
      </c>
    </row>
    <row r="32" spans="1:9" s="14" customFormat="1" x14ac:dyDescent="0.25">
      <c r="A32" s="33" t="s">
        <v>142</v>
      </c>
      <c r="B32" s="16" t="s">
        <v>140</v>
      </c>
      <c r="C32" s="16">
        <v>28717</v>
      </c>
      <c r="D32" s="23" t="s">
        <v>284</v>
      </c>
      <c r="E32" s="37">
        <v>5000</v>
      </c>
      <c r="F32" s="22" t="s">
        <v>482</v>
      </c>
      <c r="G32" s="13">
        <v>31527</v>
      </c>
      <c r="H32" s="15">
        <v>31527</v>
      </c>
      <c r="I32" s="22" t="s">
        <v>166</v>
      </c>
    </row>
    <row r="33" spans="1:9" s="14" customFormat="1" x14ac:dyDescent="0.25">
      <c r="A33" s="30" t="s">
        <v>205</v>
      </c>
      <c r="B33" s="22" t="s">
        <v>10</v>
      </c>
      <c r="C33" s="22">
        <v>14847</v>
      </c>
      <c r="D33" s="28" t="s">
        <v>285</v>
      </c>
      <c r="E33" s="37">
        <v>5100</v>
      </c>
      <c r="F33" s="22" t="s">
        <v>482</v>
      </c>
      <c r="G33" s="13">
        <v>29627</v>
      </c>
      <c r="H33" s="6">
        <v>40612</v>
      </c>
      <c r="I33" s="26" t="s">
        <v>204</v>
      </c>
    </row>
    <row r="34" spans="1:9" s="14" customFormat="1" x14ac:dyDescent="0.25">
      <c r="A34" s="30" t="s">
        <v>173</v>
      </c>
      <c r="B34" s="22" t="s">
        <v>51</v>
      </c>
      <c r="C34" s="22">
        <v>18012</v>
      </c>
      <c r="D34" s="28" t="s">
        <v>286</v>
      </c>
      <c r="E34" s="37">
        <v>5200</v>
      </c>
      <c r="F34" s="22" t="s">
        <v>482</v>
      </c>
      <c r="G34" s="13">
        <v>30440</v>
      </c>
      <c r="H34" s="6">
        <v>39706</v>
      </c>
      <c r="I34" s="26" t="s">
        <v>168</v>
      </c>
    </row>
    <row r="35" spans="1:9" s="14" customFormat="1" x14ac:dyDescent="0.25">
      <c r="A35" s="32" t="s">
        <v>110</v>
      </c>
      <c r="B35" s="22" t="s">
        <v>51</v>
      </c>
      <c r="C35" s="22">
        <v>21867</v>
      </c>
      <c r="D35" s="23" t="s">
        <v>287</v>
      </c>
      <c r="E35" s="37">
        <v>5300</v>
      </c>
      <c r="F35" s="22" t="s">
        <v>482</v>
      </c>
      <c r="G35" s="13">
        <v>30593</v>
      </c>
      <c r="H35" s="5">
        <v>40492</v>
      </c>
      <c r="I35" s="22" t="s">
        <v>104</v>
      </c>
    </row>
    <row r="36" spans="1:9" s="14" customFormat="1" x14ac:dyDescent="0.25">
      <c r="A36" s="33" t="s">
        <v>143</v>
      </c>
      <c r="B36" s="16" t="s">
        <v>140</v>
      </c>
      <c r="C36" s="16">
        <v>30696</v>
      </c>
      <c r="D36" s="23" t="s">
        <v>288</v>
      </c>
      <c r="E36" s="37">
        <v>5400</v>
      </c>
      <c r="F36" s="22" t="s">
        <v>482</v>
      </c>
      <c r="G36" s="13">
        <v>29925</v>
      </c>
      <c r="H36" s="15">
        <v>29925</v>
      </c>
      <c r="I36" s="22" t="s">
        <v>166</v>
      </c>
    </row>
    <row r="37" spans="1:9" s="14" customFormat="1" x14ac:dyDescent="0.25">
      <c r="A37" s="32" t="s">
        <v>22</v>
      </c>
      <c r="B37" s="23" t="s">
        <v>10</v>
      </c>
      <c r="C37" s="23">
        <v>15455</v>
      </c>
      <c r="D37" s="28" t="s">
        <v>289</v>
      </c>
      <c r="E37" s="37">
        <v>5500</v>
      </c>
      <c r="F37" s="22" t="s">
        <v>482</v>
      </c>
      <c r="G37" s="13">
        <v>30834</v>
      </c>
      <c r="H37" s="6">
        <v>40926</v>
      </c>
      <c r="I37" s="26" t="s">
        <v>8</v>
      </c>
    </row>
    <row r="38" spans="1:9" s="14" customFormat="1" x14ac:dyDescent="0.25">
      <c r="A38" s="30" t="s">
        <v>214</v>
      </c>
      <c r="B38" s="22" t="s">
        <v>233</v>
      </c>
      <c r="C38" s="22">
        <v>33252</v>
      </c>
      <c r="D38" s="28" t="s">
        <v>290</v>
      </c>
      <c r="E38" s="37">
        <v>5600</v>
      </c>
      <c r="F38" s="22" t="s">
        <v>482</v>
      </c>
      <c r="G38" s="13">
        <v>31816</v>
      </c>
      <c r="H38" s="6">
        <v>41008</v>
      </c>
      <c r="I38" s="26" t="s">
        <v>213</v>
      </c>
    </row>
    <row r="39" spans="1:9" s="14" customFormat="1" x14ac:dyDescent="0.25">
      <c r="A39" s="30" t="s">
        <v>111</v>
      </c>
      <c r="B39" s="22" t="s">
        <v>51</v>
      </c>
      <c r="C39" s="22">
        <v>25263</v>
      </c>
      <c r="D39" s="28" t="s">
        <v>291</v>
      </c>
      <c r="E39" s="37">
        <v>5700</v>
      </c>
      <c r="F39" s="22" t="s">
        <v>482</v>
      </c>
      <c r="G39" s="13">
        <v>30909</v>
      </c>
      <c r="H39" s="6">
        <v>40980</v>
      </c>
      <c r="I39" s="26" t="s">
        <v>104</v>
      </c>
    </row>
    <row r="40" spans="1:9" s="14" customFormat="1" x14ac:dyDescent="0.25">
      <c r="A40" s="32" t="s">
        <v>23</v>
      </c>
      <c r="B40" s="23" t="s">
        <v>10</v>
      </c>
      <c r="C40" s="23">
        <v>16484</v>
      </c>
      <c r="D40" s="23" t="s">
        <v>292</v>
      </c>
      <c r="E40" s="37">
        <v>5800</v>
      </c>
      <c r="F40" s="22" t="s">
        <v>482</v>
      </c>
      <c r="G40" s="13">
        <v>32407</v>
      </c>
      <c r="H40" s="5">
        <v>40840</v>
      </c>
      <c r="I40" s="22" t="s">
        <v>8</v>
      </c>
    </row>
    <row r="41" spans="1:9" s="14" customFormat="1" x14ac:dyDescent="0.25">
      <c r="A41" s="32" t="s">
        <v>24</v>
      </c>
      <c r="B41" s="23" t="s">
        <v>10</v>
      </c>
      <c r="C41" s="23">
        <v>17263</v>
      </c>
      <c r="D41" s="23" t="s">
        <v>293</v>
      </c>
      <c r="E41" s="37">
        <v>5900</v>
      </c>
      <c r="F41" s="22" t="s">
        <v>482</v>
      </c>
      <c r="G41" s="13">
        <v>32094</v>
      </c>
      <c r="H41" s="5">
        <v>41050</v>
      </c>
      <c r="I41" s="22" t="s">
        <v>8</v>
      </c>
    </row>
    <row r="42" spans="1:9" s="14" customFormat="1" x14ac:dyDescent="0.25">
      <c r="A42" s="32" t="s">
        <v>25</v>
      </c>
      <c r="B42" s="23" t="s">
        <v>10</v>
      </c>
      <c r="C42" s="23">
        <v>16351</v>
      </c>
      <c r="D42" s="23" t="s">
        <v>294</v>
      </c>
      <c r="E42" s="37">
        <v>6000</v>
      </c>
      <c r="F42" s="22" t="s">
        <v>482</v>
      </c>
      <c r="G42" s="13">
        <v>32199</v>
      </c>
      <c r="H42" s="5">
        <v>41059</v>
      </c>
      <c r="I42" s="22" t="s">
        <v>8</v>
      </c>
    </row>
    <row r="43" spans="1:9" s="14" customFormat="1" x14ac:dyDescent="0.25">
      <c r="A43" s="32" t="s">
        <v>26</v>
      </c>
      <c r="B43" s="23" t="s">
        <v>10</v>
      </c>
      <c r="C43" s="23">
        <v>17008</v>
      </c>
      <c r="D43" s="23" t="s">
        <v>295</v>
      </c>
      <c r="E43" s="37">
        <v>6100</v>
      </c>
      <c r="F43" s="22" t="s">
        <v>482</v>
      </c>
      <c r="G43" s="13">
        <v>32168</v>
      </c>
      <c r="H43" s="5">
        <v>41059</v>
      </c>
      <c r="I43" s="22" t="s">
        <v>8</v>
      </c>
    </row>
    <row r="44" spans="1:9" s="14" customFormat="1" x14ac:dyDescent="0.25">
      <c r="A44" s="30" t="s">
        <v>27</v>
      </c>
      <c r="B44" s="23" t="s">
        <v>10</v>
      </c>
      <c r="C44" s="23">
        <v>17005</v>
      </c>
      <c r="D44" s="28" t="s">
        <v>296</v>
      </c>
      <c r="E44" s="37">
        <v>6200</v>
      </c>
      <c r="F44" s="22" t="s">
        <v>482</v>
      </c>
      <c r="G44" s="13">
        <v>32218</v>
      </c>
      <c r="H44" s="6">
        <v>41008</v>
      </c>
      <c r="I44" s="26" t="s">
        <v>8</v>
      </c>
    </row>
    <row r="45" spans="1:9" s="14" customFormat="1" x14ac:dyDescent="0.25">
      <c r="A45" s="32" t="s">
        <v>234</v>
      </c>
      <c r="B45" s="22" t="s">
        <v>241</v>
      </c>
      <c r="C45" s="22">
        <v>36505</v>
      </c>
      <c r="D45" s="23" t="s">
        <v>297</v>
      </c>
      <c r="E45" s="37">
        <v>6300</v>
      </c>
      <c r="F45" s="22" t="s">
        <v>482</v>
      </c>
      <c r="G45" s="13">
        <v>31867</v>
      </c>
      <c r="H45" s="5">
        <v>40989</v>
      </c>
      <c r="I45" s="22" t="s">
        <v>235</v>
      </c>
    </row>
    <row r="46" spans="1:9" s="14" customFormat="1" x14ac:dyDescent="0.25">
      <c r="A46" s="33" t="s">
        <v>144</v>
      </c>
      <c r="B46" s="16" t="s">
        <v>140</v>
      </c>
      <c r="C46" s="16">
        <v>31596</v>
      </c>
      <c r="D46" s="23" t="s">
        <v>298</v>
      </c>
      <c r="E46" s="37">
        <v>6400</v>
      </c>
      <c r="F46" s="22" t="s">
        <v>482</v>
      </c>
      <c r="G46" s="13">
        <v>31678</v>
      </c>
      <c r="H46" s="15">
        <v>31678</v>
      </c>
      <c r="I46" s="22" t="s">
        <v>166</v>
      </c>
    </row>
    <row r="47" spans="1:9" s="14" customFormat="1" x14ac:dyDescent="0.25">
      <c r="A47" s="32" t="s">
        <v>242</v>
      </c>
      <c r="B47" s="22" t="s">
        <v>246</v>
      </c>
      <c r="C47" s="22">
        <v>25045</v>
      </c>
      <c r="D47" s="23" t="s">
        <v>299</v>
      </c>
      <c r="E47" s="37">
        <v>6500</v>
      </c>
      <c r="F47" s="22" t="s">
        <v>482</v>
      </c>
      <c r="G47" s="13">
        <v>29567</v>
      </c>
      <c r="H47" s="5">
        <v>40259</v>
      </c>
      <c r="I47" s="22" t="s">
        <v>243</v>
      </c>
    </row>
    <row r="48" spans="1:9" s="14" customFormat="1" x14ac:dyDescent="0.25">
      <c r="A48" s="33" t="s">
        <v>145</v>
      </c>
      <c r="B48" s="16" t="s">
        <v>140</v>
      </c>
      <c r="C48" s="16">
        <v>29878</v>
      </c>
      <c r="D48" s="23" t="s">
        <v>300</v>
      </c>
      <c r="E48" s="37">
        <v>6600</v>
      </c>
      <c r="F48" s="22" t="s">
        <v>482</v>
      </c>
      <c r="G48" s="13">
        <v>31618</v>
      </c>
      <c r="H48" s="15">
        <v>31618</v>
      </c>
      <c r="I48" s="22" t="s">
        <v>166</v>
      </c>
    </row>
    <row r="49" spans="1:9" s="14" customFormat="1" x14ac:dyDescent="0.25">
      <c r="A49" s="30" t="s">
        <v>174</v>
      </c>
      <c r="B49" s="22" t="s">
        <v>51</v>
      </c>
      <c r="C49" s="22">
        <v>21727</v>
      </c>
      <c r="D49" s="28" t="s">
        <v>301</v>
      </c>
      <c r="E49" s="37">
        <v>6700</v>
      </c>
      <c r="F49" s="22" t="s">
        <v>482</v>
      </c>
      <c r="G49" s="13">
        <v>31053</v>
      </c>
      <c r="H49" s="6">
        <v>41092</v>
      </c>
      <c r="I49" s="26" t="s">
        <v>168</v>
      </c>
    </row>
    <row r="50" spans="1:9" s="14" customFormat="1" x14ac:dyDescent="0.25">
      <c r="A50" s="30" t="s">
        <v>28</v>
      </c>
      <c r="B50" s="23" t="s">
        <v>10</v>
      </c>
      <c r="C50" s="23">
        <v>15610</v>
      </c>
      <c r="D50" s="28" t="s">
        <v>302</v>
      </c>
      <c r="E50" s="37">
        <v>6800</v>
      </c>
      <c r="F50" s="22" t="s">
        <v>482</v>
      </c>
      <c r="G50" s="13">
        <v>29918</v>
      </c>
      <c r="H50" s="6">
        <v>40987</v>
      </c>
      <c r="I50" s="26" t="s">
        <v>8</v>
      </c>
    </row>
    <row r="51" spans="1:9" s="14" customFormat="1" x14ac:dyDescent="0.25">
      <c r="A51" s="30" t="s">
        <v>215</v>
      </c>
      <c r="B51" s="22" t="s">
        <v>233</v>
      </c>
      <c r="C51" s="22">
        <v>32983</v>
      </c>
      <c r="D51" s="28" t="s">
        <v>303</v>
      </c>
      <c r="E51" s="37">
        <v>6900</v>
      </c>
      <c r="F51" s="22" t="s">
        <v>482</v>
      </c>
      <c r="G51" s="13">
        <v>32715</v>
      </c>
      <c r="H51" s="8">
        <v>41064</v>
      </c>
      <c r="I51" s="26" t="s">
        <v>213</v>
      </c>
    </row>
    <row r="52" spans="1:9" s="14" customFormat="1" x14ac:dyDescent="0.25">
      <c r="A52" s="33" t="s">
        <v>146</v>
      </c>
      <c r="B52" s="16" t="s">
        <v>140</v>
      </c>
      <c r="C52" s="16">
        <v>31085</v>
      </c>
      <c r="D52" s="23" t="s">
        <v>304</v>
      </c>
      <c r="E52" s="37">
        <v>7000</v>
      </c>
      <c r="F52" s="22" t="s">
        <v>482</v>
      </c>
      <c r="G52" s="13">
        <v>28808</v>
      </c>
      <c r="H52" s="15">
        <v>28808</v>
      </c>
      <c r="I52" s="22" t="s">
        <v>166</v>
      </c>
    </row>
    <row r="53" spans="1:9" s="14" customFormat="1" x14ac:dyDescent="0.25">
      <c r="A53" s="32" t="s">
        <v>29</v>
      </c>
      <c r="B53" s="23" t="s">
        <v>10</v>
      </c>
      <c r="C53" s="23">
        <v>14958</v>
      </c>
      <c r="D53" s="23" t="s">
        <v>305</v>
      </c>
      <c r="E53" s="37">
        <v>7100</v>
      </c>
      <c r="F53" s="22" t="s">
        <v>482</v>
      </c>
      <c r="G53" s="13">
        <v>26971</v>
      </c>
      <c r="H53" s="5">
        <v>41022</v>
      </c>
      <c r="I53" s="22" t="s">
        <v>8</v>
      </c>
    </row>
    <row r="54" spans="1:9" s="14" customFormat="1" x14ac:dyDescent="0.25">
      <c r="A54" s="30" t="s">
        <v>244</v>
      </c>
      <c r="B54" s="22" t="s">
        <v>246</v>
      </c>
      <c r="C54" s="22">
        <v>27172</v>
      </c>
      <c r="D54" s="28" t="s">
        <v>306</v>
      </c>
      <c r="E54" s="37">
        <v>7200</v>
      </c>
      <c r="F54" s="22" t="s">
        <v>482</v>
      </c>
      <c r="G54" s="13">
        <v>29156</v>
      </c>
      <c r="H54" s="6">
        <v>41017</v>
      </c>
      <c r="I54" s="26" t="s">
        <v>243</v>
      </c>
    </row>
    <row r="55" spans="1:9" s="14" customFormat="1" x14ac:dyDescent="0.25">
      <c r="A55" s="30" t="s">
        <v>30</v>
      </c>
      <c r="B55" s="23" t="s">
        <v>10</v>
      </c>
      <c r="C55" s="23">
        <v>17018</v>
      </c>
      <c r="D55" s="28" t="s">
        <v>307</v>
      </c>
      <c r="E55" s="37">
        <v>7300</v>
      </c>
      <c r="F55" s="22" t="s">
        <v>482</v>
      </c>
      <c r="G55" s="13">
        <v>31767</v>
      </c>
      <c r="H55" s="6">
        <v>41003</v>
      </c>
      <c r="I55" s="26" t="s">
        <v>8</v>
      </c>
    </row>
    <row r="56" spans="1:9" s="14" customFormat="1" x14ac:dyDescent="0.25">
      <c r="A56" s="32" t="s">
        <v>175</v>
      </c>
      <c r="B56" s="22" t="s">
        <v>51</v>
      </c>
      <c r="C56" s="22">
        <v>23376</v>
      </c>
      <c r="D56" s="23" t="s">
        <v>308</v>
      </c>
      <c r="E56" s="37">
        <v>7400</v>
      </c>
      <c r="F56" s="22" t="s">
        <v>482</v>
      </c>
      <c r="G56" s="13">
        <v>31565</v>
      </c>
      <c r="H56" s="5">
        <v>40464</v>
      </c>
      <c r="I56" s="22" t="s">
        <v>168</v>
      </c>
    </row>
    <row r="57" spans="1:9" s="14" customFormat="1" x14ac:dyDescent="0.25">
      <c r="A57" s="33" t="s">
        <v>147</v>
      </c>
      <c r="B57" s="16" t="s">
        <v>140</v>
      </c>
      <c r="C57" s="16">
        <v>31030</v>
      </c>
      <c r="D57" s="23" t="s">
        <v>309</v>
      </c>
      <c r="E57" s="37">
        <v>7500</v>
      </c>
      <c r="F57" s="22" t="s">
        <v>482</v>
      </c>
      <c r="G57" s="13">
        <v>29971</v>
      </c>
      <c r="H57" s="15">
        <v>29971</v>
      </c>
      <c r="I57" s="22" t="s">
        <v>166</v>
      </c>
    </row>
    <row r="58" spans="1:9" s="14" customFormat="1" x14ac:dyDescent="0.25">
      <c r="A58" s="32" t="s">
        <v>112</v>
      </c>
      <c r="B58" s="22" t="s">
        <v>51</v>
      </c>
      <c r="C58" s="22">
        <v>17207</v>
      </c>
      <c r="D58" s="29" t="s">
        <v>310</v>
      </c>
      <c r="E58" s="37">
        <v>7600</v>
      </c>
      <c r="F58" s="22" t="s">
        <v>482</v>
      </c>
      <c r="G58" s="13">
        <v>29757</v>
      </c>
      <c r="H58" s="5">
        <v>39916</v>
      </c>
      <c r="I58" s="22" t="s">
        <v>104</v>
      </c>
    </row>
    <row r="59" spans="1:9" s="14" customFormat="1" x14ac:dyDescent="0.25">
      <c r="A59" s="32" t="s">
        <v>113</v>
      </c>
      <c r="B59" s="22" t="s">
        <v>51</v>
      </c>
      <c r="C59" s="22">
        <v>24207</v>
      </c>
      <c r="D59" s="23" t="s">
        <v>311</v>
      </c>
      <c r="E59" s="37">
        <v>7700</v>
      </c>
      <c r="F59" s="22" t="s">
        <v>482</v>
      </c>
      <c r="G59" s="13">
        <v>28606</v>
      </c>
      <c r="H59" s="7">
        <v>40728</v>
      </c>
      <c r="I59" s="22" t="s">
        <v>104</v>
      </c>
    </row>
    <row r="60" spans="1:9" s="14" customFormat="1" x14ac:dyDescent="0.25">
      <c r="A60" s="30" t="s">
        <v>176</v>
      </c>
      <c r="B60" s="22" t="s">
        <v>51</v>
      </c>
      <c r="C60" s="22">
        <v>24841</v>
      </c>
      <c r="D60" s="28" t="s">
        <v>312</v>
      </c>
      <c r="E60" s="37">
        <v>7800</v>
      </c>
      <c r="F60" s="22" t="s">
        <v>482</v>
      </c>
      <c r="G60" s="13">
        <v>32198</v>
      </c>
      <c r="H60" s="6">
        <v>40974</v>
      </c>
      <c r="I60" s="26" t="s">
        <v>168</v>
      </c>
    </row>
    <row r="61" spans="1:9" s="14" customFormat="1" x14ac:dyDescent="0.25">
      <c r="A61" s="32" t="s">
        <v>114</v>
      </c>
      <c r="B61" s="22" t="s">
        <v>51</v>
      </c>
      <c r="C61" s="22">
        <v>20764</v>
      </c>
      <c r="D61" s="23" t="s">
        <v>313</v>
      </c>
      <c r="E61" s="37">
        <v>7900</v>
      </c>
      <c r="F61" s="22" t="s">
        <v>482</v>
      </c>
      <c r="G61" s="13">
        <v>30637</v>
      </c>
      <c r="H61" s="7">
        <v>40753</v>
      </c>
      <c r="I61" s="22" t="s">
        <v>104</v>
      </c>
    </row>
    <row r="62" spans="1:9" s="14" customFormat="1" x14ac:dyDescent="0.25">
      <c r="A62" s="30" t="s">
        <v>31</v>
      </c>
      <c r="B62" s="23" t="s">
        <v>10</v>
      </c>
      <c r="C62" s="23">
        <v>17074</v>
      </c>
      <c r="D62" s="28" t="s">
        <v>314</v>
      </c>
      <c r="E62" s="37">
        <v>8000</v>
      </c>
      <c r="F62" s="22" t="s">
        <v>482</v>
      </c>
      <c r="G62" s="13">
        <v>32380</v>
      </c>
      <c r="H62" s="6">
        <v>40987</v>
      </c>
      <c r="I62" s="26" t="s">
        <v>8</v>
      </c>
    </row>
    <row r="63" spans="1:9" s="14" customFormat="1" x14ac:dyDescent="0.25">
      <c r="A63" s="32" t="s">
        <v>201</v>
      </c>
      <c r="B63" s="22" t="s">
        <v>10</v>
      </c>
      <c r="C63" s="22">
        <v>15771</v>
      </c>
      <c r="D63" s="23" t="s">
        <v>315</v>
      </c>
      <c r="E63" s="37">
        <v>8100</v>
      </c>
      <c r="F63" s="22" t="s">
        <v>482</v>
      </c>
      <c r="G63" s="13">
        <v>31632</v>
      </c>
      <c r="H63" s="5">
        <v>40501</v>
      </c>
      <c r="I63" s="22" t="s">
        <v>202</v>
      </c>
    </row>
    <row r="64" spans="1:9" s="14" customFormat="1" x14ac:dyDescent="0.25">
      <c r="A64" s="32" t="s">
        <v>32</v>
      </c>
      <c r="B64" s="23" t="s">
        <v>10</v>
      </c>
      <c r="C64" s="23">
        <v>10554</v>
      </c>
      <c r="D64" s="23" t="s">
        <v>316</v>
      </c>
      <c r="E64" s="37">
        <v>8200</v>
      </c>
      <c r="F64" s="22" t="s">
        <v>482</v>
      </c>
      <c r="G64" s="13">
        <v>27818</v>
      </c>
      <c r="H64" s="5">
        <v>38431</v>
      </c>
      <c r="I64" s="22" t="s">
        <v>8</v>
      </c>
    </row>
    <row r="65" spans="1:9" s="14" customFormat="1" x14ac:dyDescent="0.25">
      <c r="A65" s="32" t="s">
        <v>33</v>
      </c>
      <c r="B65" s="23" t="s">
        <v>10</v>
      </c>
      <c r="C65" s="23">
        <v>15179</v>
      </c>
      <c r="D65" s="23" t="s">
        <v>317</v>
      </c>
      <c r="E65" s="37">
        <v>8300</v>
      </c>
      <c r="F65" s="22" t="s">
        <v>482</v>
      </c>
      <c r="G65" s="13">
        <v>31352</v>
      </c>
      <c r="H65" s="5">
        <v>40465</v>
      </c>
      <c r="I65" s="22" t="s">
        <v>8</v>
      </c>
    </row>
    <row r="66" spans="1:9" s="14" customFormat="1" x14ac:dyDescent="0.25">
      <c r="A66" s="30" t="s">
        <v>34</v>
      </c>
      <c r="B66" s="23" t="s">
        <v>10</v>
      </c>
      <c r="C66" s="23">
        <v>16083</v>
      </c>
      <c r="D66" s="28" t="s">
        <v>318</v>
      </c>
      <c r="E66" s="37">
        <v>8400</v>
      </c>
      <c r="F66" s="22" t="s">
        <v>482</v>
      </c>
      <c r="G66" s="13">
        <v>30662</v>
      </c>
      <c r="H66" s="6">
        <v>40918</v>
      </c>
      <c r="I66" s="26" t="s">
        <v>8</v>
      </c>
    </row>
    <row r="67" spans="1:9" s="14" customFormat="1" x14ac:dyDescent="0.25">
      <c r="A67" s="32" t="s">
        <v>35</v>
      </c>
      <c r="B67" s="23" t="s">
        <v>10</v>
      </c>
      <c r="C67" s="23">
        <v>11943</v>
      </c>
      <c r="D67" s="23" t="s">
        <v>319</v>
      </c>
      <c r="E67" s="37">
        <v>8500</v>
      </c>
      <c r="F67" s="22" t="s">
        <v>482</v>
      </c>
      <c r="G67" s="13">
        <v>29447</v>
      </c>
      <c r="H67" s="5">
        <v>40806</v>
      </c>
      <c r="I67" s="22" t="s">
        <v>8</v>
      </c>
    </row>
    <row r="68" spans="1:9" s="14" customFormat="1" x14ac:dyDescent="0.25">
      <c r="A68" s="32" t="s">
        <v>36</v>
      </c>
      <c r="B68" s="23" t="s">
        <v>10</v>
      </c>
      <c r="C68" s="23">
        <v>13515</v>
      </c>
      <c r="D68" s="23" t="s">
        <v>320</v>
      </c>
      <c r="E68" s="37">
        <v>8600</v>
      </c>
      <c r="F68" s="22" t="s">
        <v>482</v>
      </c>
      <c r="G68" s="13">
        <v>30036</v>
      </c>
      <c r="H68" s="5">
        <v>39616</v>
      </c>
      <c r="I68" s="22" t="s">
        <v>8</v>
      </c>
    </row>
    <row r="69" spans="1:9" s="14" customFormat="1" x14ac:dyDescent="0.25">
      <c r="A69" s="30" t="s">
        <v>115</v>
      </c>
      <c r="B69" s="22" t="s">
        <v>51</v>
      </c>
      <c r="C69" s="22">
        <v>26247</v>
      </c>
      <c r="D69" s="28"/>
      <c r="E69" s="37">
        <v>8700</v>
      </c>
      <c r="F69" s="22" t="s">
        <v>482</v>
      </c>
      <c r="G69" s="13">
        <v>31324</v>
      </c>
      <c r="H69" s="6">
        <v>41120</v>
      </c>
      <c r="I69" s="26" t="s">
        <v>104</v>
      </c>
    </row>
    <row r="70" spans="1:9" s="14" customFormat="1" x14ac:dyDescent="0.25">
      <c r="A70" s="30" t="s">
        <v>37</v>
      </c>
      <c r="B70" s="23" t="s">
        <v>10</v>
      </c>
      <c r="C70" s="23">
        <v>17517</v>
      </c>
      <c r="D70" s="28" t="s">
        <v>321</v>
      </c>
      <c r="E70" s="37">
        <v>8800</v>
      </c>
      <c r="F70" s="22" t="s">
        <v>482</v>
      </c>
      <c r="G70" s="13">
        <v>32170</v>
      </c>
      <c r="H70" s="6">
        <v>41095</v>
      </c>
      <c r="I70" s="26" t="s">
        <v>8</v>
      </c>
    </row>
    <row r="71" spans="1:9" s="14" customFormat="1" x14ac:dyDescent="0.25">
      <c r="A71" s="32" t="s">
        <v>38</v>
      </c>
      <c r="B71" s="23" t="s">
        <v>10</v>
      </c>
      <c r="C71" s="23">
        <v>16273</v>
      </c>
      <c r="D71" s="23" t="s">
        <v>322</v>
      </c>
      <c r="E71" s="37">
        <v>8900</v>
      </c>
      <c r="F71" s="22" t="s">
        <v>482</v>
      </c>
      <c r="G71" s="13">
        <v>32245</v>
      </c>
      <c r="H71" s="5">
        <v>40854</v>
      </c>
      <c r="I71" s="22" t="s">
        <v>8</v>
      </c>
    </row>
    <row r="72" spans="1:9" s="14" customFormat="1" x14ac:dyDescent="0.25">
      <c r="A72" s="32" t="s">
        <v>116</v>
      </c>
      <c r="B72" s="22" t="s">
        <v>51</v>
      </c>
      <c r="C72" s="22">
        <v>17226</v>
      </c>
      <c r="D72" s="23" t="s">
        <v>323</v>
      </c>
      <c r="E72" s="37">
        <v>9000</v>
      </c>
      <c r="F72" s="22" t="s">
        <v>482</v>
      </c>
      <c r="G72" s="13">
        <v>29805</v>
      </c>
      <c r="H72" s="5">
        <v>39909</v>
      </c>
      <c r="I72" s="22" t="s">
        <v>104</v>
      </c>
    </row>
    <row r="73" spans="1:9" s="14" customFormat="1" x14ac:dyDescent="0.25">
      <c r="A73" s="32" t="s">
        <v>39</v>
      </c>
      <c r="B73" s="23" t="s">
        <v>10</v>
      </c>
      <c r="C73" s="23">
        <v>15379</v>
      </c>
      <c r="D73" s="23" t="s">
        <v>324</v>
      </c>
      <c r="E73" s="37">
        <v>9100</v>
      </c>
      <c r="F73" s="22" t="s">
        <v>482</v>
      </c>
      <c r="G73" s="13">
        <v>31367</v>
      </c>
      <c r="H73" s="5">
        <v>39302</v>
      </c>
      <c r="I73" s="22" t="s">
        <v>8</v>
      </c>
    </row>
    <row r="74" spans="1:9" s="14" customFormat="1" x14ac:dyDescent="0.25">
      <c r="A74" s="32" t="s">
        <v>40</v>
      </c>
      <c r="B74" s="23" t="s">
        <v>10</v>
      </c>
      <c r="C74" s="23">
        <v>10962</v>
      </c>
      <c r="D74" s="23" t="s">
        <v>325</v>
      </c>
      <c r="E74" s="37">
        <v>9200</v>
      </c>
      <c r="F74" s="22" t="s">
        <v>482</v>
      </c>
      <c r="G74" s="13">
        <v>28136</v>
      </c>
      <c r="H74" s="5">
        <v>39951</v>
      </c>
      <c r="I74" s="22" t="s">
        <v>8</v>
      </c>
    </row>
    <row r="75" spans="1:9" s="14" customFormat="1" x14ac:dyDescent="0.25">
      <c r="A75" s="32" t="s">
        <v>41</v>
      </c>
      <c r="B75" s="23" t="s">
        <v>42</v>
      </c>
      <c r="C75" s="23">
        <v>8855</v>
      </c>
      <c r="D75" s="23" t="s">
        <v>326</v>
      </c>
      <c r="E75" s="37">
        <v>9300</v>
      </c>
      <c r="F75" s="22" t="s">
        <v>482</v>
      </c>
      <c r="G75" s="13">
        <v>31274</v>
      </c>
      <c r="H75" s="5">
        <v>40826</v>
      </c>
      <c r="I75" s="22" t="s">
        <v>8</v>
      </c>
    </row>
    <row r="76" spans="1:9" s="14" customFormat="1" x14ac:dyDescent="0.25">
      <c r="A76" s="34" t="s">
        <v>252</v>
      </c>
      <c r="B76" s="22" t="s">
        <v>10</v>
      </c>
      <c r="C76" s="22">
        <v>14659</v>
      </c>
      <c r="D76" s="23" t="s">
        <v>327</v>
      </c>
      <c r="E76" s="37">
        <v>9400</v>
      </c>
      <c r="F76" s="22" t="s">
        <v>482</v>
      </c>
      <c r="G76" s="13"/>
      <c r="H76" s="5">
        <v>39818</v>
      </c>
      <c r="I76" s="22" t="s">
        <v>251</v>
      </c>
    </row>
    <row r="77" spans="1:9" s="14" customFormat="1" x14ac:dyDescent="0.25">
      <c r="A77" s="32" t="s">
        <v>43</v>
      </c>
      <c r="B77" s="23" t="s">
        <v>10</v>
      </c>
      <c r="C77" s="23">
        <v>12387</v>
      </c>
      <c r="D77" s="23" t="s">
        <v>328</v>
      </c>
      <c r="E77" s="37">
        <v>9500</v>
      </c>
      <c r="F77" s="22" t="s">
        <v>482</v>
      </c>
      <c r="G77" s="13">
        <v>28243</v>
      </c>
      <c r="H77" s="5">
        <v>39951</v>
      </c>
      <c r="I77" s="22" t="s">
        <v>8</v>
      </c>
    </row>
    <row r="78" spans="1:9" s="14" customFormat="1" x14ac:dyDescent="0.25">
      <c r="A78" s="32" t="s">
        <v>44</v>
      </c>
      <c r="B78" s="23" t="s">
        <v>51</v>
      </c>
      <c r="C78" s="22">
        <v>20977</v>
      </c>
      <c r="D78" s="23" t="s">
        <v>329</v>
      </c>
      <c r="E78" s="37">
        <v>9600</v>
      </c>
      <c r="F78" s="22" t="s">
        <v>482</v>
      </c>
      <c r="G78" s="13"/>
      <c r="H78" s="5">
        <v>39940</v>
      </c>
      <c r="I78" s="22" t="s">
        <v>8</v>
      </c>
    </row>
    <row r="79" spans="1:9" s="14" customFormat="1" x14ac:dyDescent="0.25">
      <c r="A79" s="32" t="s">
        <v>45</v>
      </c>
      <c r="B79" s="23" t="s">
        <v>10</v>
      </c>
      <c r="C79" s="23">
        <v>12655</v>
      </c>
      <c r="D79" s="23" t="s">
        <v>330</v>
      </c>
      <c r="E79" s="37">
        <v>9700</v>
      </c>
      <c r="F79" s="22" t="s">
        <v>482</v>
      </c>
      <c r="G79" s="13">
        <v>30213</v>
      </c>
      <c r="H79" s="5">
        <v>40574</v>
      </c>
      <c r="I79" s="22" t="s">
        <v>8</v>
      </c>
    </row>
    <row r="80" spans="1:9" s="14" customFormat="1" x14ac:dyDescent="0.25">
      <c r="A80" s="32" t="s">
        <v>216</v>
      </c>
      <c r="B80" s="22" t="s">
        <v>233</v>
      </c>
      <c r="C80" s="22">
        <v>32373</v>
      </c>
      <c r="D80" s="23" t="s">
        <v>331</v>
      </c>
      <c r="E80" s="37">
        <v>9800</v>
      </c>
      <c r="F80" s="22" t="s">
        <v>482</v>
      </c>
      <c r="G80" s="13">
        <v>32063</v>
      </c>
      <c r="H80" s="5">
        <v>40869</v>
      </c>
      <c r="I80" s="22" t="s">
        <v>213</v>
      </c>
    </row>
    <row r="81" spans="1:9" s="14" customFormat="1" x14ac:dyDescent="0.25">
      <c r="A81" s="32" t="s">
        <v>177</v>
      </c>
      <c r="B81" s="22" t="s">
        <v>51</v>
      </c>
      <c r="C81" s="22">
        <v>19215</v>
      </c>
      <c r="D81" s="23" t="s">
        <v>332</v>
      </c>
      <c r="E81" s="37">
        <v>9900</v>
      </c>
      <c r="F81" s="22" t="s">
        <v>482</v>
      </c>
      <c r="G81" s="13">
        <v>30904</v>
      </c>
      <c r="H81" s="5">
        <v>40113</v>
      </c>
      <c r="I81" s="22" t="s">
        <v>168</v>
      </c>
    </row>
    <row r="82" spans="1:9" s="14" customFormat="1" x14ac:dyDescent="0.25">
      <c r="A82" s="32" t="s">
        <v>117</v>
      </c>
      <c r="B82" s="22" t="s">
        <v>51</v>
      </c>
      <c r="C82" s="22">
        <v>19564</v>
      </c>
      <c r="D82" s="23" t="s">
        <v>333</v>
      </c>
      <c r="E82" s="37">
        <v>10000</v>
      </c>
      <c r="F82" s="22" t="s">
        <v>482</v>
      </c>
      <c r="G82" s="13">
        <v>30964</v>
      </c>
      <c r="H82" s="5">
        <v>40189</v>
      </c>
      <c r="I82" s="22" t="s">
        <v>104</v>
      </c>
    </row>
    <row r="83" spans="1:9" s="14" customFormat="1" x14ac:dyDescent="0.25">
      <c r="A83" s="33" t="s">
        <v>148</v>
      </c>
      <c r="B83" s="16" t="s">
        <v>140</v>
      </c>
      <c r="C83" s="16">
        <v>14.956</v>
      </c>
      <c r="D83" s="23" t="s">
        <v>334</v>
      </c>
      <c r="E83" s="37">
        <v>10100</v>
      </c>
      <c r="F83" s="22" t="s">
        <v>482</v>
      </c>
      <c r="G83" s="13">
        <v>29269</v>
      </c>
      <c r="H83" s="15">
        <v>29269</v>
      </c>
      <c r="I83" s="22" t="s">
        <v>166</v>
      </c>
    </row>
    <row r="84" spans="1:9" s="14" customFormat="1" x14ac:dyDescent="0.25">
      <c r="A84" s="32" t="s">
        <v>236</v>
      </c>
      <c r="B84" s="22" t="s">
        <v>241</v>
      </c>
      <c r="C84" s="22">
        <v>29372</v>
      </c>
      <c r="D84" s="23" t="s">
        <v>335</v>
      </c>
      <c r="E84" s="37">
        <v>10200</v>
      </c>
      <c r="F84" s="22" t="s">
        <v>482</v>
      </c>
      <c r="G84" s="13">
        <v>29943</v>
      </c>
      <c r="H84" s="5">
        <v>40882</v>
      </c>
      <c r="I84" s="22" t="s">
        <v>235</v>
      </c>
    </row>
    <row r="85" spans="1:9" s="14" customFormat="1" x14ac:dyDescent="0.25">
      <c r="A85" s="32" t="s">
        <v>46</v>
      </c>
      <c r="B85" s="23" t="s">
        <v>10</v>
      </c>
      <c r="C85" s="23">
        <v>14402</v>
      </c>
      <c r="D85" s="23" t="s">
        <v>336</v>
      </c>
      <c r="E85" s="37">
        <v>10300</v>
      </c>
      <c r="F85" s="22" t="s">
        <v>482</v>
      </c>
      <c r="G85" s="13">
        <v>30310</v>
      </c>
      <c r="H85" s="5">
        <v>39503</v>
      </c>
      <c r="I85" s="22" t="s">
        <v>8</v>
      </c>
    </row>
    <row r="86" spans="1:9" s="14" customFormat="1" x14ac:dyDescent="0.25">
      <c r="A86" s="32" t="s">
        <v>178</v>
      </c>
      <c r="B86" s="22" t="s">
        <v>51</v>
      </c>
      <c r="C86" s="22">
        <v>18476</v>
      </c>
      <c r="D86" s="23" t="s">
        <v>337</v>
      </c>
      <c r="E86" s="37">
        <v>10400</v>
      </c>
      <c r="F86" s="22" t="s">
        <v>482</v>
      </c>
      <c r="G86" s="13">
        <v>30631</v>
      </c>
      <c r="H86" s="5">
        <v>38519</v>
      </c>
      <c r="I86" s="22" t="s">
        <v>168</v>
      </c>
    </row>
    <row r="87" spans="1:9" s="14" customFormat="1" x14ac:dyDescent="0.25">
      <c r="A87" s="32" t="s">
        <v>217</v>
      </c>
      <c r="B87" s="22" t="s">
        <v>233</v>
      </c>
      <c r="C87" s="22">
        <v>17359</v>
      </c>
      <c r="D87" s="23" t="s">
        <v>338</v>
      </c>
      <c r="E87" s="37">
        <v>10500</v>
      </c>
      <c r="F87" s="22" t="s">
        <v>482</v>
      </c>
      <c r="G87" s="13">
        <v>28477</v>
      </c>
      <c r="H87" s="5">
        <v>40659</v>
      </c>
      <c r="I87" s="22" t="s">
        <v>213</v>
      </c>
    </row>
    <row r="88" spans="1:9" s="14" customFormat="1" x14ac:dyDescent="0.25">
      <c r="A88" s="32" t="s">
        <v>218</v>
      </c>
      <c r="B88" s="22" t="s">
        <v>233</v>
      </c>
      <c r="C88" s="22">
        <v>18588</v>
      </c>
      <c r="D88" s="23" t="s">
        <v>339</v>
      </c>
      <c r="E88" s="37">
        <v>10600</v>
      </c>
      <c r="F88" s="22" t="s">
        <v>482</v>
      </c>
      <c r="G88" s="13">
        <v>29423</v>
      </c>
      <c r="H88" s="5">
        <v>40129</v>
      </c>
      <c r="I88" s="22" t="s">
        <v>213</v>
      </c>
    </row>
    <row r="89" spans="1:9" s="14" customFormat="1" x14ac:dyDescent="0.25">
      <c r="A89" s="30" t="s">
        <v>47</v>
      </c>
      <c r="B89" s="23" t="s">
        <v>10</v>
      </c>
      <c r="C89" s="23">
        <v>15885</v>
      </c>
      <c r="D89" s="28" t="s">
        <v>340</v>
      </c>
      <c r="E89" s="37">
        <v>10700</v>
      </c>
      <c r="F89" s="22" t="s">
        <v>482</v>
      </c>
      <c r="G89" s="13">
        <v>29324</v>
      </c>
      <c r="H89" s="6">
        <v>40919</v>
      </c>
      <c r="I89" s="26" t="s">
        <v>8</v>
      </c>
    </row>
    <row r="90" spans="1:9" s="14" customFormat="1" x14ac:dyDescent="0.25">
      <c r="A90" s="32" t="s">
        <v>48</v>
      </c>
      <c r="B90" s="23" t="s">
        <v>10</v>
      </c>
      <c r="C90" s="23">
        <v>15699</v>
      </c>
      <c r="D90" s="23" t="s">
        <v>341</v>
      </c>
      <c r="E90" s="37">
        <v>10800</v>
      </c>
      <c r="F90" s="22" t="s">
        <v>482</v>
      </c>
      <c r="G90" s="13">
        <v>30683</v>
      </c>
      <c r="H90" s="5">
        <v>39643</v>
      </c>
      <c r="I90" s="22" t="s">
        <v>8</v>
      </c>
    </row>
    <row r="91" spans="1:9" s="14" customFormat="1" x14ac:dyDescent="0.25">
      <c r="A91" s="30" t="s">
        <v>118</v>
      </c>
      <c r="B91" s="22" t="s">
        <v>51</v>
      </c>
      <c r="C91" s="22">
        <v>23368</v>
      </c>
      <c r="D91" s="28" t="s">
        <v>342</v>
      </c>
      <c r="E91" s="37">
        <v>10900</v>
      </c>
      <c r="F91" s="22" t="s">
        <v>482</v>
      </c>
      <c r="G91" s="13">
        <v>31567</v>
      </c>
      <c r="H91" s="6">
        <v>41025</v>
      </c>
      <c r="I91" s="26" t="s">
        <v>104</v>
      </c>
    </row>
    <row r="92" spans="1:9" s="14" customFormat="1" x14ac:dyDescent="0.25">
      <c r="A92" s="32" t="s">
        <v>49</v>
      </c>
      <c r="B92" s="23" t="s">
        <v>10</v>
      </c>
      <c r="C92" s="23">
        <v>15034</v>
      </c>
      <c r="D92" s="23" t="s">
        <v>343</v>
      </c>
      <c r="E92" s="37">
        <v>11000</v>
      </c>
      <c r="F92" s="22" t="s">
        <v>482</v>
      </c>
      <c r="G92" s="13">
        <v>29324</v>
      </c>
      <c r="H92" s="7">
        <v>40805</v>
      </c>
      <c r="I92" s="22" t="s">
        <v>8</v>
      </c>
    </row>
    <row r="93" spans="1:9" s="14" customFormat="1" x14ac:dyDescent="0.25">
      <c r="A93" s="32" t="s">
        <v>50</v>
      </c>
      <c r="B93" s="23" t="s">
        <v>51</v>
      </c>
      <c r="C93" s="23">
        <v>19892</v>
      </c>
      <c r="D93" s="23" t="s">
        <v>344</v>
      </c>
      <c r="E93" s="37">
        <v>11100</v>
      </c>
      <c r="F93" s="22" t="s">
        <v>482</v>
      </c>
      <c r="G93" s="13">
        <v>30769</v>
      </c>
      <c r="H93" s="5">
        <v>38869</v>
      </c>
      <c r="I93" s="22" t="s">
        <v>8</v>
      </c>
    </row>
    <row r="94" spans="1:9" s="14" customFormat="1" x14ac:dyDescent="0.25">
      <c r="A94" s="32" t="s">
        <v>206</v>
      </c>
      <c r="B94" s="22" t="s">
        <v>10</v>
      </c>
      <c r="C94" s="22">
        <v>14088</v>
      </c>
      <c r="D94" s="23" t="s">
        <v>345</v>
      </c>
      <c r="E94" s="37">
        <v>11200</v>
      </c>
      <c r="F94" s="22" t="s">
        <v>482</v>
      </c>
      <c r="G94" s="13">
        <v>30478</v>
      </c>
      <c r="H94" s="5">
        <v>40238</v>
      </c>
      <c r="I94" s="22" t="s">
        <v>204</v>
      </c>
    </row>
    <row r="95" spans="1:9" s="14" customFormat="1" x14ac:dyDescent="0.25">
      <c r="A95" s="30" t="s">
        <v>191</v>
      </c>
      <c r="B95" s="22" t="s">
        <v>42</v>
      </c>
      <c r="C95" s="22">
        <v>9387</v>
      </c>
      <c r="D95" s="28" t="s">
        <v>346</v>
      </c>
      <c r="E95" s="37">
        <v>11300</v>
      </c>
      <c r="F95" s="22" t="s">
        <v>482</v>
      </c>
      <c r="G95" s="13">
        <v>31810</v>
      </c>
      <c r="H95" s="6">
        <v>40969</v>
      </c>
      <c r="I95" s="26" t="s">
        <v>192</v>
      </c>
    </row>
    <row r="96" spans="1:9" s="14" customFormat="1" x14ac:dyDescent="0.25">
      <c r="A96" s="30" t="s">
        <v>219</v>
      </c>
      <c r="B96" s="22" t="s">
        <v>233</v>
      </c>
      <c r="C96" s="22">
        <v>30126</v>
      </c>
      <c r="D96" s="28" t="s">
        <v>347</v>
      </c>
      <c r="E96" s="37">
        <v>11400</v>
      </c>
      <c r="F96" s="22" t="s">
        <v>482</v>
      </c>
      <c r="G96" s="13">
        <v>32104</v>
      </c>
      <c r="H96" s="6">
        <v>41079</v>
      </c>
      <c r="I96" s="26" t="s">
        <v>213</v>
      </c>
    </row>
    <row r="97" spans="1:9" s="14" customFormat="1" x14ac:dyDescent="0.25">
      <c r="A97" s="30" t="s">
        <v>237</v>
      </c>
      <c r="B97" s="22" t="s">
        <v>241</v>
      </c>
      <c r="C97" s="22">
        <v>33837</v>
      </c>
      <c r="D97" s="28" t="s">
        <v>348</v>
      </c>
      <c r="E97" s="37">
        <v>11500</v>
      </c>
      <c r="F97" s="22" t="s">
        <v>482</v>
      </c>
      <c r="G97" s="13">
        <v>31935</v>
      </c>
      <c r="H97" s="6">
        <v>40952</v>
      </c>
      <c r="I97" s="26" t="s">
        <v>235</v>
      </c>
    </row>
    <row r="98" spans="1:9" s="14" customFormat="1" x14ac:dyDescent="0.25">
      <c r="A98" s="30" t="s">
        <v>52</v>
      </c>
      <c r="B98" s="23" t="s">
        <v>10</v>
      </c>
      <c r="C98" s="23">
        <v>14556</v>
      </c>
      <c r="D98" s="28" t="s">
        <v>349</v>
      </c>
      <c r="E98" s="37">
        <v>11600</v>
      </c>
      <c r="F98" s="22" t="s">
        <v>482</v>
      </c>
      <c r="G98" s="13">
        <v>30932</v>
      </c>
      <c r="H98" s="6">
        <v>41061</v>
      </c>
      <c r="I98" s="26" t="s">
        <v>8</v>
      </c>
    </row>
    <row r="99" spans="1:9" s="14" customFormat="1" x14ac:dyDescent="0.25">
      <c r="A99" s="32" t="s">
        <v>53</v>
      </c>
      <c r="B99" s="23" t="s">
        <v>10</v>
      </c>
      <c r="C99" s="23">
        <v>15786</v>
      </c>
      <c r="D99" s="28" t="s">
        <v>350</v>
      </c>
      <c r="E99" s="37">
        <v>11700</v>
      </c>
      <c r="F99" s="22" t="s">
        <v>482</v>
      </c>
      <c r="G99" s="13">
        <v>31802</v>
      </c>
      <c r="H99" s="5">
        <v>39972</v>
      </c>
      <c r="I99" s="22" t="s">
        <v>8</v>
      </c>
    </row>
    <row r="100" spans="1:9" s="14" customFormat="1" x14ac:dyDescent="0.25">
      <c r="A100" s="32" t="s">
        <v>220</v>
      </c>
      <c r="B100" s="22" t="s">
        <v>233</v>
      </c>
      <c r="C100" s="22">
        <v>29313</v>
      </c>
      <c r="D100" s="28" t="s">
        <v>351</v>
      </c>
      <c r="E100" s="37">
        <v>11800</v>
      </c>
      <c r="F100" s="22" t="s">
        <v>482</v>
      </c>
      <c r="G100" s="13">
        <v>29297</v>
      </c>
      <c r="H100" s="5">
        <v>40378</v>
      </c>
      <c r="I100" s="22" t="s">
        <v>213</v>
      </c>
    </row>
    <row r="101" spans="1:9" s="14" customFormat="1" x14ac:dyDescent="0.25">
      <c r="A101" s="32" t="s">
        <v>54</v>
      </c>
      <c r="B101" s="23" t="s">
        <v>10</v>
      </c>
      <c r="C101" s="23">
        <v>15462</v>
      </c>
      <c r="D101" s="28" t="s">
        <v>352</v>
      </c>
      <c r="E101" s="37">
        <v>11900</v>
      </c>
      <c r="F101" s="22" t="s">
        <v>482</v>
      </c>
      <c r="G101" s="13">
        <v>31644</v>
      </c>
      <c r="H101" s="5">
        <v>41024</v>
      </c>
      <c r="I101" s="22" t="s">
        <v>8</v>
      </c>
    </row>
    <row r="102" spans="1:9" s="14" customFormat="1" x14ac:dyDescent="0.25">
      <c r="A102" s="32" t="s">
        <v>55</v>
      </c>
      <c r="B102" s="23" t="s">
        <v>10</v>
      </c>
      <c r="C102" s="23">
        <v>15838</v>
      </c>
      <c r="D102" s="28" t="s">
        <v>353</v>
      </c>
      <c r="E102" s="37">
        <v>12000</v>
      </c>
      <c r="F102" s="22" t="s">
        <v>482</v>
      </c>
      <c r="G102" s="13">
        <v>31843</v>
      </c>
      <c r="H102" s="5">
        <v>40700</v>
      </c>
      <c r="I102" s="22" t="s">
        <v>8</v>
      </c>
    </row>
    <row r="103" spans="1:9" s="14" customFormat="1" x14ac:dyDescent="0.25">
      <c r="A103" s="32" t="s">
        <v>247</v>
      </c>
      <c r="B103" s="22" t="s">
        <v>233</v>
      </c>
      <c r="C103" s="22">
        <v>31236</v>
      </c>
      <c r="D103" s="28" t="s">
        <v>354</v>
      </c>
      <c r="E103" s="37">
        <v>12100</v>
      </c>
      <c r="F103" s="22" t="s">
        <v>482</v>
      </c>
      <c r="G103" s="13">
        <v>29732</v>
      </c>
      <c r="H103" s="5">
        <v>40745</v>
      </c>
      <c r="I103" s="22" t="s">
        <v>248</v>
      </c>
    </row>
    <row r="104" spans="1:9" s="14" customFormat="1" x14ac:dyDescent="0.25">
      <c r="A104" s="33" t="s">
        <v>149</v>
      </c>
      <c r="B104" s="16" t="s">
        <v>140</v>
      </c>
      <c r="C104" s="16">
        <v>30322</v>
      </c>
      <c r="D104" s="28" t="s">
        <v>355</v>
      </c>
      <c r="E104" s="37">
        <v>12200</v>
      </c>
      <c r="F104" s="22" t="s">
        <v>482</v>
      </c>
      <c r="G104" s="13">
        <v>31132</v>
      </c>
      <c r="H104" s="15">
        <v>31132</v>
      </c>
      <c r="I104" s="22" t="s">
        <v>166</v>
      </c>
    </row>
    <row r="105" spans="1:9" s="14" customFormat="1" x14ac:dyDescent="0.25">
      <c r="A105" s="32" t="s">
        <v>56</v>
      </c>
      <c r="B105" s="23" t="s">
        <v>10</v>
      </c>
      <c r="C105" s="22">
        <v>15381</v>
      </c>
      <c r="D105" s="28" t="s">
        <v>356</v>
      </c>
      <c r="E105" s="37">
        <v>12300</v>
      </c>
      <c r="F105" s="22" t="s">
        <v>482</v>
      </c>
      <c r="G105" s="13"/>
      <c r="H105" s="5">
        <v>39601</v>
      </c>
      <c r="I105" s="22" t="s">
        <v>8</v>
      </c>
    </row>
    <row r="106" spans="1:9" s="14" customFormat="1" x14ac:dyDescent="0.25">
      <c r="A106" s="32" t="s">
        <v>57</v>
      </c>
      <c r="B106" s="23" t="s">
        <v>10</v>
      </c>
      <c r="C106" s="23">
        <v>10641</v>
      </c>
      <c r="D106" s="28" t="s">
        <v>357</v>
      </c>
      <c r="E106" s="37">
        <v>12400</v>
      </c>
      <c r="F106" s="22" t="s">
        <v>482</v>
      </c>
      <c r="G106" s="13">
        <v>27407</v>
      </c>
      <c r="H106" s="5">
        <v>39881</v>
      </c>
      <c r="I106" s="22" t="s">
        <v>8</v>
      </c>
    </row>
    <row r="107" spans="1:9" s="14" customFormat="1" x14ac:dyDescent="0.25">
      <c r="A107" s="34" t="s">
        <v>193</v>
      </c>
      <c r="B107" s="22" t="s">
        <v>42</v>
      </c>
      <c r="C107" s="22">
        <v>8825</v>
      </c>
      <c r="D107" s="28" t="s">
        <v>358</v>
      </c>
      <c r="E107" s="37">
        <v>12500</v>
      </c>
      <c r="F107" s="22" t="s">
        <v>482</v>
      </c>
      <c r="G107" s="13">
        <v>31192</v>
      </c>
      <c r="H107" s="5">
        <v>40455</v>
      </c>
      <c r="I107" s="22" t="s">
        <v>192</v>
      </c>
    </row>
    <row r="108" spans="1:9" s="14" customFormat="1" x14ac:dyDescent="0.25">
      <c r="A108" s="30" t="s">
        <v>119</v>
      </c>
      <c r="B108" s="22" t="s">
        <v>51</v>
      </c>
      <c r="C108" s="22">
        <v>22812</v>
      </c>
      <c r="D108" s="28" t="s">
        <v>359</v>
      </c>
      <c r="E108" s="37">
        <v>12600</v>
      </c>
      <c r="F108" s="22" t="s">
        <v>482</v>
      </c>
      <c r="G108" s="13">
        <v>29834</v>
      </c>
      <c r="H108" s="6">
        <v>40983</v>
      </c>
      <c r="I108" s="26" t="s">
        <v>104</v>
      </c>
    </row>
    <row r="109" spans="1:9" s="14" customFormat="1" x14ac:dyDescent="0.25">
      <c r="A109" s="32" t="s">
        <v>58</v>
      </c>
      <c r="B109" s="23" t="s">
        <v>10</v>
      </c>
      <c r="C109" s="22">
        <v>13862</v>
      </c>
      <c r="D109" s="28"/>
      <c r="E109" s="37">
        <v>12700</v>
      </c>
      <c r="F109" s="22" t="s">
        <v>482</v>
      </c>
      <c r="G109" s="13"/>
      <c r="H109" s="5">
        <v>40049</v>
      </c>
      <c r="I109" s="22" t="s">
        <v>8</v>
      </c>
    </row>
    <row r="110" spans="1:9" s="14" customFormat="1" x14ac:dyDescent="0.25">
      <c r="A110" s="32" t="s">
        <v>179</v>
      </c>
      <c r="B110" s="22" t="s">
        <v>51</v>
      </c>
      <c r="C110" s="22">
        <v>24473</v>
      </c>
      <c r="D110" s="28" t="s">
        <v>360</v>
      </c>
      <c r="E110" s="37">
        <v>12800</v>
      </c>
      <c r="F110" s="22" t="s">
        <v>482</v>
      </c>
      <c r="G110" s="13">
        <v>31880</v>
      </c>
      <c r="H110" s="5">
        <v>40091</v>
      </c>
      <c r="I110" s="22" t="s">
        <v>168</v>
      </c>
    </row>
    <row r="111" spans="1:9" s="14" customFormat="1" x14ac:dyDescent="0.25">
      <c r="A111" s="32" t="s">
        <v>59</v>
      </c>
      <c r="B111" s="23" t="s">
        <v>10</v>
      </c>
      <c r="C111" s="23">
        <v>14293</v>
      </c>
      <c r="D111" s="28" t="s">
        <v>361</v>
      </c>
      <c r="E111" s="37">
        <v>12900</v>
      </c>
      <c r="F111" s="22" t="s">
        <v>482</v>
      </c>
      <c r="G111" s="13">
        <v>30697</v>
      </c>
      <c r="H111" s="5">
        <v>40721</v>
      </c>
      <c r="I111" s="22" t="s">
        <v>8</v>
      </c>
    </row>
    <row r="112" spans="1:9" s="14" customFormat="1" x14ac:dyDescent="0.25">
      <c r="A112" s="32" t="s">
        <v>120</v>
      </c>
      <c r="B112" s="22" t="s">
        <v>51</v>
      </c>
      <c r="C112" s="22">
        <v>13358</v>
      </c>
      <c r="D112" s="28" t="s">
        <v>362</v>
      </c>
      <c r="E112" s="37">
        <v>13000</v>
      </c>
      <c r="F112" s="22" t="s">
        <v>482</v>
      </c>
      <c r="G112" s="13">
        <v>27596</v>
      </c>
      <c r="H112" s="5">
        <v>40666</v>
      </c>
      <c r="I112" s="22" t="s">
        <v>104</v>
      </c>
    </row>
    <row r="113" spans="1:9" s="14" customFormat="1" x14ac:dyDescent="0.25">
      <c r="A113" s="32" t="s">
        <v>249</v>
      </c>
      <c r="B113" s="22" t="s">
        <v>233</v>
      </c>
      <c r="C113" s="22">
        <v>32384</v>
      </c>
      <c r="D113" s="28" t="s">
        <v>363</v>
      </c>
      <c r="E113" s="37">
        <v>13100</v>
      </c>
      <c r="F113" s="22" t="s">
        <v>482</v>
      </c>
      <c r="G113" s="13">
        <v>31695</v>
      </c>
      <c r="H113" s="5">
        <v>40861</v>
      </c>
      <c r="I113" s="22" t="s">
        <v>248</v>
      </c>
    </row>
    <row r="114" spans="1:9" s="14" customFormat="1" x14ac:dyDescent="0.25">
      <c r="A114" s="30" t="s">
        <v>180</v>
      </c>
      <c r="B114" s="22" t="s">
        <v>51</v>
      </c>
      <c r="C114" s="22">
        <v>17632</v>
      </c>
      <c r="D114" s="28" t="s">
        <v>364</v>
      </c>
      <c r="E114" s="37">
        <v>13200</v>
      </c>
      <c r="F114" s="22" t="s">
        <v>482</v>
      </c>
      <c r="G114" s="13">
        <v>29684</v>
      </c>
      <c r="H114" s="6">
        <v>40910</v>
      </c>
      <c r="I114" s="26" t="s">
        <v>168</v>
      </c>
    </row>
    <row r="115" spans="1:9" s="14" customFormat="1" x14ac:dyDescent="0.25">
      <c r="A115" s="30" t="s">
        <v>60</v>
      </c>
      <c r="B115" s="23" t="s">
        <v>10</v>
      </c>
      <c r="C115" s="23">
        <v>15368</v>
      </c>
      <c r="D115" s="28" t="s">
        <v>365</v>
      </c>
      <c r="E115" s="37">
        <v>13300</v>
      </c>
      <c r="F115" s="22" t="s">
        <v>482</v>
      </c>
      <c r="G115" s="13">
        <v>31472</v>
      </c>
      <c r="H115" s="6">
        <v>40910</v>
      </c>
      <c r="I115" s="26" t="s">
        <v>8</v>
      </c>
    </row>
    <row r="116" spans="1:9" s="14" customFormat="1" x14ac:dyDescent="0.25">
      <c r="A116" s="30" t="s">
        <v>61</v>
      </c>
      <c r="B116" s="23" t="s">
        <v>10</v>
      </c>
      <c r="C116" s="23">
        <v>13188</v>
      </c>
      <c r="D116" s="28" t="s">
        <v>366</v>
      </c>
      <c r="E116" s="37">
        <v>13400</v>
      </c>
      <c r="F116" s="22" t="s">
        <v>482</v>
      </c>
      <c r="G116" s="13">
        <v>30776</v>
      </c>
      <c r="H116" s="6">
        <v>40946</v>
      </c>
      <c r="I116" s="26" t="s">
        <v>8</v>
      </c>
    </row>
    <row r="117" spans="1:9" s="14" customFormat="1" x14ac:dyDescent="0.25">
      <c r="A117" s="32" t="s">
        <v>121</v>
      </c>
      <c r="B117" s="22" t="s">
        <v>51</v>
      </c>
      <c r="C117" s="22">
        <v>19709</v>
      </c>
      <c r="D117" s="28" t="s">
        <v>367</v>
      </c>
      <c r="E117" s="37">
        <v>13500</v>
      </c>
      <c r="F117" s="22" t="s">
        <v>482</v>
      </c>
      <c r="G117" s="13">
        <v>30697</v>
      </c>
      <c r="H117" s="5">
        <v>40511</v>
      </c>
      <c r="I117" s="22" t="s">
        <v>104</v>
      </c>
    </row>
    <row r="118" spans="1:9" s="14" customFormat="1" x14ac:dyDescent="0.25">
      <c r="A118" s="30" t="s">
        <v>122</v>
      </c>
      <c r="B118" s="22" t="s">
        <v>51</v>
      </c>
      <c r="C118" s="22">
        <v>25508</v>
      </c>
      <c r="D118" s="28" t="s">
        <v>368</v>
      </c>
      <c r="E118" s="37">
        <v>13600</v>
      </c>
      <c r="F118" s="22" t="s">
        <v>482</v>
      </c>
      <c r="G118" s="13">
        <v>31625</v>
      </c>
      <c r="H118" s="6">
        <v>41001</v>
      </c>
      <c r="I118" s="26" t="s">
        <v>104</v>
      </c>
    </row>
    <row r="119" spans="1:9" s="14" customFormat="1" x14ac:dyDescent="0.25">
      <c r="A119" s="32" t="s">
        <v>123</v>
      </c>
      <c r="B119" s="22" t="s">
        <v>51</v>
      </c>
      <c r="C119" s="22">
        <v>21138</v>
      </c>
      <c r="D119" s="28" t="s">
        <v>369</v>
      </c>
      <c r="E119" s="37">
        <v>13700</v>
      </c>
      <c r="F119" s="22" t="s">
        <v>482</v>
      </c>
      <c r="G119" s="13">
        <v>30797</v>
      </c>
      <c r="H119" s="5">
        <v>41032</v>
      </c>
      <c r="I119" s="22" t="s">
        <v>104</v>
      </c>
    </row>
    <row r="120" spans="1:9" s="14" customFormat="1" x14ac:dyDescent="0.25">
      <c r="A120" s="32" t="s">
        <v>194</v>
      </c>
      <c r="B120" s="22" t="s">
        <v>42</v>
      </c>
      <c r="C120" s="22">
        <v>10018</v>
      </c>
      <c r="D120" s="29" t="s">
        <v>370</v>
      </c>
      <c r="E120" s="37">
        <v>13800</v>
      </c>
      <c r="F120" s="22" t="s">
        <v>482</v>
      </c>
      <c r="G120" s="13">
        <v>30038</v>
      </c>
      <c r="H120" s="5">
        <v>40940</v>
      </c>
      <c r="I120" s="22" t="s">
        <v>192</v>
      </c>
    </row>
    <row r="121" spans="1:9" s="14" customFormat="1" x14ac:dyDescent="0.25">
      <c r="A121" s="32" t="s">
        <v>62</v>
      </c>
      <c r="B121" s="23" t="s">
        <v>10</v>
      </c>
      <c r="C121" s="23">
        <v>15620</v>
      </c>
      <c r="D121" s="28" t="s">
        <v>371</v>
      </c>
      <c r="E121" s="37">
        <v>13900</v>
      </c>
      <c r="F121" s="22" t="s">
        <v>482</v>
      </c>
      <c r="G121" s="13">
        <v>30971</v>
      </c>
      <c r="H121" s="5">
        <v>40560</v>
      </c>
      <c r="I121" s="22" t="s">
        <v>8</v>
      </c>
    </row>
    <row r="122" spans="1:9" s="14" customFormat="1" x14ac:dyDescent="0.25">
      <c r="A122" s="32" t="s">
        <v>63</v>
      </c>
      <c r="B122" s="23" t="s">
        <v>10</v>
      </c>
      <c r="C122" s="23">
        <v>13035</v>
      </c>
      <c r="D122" s="28" t="s">
        <v>372</v>
      </c>
      <c r="E122" s="37">
        <v>14000</v>
      </c>
      <c r="F122" s="22" t="s">
        <v>482</v>
      </c>
      <c r="G122" s="13">
        <v>28548</v>
      </c>
      <c r="H122" s="5">
        <v>40099</v>
      </c>
      <c r="I122" s="22" t="s">
        <v>8</v>
      </c>
    </row>
    <row r="123" spans="1:9" s="14" customFormat="1" x14ac:dyDescent="0.25">
      <c r="A123" s="30" t="s">
        <v>64</v>
      </c>
      <c r="B123" s="23" t="s">
        <v>10</v>
      </c>
      <c r="C123" s="23">
        <v>15887</v>
      </c>
      <c r="D123" s="28" t="s">
        <v>373</v>
      </c>
      <c r="E123" s="37">
        <v>14100</v>
      </c>
      <c r="F123" s="22" t="s">
        <v>482</v>
      </c>
      <c r="G123" s="13">
        <v>31850</v>
      </c>
      <c r="H123" s="6">
        <v>40961</v>
      </c>
      <c r="I123" s="26" t="s">
        <v>8</v>
      </c>
    </row>
    <row r="124" spans="1:9" s="14" customFormat="1" x14ac:dyDescent="0.25">
      <c r="A124" s="32" t="s">
        <v>65</v>
      </c>
      <c r="B124" s="23" t="s">
        <v>10</v>
      </c>
      <c r="C124" s="23">
        <v>15496</v>
      </c>
      <c r="D124" s="28" t="s">
        <v>374</v>
      </c>
      <c r="E124" s="37">
        <v>14200</v>
      </c>
      <c r="F124" s="22" t="s">
        <v>482</v>
      </c>
      <c r="G124" s="13">
        <v>31307</v>
      </c>
      <c r="H124" s="5">
        <v>40385</v>
      </c>
      <c r="I124" s="22" t="s">
        <v>8</v>
      </c>
    </row>
    <row r="125" spans="1:9" s="14" customFormat="1" x14ac:dyDescent="0.25">
      <c r="A125" s="32" t="s">
        <v>221</v>
      </c>
      <c r="B125" s="22" t="s">
        <v>233</v>
      </c>
      <c r="C125" s="22">
        <v>34012</v>
      </c>
      <c r="D125" s="28" t="s">
        <v>375</v>
      </c>
      <c r="E125" s="37">
        <v>14300</v>
      </c>
      <c r="F125" s="22" t="s">
        <v>482</v>
      </c>
      <c r="G125" s="13">
        <v>31323</v>
      </c>
      <c r="H125" s="5">
        <v>41031</v>
      </c>
      <c r="I125" s="22" t="s">
        <v>213</v>
      </c>
    </row>
    <row r="126" spans="1:9" s="14" customFormat="1" x14ac:dyDescent="0.25">
      <c r="A126" s="32" t="s">
        <v>66</v>
      </c>
      <c r="B126" s="23" t="s">
        <v>10</v>
      </c>
      <c r="C126" s="23">
        <v>13452</v>
      </c>
      <c r="D126" s="28" t="s">
        <v>376</v>
      </c>
      <c r="E126" s="37">
        <v>14400</v>
      </c>
      <c r="F126" s="22" t="s">
        <v>482</v>
      </c>
      <c r="G126" s="13">
        <v>29596</v>
      </c>
      <c r="H126" s="5">
        <v>40330</v>
      </c>
      <c r="I126" s="22" t="s">
        <v>8</v>
      </c>
    </row>
    <row r="127" spans="1:9" s="14" customFormat="1" x14ac:dyDescent="0.25">
      <c r="A127" s="32" t="s">
        <v>124</v>
      </c>
      <c r="B127" s="22" t="s">
        <v>51</v>
      </c>
      <c r="C127" s="22">
        <v>22734</v>
      </c>
      <c r="D127" s="28" t="s">
        <v>377</v>
      </c>
      <c r="E127" s="37">
        <v>14500</v>
      </c>
      <c r="F127" s="22" t="s">
        <v>482</v>
      </c>
      <c r="G127" s="13">
        <v>30491</v>
      </c>
      <c r="H127" s="5">
        <v>40189</v>
      </c>
      <c r="I127" s="22" t="s">
        <v>104</v>
      </c>
    </row>
    <row r="128" spans="1:9" s="14" customFormat="1" x14ac:dyDescent="0.25">
      <c r="A128" s="33" t="s">
        <v>150</v>
      </c>
      <c r="B128" s="16" t="s">
        <v>140</v>
      </c>
      <c r="C128" s="16">
        <v>14656</v>
      </c>
      <c r="D128" s="28" t="s">
        <v>378</v>
      </c>
      <c r="E128" s="37">
        <v>14600</v>
      </c>
      <c r="F128" s="22" t="s">
        <v>482</v>
      </c>
      <c r="G128" s="13">
        <v>22961</v>
      </c>
      <c r="H128" s="15">
        <v>22961</v>
      </c>
      <c r="I128" s="22" t="s">
        <v>166</v>
      </c>
    </row>
    <row r="129" spans="1:9" s="14" customFormat="1" x14ac:dyDescent="0.25">
      <c r="A129" s="32" t="s">
        <v>125</v>
      </c>
      <c r="B129" s="22" t="s">
        <v>51</v>
      </c>
      <c r="C129" s="22">
        <v>24731</v>
      </c>
      <c r="D129" s="28" t="s">
        <v>379</v>
      </c>
      <c r="E129" s="37">
        <v>14700</v>
      </c>
      <c r="F129" s="22" t="s">
        <v>482</v>
      </c>
      <c r="G129" s="13">
        <v>30181</v>
      </c>
      <c r="H129" s="5">
        <v>40441</v>
      </c>
      <c r="I129" s="22" t="s">
        <v>104</v>
      </c>
    </row>
    <row r="130" spans="1:9" s="14" customFormat="1" x14ac:dyDescent="0.25">
      <c r="A130" s="30" t="s">
        <v>126</v>
      </c>
      <c r="B130" s="22" t="s">
        <v>51</v>
      </c>
      <c r="C130" s="22">
        <v>23662</v>
      </c>
      <c r="D130" s="28" t="s">
        <v>380</v>
      </c>
      <c r="E130" s="37">
        <v>14800</v>
      </c>
      <c r="F130" s="22" t="s">
        <v>482</v>
      </c>
      <c r="G130" s="13">
        <v>31789</v>
      </c>
      <c r="H130" s="6">
        <v>41095</v>
      </c>
      <c r="I130" s="26" t="s">
        <v>104</v>
      </c>
    </row>
    <row r="131" spans="1:9" s="14" customFormat="1" x14ac:dyDescent="0.25">
      <c r="A131" s="32" t="s">
        <v>67</v>
      </c>
      <c r="B131" s="23" t="s">
        <v>10</v>
      </c>
      <c r="C131" s="23">
        <v>16219</v>
      </c>
      <c r="D131" s="28" t="s">
        <v>381</v>
      </c>
      <c r="E131" s="37">
        <v>14900</v>
      </c>
      <c r="F131" s="22" t="s">
        <v>482</v>
      </c>
      <c r="G131" s="13"/>
      <c r="H131" s="5">
        <v>39846</v>
      </c>
      <c r="I131" s="22" t="s">
        <v>8</v>
      </c>
    </row>
    <row r="132" spans="1:9" s="14" customFormat="1" x14ac:dyDescent="0.25">
      <c r="A132" s="32" t="s">
        <v>127</v>
      </c>
      <c r="B132" s="22" t="s">
        <v>51</v>
      </c>
      <c r="C132" s="22">
        <v>26405</v>
      </c>
      <c r="D132" s="28" t="s">
        <v>382</v>
      </c>
      <c r="E132" s="37">
        <v>15000</v>
      </c>
      <c r="F132" s="22" t="s">
        <v>482</v>
      </c>
      <c r="G132" s="13">
        <v>30068</v>
      </c>
      <c r="H132" s="5">
        <v>41031</v>
      </c>
      <c r="I132" s="22" t="s">
        <v>104</v>
      </c>
    </row>
    <row r="133" spans="1:9" s="14" customFormat="1" x14ac:dyDescent="0.25">
      <c r="A133" s="32" t="s">
        <v>68</v>
      </c>
      <c r="B133" s="23" t="s">
        <v>10</v>
      </c>
      <c r="C133" s="23">
        <v>15217</v>
      </c>
      <c r="D133" s="28" t="s">
        <v>383</v>
      </c>
      <c r="E133" s="37">
        <v>15100</v>
      </c>
      <c r="F133" s="22" t="s">
        <v>482</v>
      </c>
      <c r="G133" s="13">
        <v>31309</v>
      </c>
      <c r="H133" s="5">
        <v>40385</v>
      </c>
      <c r="I133" s="22" t="s">
        <v>8</v>
      </c>
    </row>
    <row r="134" spans="1:9" s="14" customFormat="1" x14ac:dyDescent="0.25">
      <c r="A134" s="32" t="s">
        <v>222</v>
      </c>
      <c r="B134" s="22" t="s">
        <v>233</v>
      </c>
      <c r="C134" s="22">
        <v>32143</v>
      </c>
      <c r="D134" s="28" t="s">
        <v>384</v>
      </c>
      <c r="E134" s="37">
        <v>15200</v>
      </c>
      <c r="F134" s="22" t="s">
        <v>482</v>
      </c>
      <c r="G134" s="13">
        <v>32283</v>
      </c>
      <c r="H134" s="5">
        <v>40833</v>
      </c>
      <c r="I134" s="22" t="s">
        <v>213</v>
      </c>
    </row>
    <row r="135" spans="1:9" s="14" customFormat="1" x14ac:dyDescent="0.25">
      <c r="A135" s="32" t="s">
        <v>223</v>
      </c>
      <c r="B135" s="22" t="s">
        <v>233</v>
      </c>
      <c r="C135" s="22">
        <v>15986</v>
      </c>
      <c r="D135" s="28" t="s">
        <v>385</v>
      </c>
      <c r="E135" s="37">
        <v>15300</v>
      </c>
      <c r="F135" s="22" t="s">
        <v>482</v>
      </c>
      <c r="G135" s="13">
        <v>28092</v>
      </c>
      <c r="H135" s="5">
        <v>40400</v>
      </c>
      <c r="I135" s="22" t="s">
        <v>213</v>
      </c>
    </row>
    <row r="136" spans="1:9" s="14" customFormat="1" x14ac:dyDescent="0.25">
      <c r="A136" s="32" t="s">
        <v>238</v>
      </c>
      <c r="B136" s="22" t="s">
        <v>51</v>
      </c>
      <c r="C136" s="22">
        <v>19407</v>
      </c>
      <c r="D136" s="29" t="s">
        <v>386</v>
      </c>
      <c r="E136" s="37">
        <v>15400</v>
      </c>
      <c r="F136" s="22" t="s">
        <v>482</v>
      </c>
      <c r="G136" s="13"/>
      <c r="H136" s="5">
        <v>38808</v>
      </c>
      <c r="I136" s="22" t="s">
        <v>235</v>
      </c>
    </row>
    <row r="137" spans="1:9" s="14" customFormat="1" x14ac:dyDescent="0.25">
      <c r="A137" s="32" t="s">
        <v>181</v>
      </c>
      <c r="B137" s="22" t="s">
        <v>51</v>
      </c>
      <c r="C137" s="22">
        <v>16960</v>
      </c>
      <c r="D137" s="28" t="s">
        <v>387</v>
      </c>
      <c r="E137" s="37">
        <v>15500</v>
      </c>
      <c r="F137" s="22" t="s">
        <v>482</v>
      </c>
      <c r="G137" s="13">
        <v>30265</v>
      </c>
      <c r="H137" s="5">
        <v>40231</v>
      </c>
      <c r="I137" s="22" t="s">
        <v>168</v>
      </c>
    </row>
    <row r="138" spans="1:9" s="14" customFormat="1" x14ac:dyDescent="0.25">
      <c r="A138" s="30" t="s">
        <v>224</v>
      </c>
      <c r="B138" s="22" t="s">
        <v>233</v>
      </c>
      <c r="C138" s="22">
        <v>32633</v>
      </c>
      <c r="D138" s="28" t="s">
        <v>388</v>
      </c>
      <c r="E138" s="37">
        <v>15600</v>
      </c>
      <c r="F138" s="22" t="s">
        <v>482</v>
      </c>
      <c r="G138" s="13">
        <v>28034</v>
      </c>
      <c r="H138" s="6">
        <v>40973</v>
      </c>
      <c r="I138" s="26" t="s">
        <v>213</v>
      </c>
    </row>
    <row r="139" spans="1:9" s="14" customFormat="1" x14ac:dyDescent="0.25">
      <c r="A139" s="30" t="s">
        <v>69</v>
      </c>
      <c r="B139" s="23" t="s">
        <v>10</v>
      </c>
      <c r="C139" s="23">
        <v>14569</v>
      </c>
      <c r="D139" s="28" t="s">
        <v>389</v>
      </c>
      <c r="E139" s="37">
        <v>15700</v>
      </c>
      <c r="F139" s="22" t="s">
        <v>482</v>
      </c>
      <c r="G139" s="13">
        <v>30996</v>
      </c>
      <c r="H139" s="6">
        <v>40918</v>
      </c>
      <c r="I139" s="26" t="s">
        <v>8</v>
      </c>
    </row>
    <row r="140" spans="1:9" s="14" customFormat="1" x14ac:dyDescent="0.25">
      <c r="A140" s="35" t="s">
        <v>128</v>
      </c>
      <c r="B140" s="22" t="s">
        <v>51</v>
      </c>
      <c r="C140" s="22">
        <v>24000</v>
      </c>
      <c r="D140" s="28" t="s">
        <v>390</v>
      </c>
      <c r="E140" s="37">
        <v>15800</v>
      </c>
      <c r="F140" s="22" t="s">
        <v>482</v>
      </c>
      <c r="G140" s="13">
        <v>31583</v>
      </c>
      <c r="H140" s="7">
        <v>40777</v>
      </c>
      <c r="I140" s="22" t="s">
        <v>104</v>
      </c>
    </row>
    <row r="141" spans="1:9" s="14" customFormat="1" x14ac:dyDescent="0.25">
      <c r="A141" s="32" t="s">
        <v>182</v>
      </c>
      <c r="B141" s="22" t="s">
        <v>51</v>
      </c>
      <c r="C141" s="22">
        <v>21546</v>
      </c>
      <c r="D141" s="28" t="s">
        <v>391</v>
      </c>
      <c r="E141" s="37">
        <v>15900</v>
      </c>
      <c r="F141" s="22" t="s">
        <v>482</v>
      </c>
      <c r="G141" s="13">
        <v>31532</v>
      </c>
      <c r="H141" s="5">
        <v>38782</v>
      </c>
      <c r="I141" s="22" t="s">
        <v>168</v>
      </c>
    </row>
    <row r="142" spans="1:9" s="14" customFormat="1" x14ac:dyDescent="0.25">
      <c r="A142" s="30" t="s">
        <v>70</v>
      </c>
      <c r="B142" s="23" t="s">
        <v>10</v>
      </c>
      <c r="C142" s="23">
        <v>11426</v>
      </c>
      <c r="D142" s="28" t="s">
        <v>392</v>
      </c>
      <c r="E142" s="37">
        <v>16000</v>
      </c>
      <c r="F142" s="22" t="s">
        <v>482</v>
      </c>
      <c r="G142" s="13">
        <v>29417</v>
      </c>
      <c r="H142" s="6">
        <v>40987</v>
      </c>
      <c r="I142" s="26" t="s">
        <v>8</v>
      </c>
    </row>
    <row r="143" spans="1:9" s="14" customFormat="1" x14ac:dyDescent="0.25">
      <c r="A143" s="32" t="s">
        <v>71</v>
      </c>
      <c r="B143" s="23" t="s">
        <v>10</v>
      </c>
      <c r="C143" s="23">
        <v>9695</v>
      </c>
      <c r="D143" s="28" t="s">
        <v>393</v>
      </c>
      <c r="E143" s="37">
        <v>16100</v>
      </c>
      <c r="F143" s="22" t="s">
        <v>482</v>
      </c>
      <c r="G143" s="13">
        <v>25923</v>
      </c>
      <c r="H143" s="5">
        <v>38740</v>
      </c>
      <c r="I143" s="22" t="s">
        <v>8</v>
      </c>
    </row>
    <row r="144" spans="1:9" s="14" customFormat="1" x14ac:dyDescent="0.25">
      <c r="A144" s="32" t="s">
        <v>72</v>
      </c>
      <c r="B144" s="23" t="s">
        <v>10</v>
      </c>
      <c r="C144" s="23">
        <v>14574</v>
      </c>
      <c r="D144" s="28" t="s">
        <v>394</v>
      </c>
      <c r="E144" s="37">
        <v>16200</v>
      </c>
      <c r="F144" s="22" t="s">
        <v>482</v>
      </c>
      <c r="G144" s="13">
        <v>28753</v>
      </c>
      <c r="H144" s="5">
        <v>40674</v>
      </c>
      <c r="I144" s="22" t="s">
        <v>8</v>
      </c>
    </row>
    <row r="145" spans="1:9" s="14" customFormat="1" x14ac:dyDescent="0.25">
      <c r="A145" s="33" t="s">
        <v>151</v>
      </c>
      <c r="B145" s="16" t="s">
        <v>140</v>
      </c>
      <c r="C145" s="16">
        <v>30758</v>
      </c>
      <c r="D145" s="28" t="s">
        <v>395</v>
      </c>
      <c r="E145" s="37">
        <v>16300</v>
      </c>
      <c r="F145" s="22" t="s">
        <v>482</v>
      </c>
      <c r="G145" s="13">
        <v>29894</v>
      </c>
      <c r="H145" s="15">
        <v>29894</v>
      </c>
      <c r="I145" s="22" t="s">
        <v>166</v>
      </c>
    </row>
    <row r="146" spans="1:9" s="14" customFormat="1" x14ac:dyDescent="0.25">
      <c r="A146" s="32" t="s">
        <v>73</v>
      </c>
      <c r="B146" s="23" t="s">
        <v>10</v>
      </c>
      <c r="C146" s="23">
        <v>16239</v>
      </c>
      <c r="D146" s="28" t="s">
        <v>396</v>
      </c>
      <c r="E146" s="37">
        <v>16400</v>
      </c>
      <c r="F146" s="22" t="s">
        <v>482</v>
      </c>
      <c r="G146" s="13">
        <v>33752</v>
      </c>
      <c r="H146" s="5">
        <v>40819</v>
      </c>
      <c r="I146" s="22" t="s">
        <v>8</v>
      </c>
    </row>
    <row r="147" spans="1:9" s="14" customFormat="1" x14ac:dyDescent="0.25">
      <c r="A147" s="32" t="s">
        <v>225</v>
      </c>
      <c r="B147" s="22" t="s">
        <v>233</v>
      </c>
      <c r="C147" s="22">
        <v>30119</v>
      </c>
      <c r="D147" s="28" t="s">
        <v>397</v>
      </c>
      <c r="E147" s="37">
        <v>16500</v>
      </c>
      <c r="F147" s="22" t="s">
        <v>482</v>
      </c>
      <c r="G147" s="13">
        <v>31496</v>
      </c>
      <c r="H147" s="5">
        <v>40826</v>
      </c>
      <c r="I147" s="22" t="s">
        <v>213</v>
      </c>
    </row>
    <row r="148" spans="1:9" s="14" customFormat="1" x14ac:dyDescent="0.25">
      <c r="A148" s="33" t="s">
        <v>152</v>
      </c>
      <c r="B148" s="16" t="s">
        <v>140</v>
      </c>
      <c r="C148" s="16">
        <v>31201</v>
      </c>
      <c r="D148" s="28" t="s">
        <v>398</v>
      </c>
      <c r="E148" s="37">
        <v>16600</v>
      </c>
      <c r="F148" s="22" t="s">
        <v>482</v>
      </c>
      <c r="G148" s="13">
        <v>29952</v>
      </c>
      <c r="H148" s="15">
        <v>29952</v>
      </c>
      <c r="I148" s="22" t="s">
        <v>166</v>
      </c>
    </row>
    <row r="149" spans="1:9" s="14" customFormat="1" x14ac:dyDescent="0.25">
      <c r="A149" s="33" t="s">
        <v>153</v>
      </c>
      <c r="B149" s="16" t="s">
        <v>140</v>
      </c>
      <c r="C149" s="16">
        <v>27890</v>
      </c>
      <c r="D149" s="28" t="s">
        <v>399</v>
      </c>
      <c r="E149" s="37">
        <v>16700</v>
      </c>
      <c r="F149" s="22" t="s">
        <v>482</v>
      </c>
      <c r="G149" s="13">
        <v>30629</v>
      </c>
      <c r="H149" s="15">
        <v>30629</v>
      </c>
      <c r="I149" s="22" t="s">
        <v>166</v>
      </c>
    </row>
    <row r="150" spans="1:9" s="14" customFormat="1" x14ac:dyDescent="0.25">
      <c r="A150" s="30" t="s">
        <v>226</v>
      </c>
      <c r="B150" s="22" t="s">
        <v>233</v>
      </c>
      <c r="C150" s="22">
        <v>32847</v>
      </c>
      <c r="D150" s="28" t="s">
        <v>400</v>
      </c>
      <c r="E150" s="37">
        <v>16800</v>
      </c>
      <c r="F150" s="22" t="s">
        <v>482</v>
      </c>
      <c r="G150" s="13">
        <v>31841</v>
      </c>
      <c r="H150" s="6">
        <v>41008</v>
      </c>
      <c r="I150" s="26" t="s">
        <v>213</v>
      </c>
    </row>
    <row r="151" spans="1:9" s="14" customFormat="1" x14ac:dyDescent="0.25">
      <c r="A151" s="33" t="s">
        <v>154</v>
      </c>
      <c r="B151" s="16" t="s">
        <v>140</v>
      </c>
      <c r="C151" s="16">
        <v>30413</v>
      </c>
      <c r="D151" s="28" t="s">
        <v>401</v>
      </c>
      <c r="E151" s="37">
        <v>16900</v>
      </c>
      <c r="F151" s="22" t="s">
        <v>482</v>
      </c>
      <c r="G151" s="13">
        <v>32495</v>
      </c>
      <c r="H151" s="15">
        <v>32495</v>
      </c>
      <c r="I151" s="22" t="s">
        <v>166</v>
      </c>
    </row>
    <row r="152" spans="1:9" s="14" customFormat="1" x14ac:dyDescent="0.25">
      <c r="A152" s="32" t="s">
        <v>74</v>
      </c>
      <c r="B152" s="23" t="s">
        <v>10</v>
      </c>
      <c r="C152" s="23">
        <v>17045</v>
      </c>
      <c r="D152" s="28" t="s">
        <v>402</v>
      </c>
      <c r="E152" s="37">
        <v>17000</v>
      </c>
      <c r="F152" s="22" t="s">
        <v>482</v>
      </c>
      <c r="G152" s="13">
        <v>32076</v>
      </c>
      <c r="H152" s="5">
        <v>41024</v>
      </c>
      <c r="I152" s="22" t="s">
        <v>8</v>
      </c>
    </row>
    <row r="153" spans="1:9" s="14" customFormat="1" x14ac:dyDescent="0.25">
      <c r="A153" s="32" t="s">
        <v>183</v>
      </c>
      <c r="B153" s="22" t="s">
        <v>51</v>
      </c>
      <c r="C153" s="22">
        <v>20978</v>
      </c>
      <c r="D153" s="29" t="s">
        <v>403</v>
      </c>
      <c r="E153" s="37">
        <v>17100</v>
      </c>
      <c r="F153" s="22" t="s">
        <v>482</v>
      </c>
      <c r="G153" s="13">
        <v>31061</v>
      </c>
      <c r="H153" s="5">
        <v>39939</v>
      </c>
      <c r="I153" s="22" t="s">
        <v>168</v>
      </c>
    </row>
    <row r="154" spans="1:9" s="14" customFormat="1" x14ac:dyDescent="0.25">
      <c r="A154" s="32" t="s">
        <v>184</v>
      </c>
      <c r="B154" s="22" t="s">
        <v>51</v>
      </c>
      <c r="C154" s="22">
        <v>16789</v>
      </c>
      <c r="D154" s="28" t="s">
        <v>404</v>
      </c>
      <c r="E154" s="37">
        <v>17200</v>
      </c>
      <c r="F154" s="22" t="s">
        <v>482</v>
      </c>
      <c r="G154" s="13">
        <v>29962</v>
      </c>
      <c r="H154" s="5">
        <v>39734</v>
      </c>
      <c r="I154" s="22" t="s">
        <v>168</v>
      </c>
    </row>
    <row r="155" spans="1:9" s="14" customFormat="1" x14ac:dyDescent="0.25">
      <c r="A155" s="32" t="s">
        <v>185</v>
      </c>
      <c r="B155" s="22" t="s">
        <v>51</v>
      </c>
      <c r="C155" s="22">
        <v>2739</v>
      </c>
      <c r="D155" s="29" t="s">
        <v>405</v>
      </c>
      <c r="E155" s="37">
        <v>17300</v>
      </c>
      <c r="F155" s="22" t="s">
        <v>482</v>
      </c>
      <c r="G155" s="13">
        <v>17879</v>
      </c>
      <c r="H155" s="5">
        <v>37258</v>
      </c>
      <c r="I155" s="22" t="s">
        <v>168</v>
      </c>
    </row>
    <row r="156" spans="1:9" s="14" customFormat="1" x14ac:dyDescent="0.25">
      <c r="A156" s="32" t="s">
        <v>75</v>
      </c>
      <c r="B156" s="23" t="s">
        <v>10</v>
      </c>
      <c r="C156" s="23">
        <v>17511</v>
      </c>
      <c r="D156" s="28" t="s">
        <v>406</v>
      </c>
      <c r="E156" s="37">
        <v>17400</v>
      </c>
      <c r="F156" s="22" t="s">
        <v>482</v>
      </c>
      <c r="G156" s="13">
        <v>32882</v>
      </c>
      <c r="H156" s="5">
        <v>41044</v>
      </c>
      <c r="I156" s="22" t="s">
        <v>8</v>
      </c>
    </row>
    <row r="157" spans="1:9" s="14" customFormat="1" x14ac:dyDescent="0.25">
      <c r="A157" s="32" t="s">
        <v>129</v>
      </c>
      <c r="B157" s="22" t="s">
        <v>51</v>
      </c>
      <c r="C157" s="22">
        <v>23089</v>
      </c>
      <c r="D157" s="29" t="s">
        <v>407</v>
      </c>
      <c r="E157" s="37">
        <v>17500</v>
      </c>
      <c r="F157" s="22" t="s">
        <v>482</v>
      </c>
      <c r="G157" s="13">
        <v>31969</v>
      </c>
      <c r="H157" s="5">
        <v>40681</v>
      </c>
      <c r="I157" s="22" t="s">
        <v>104</v>
      </c>
    </row>
    <row r="158" spans="1:9" s="14" customFormat="1" x14ac:dyDescent="0.25">
      <c r="A158" s="32" t="s">
        <v>245</v>
      </c>
      <c r="B158" s="22" t="s">
        <v>246</v>
      </c>
      <c r="C158" s="22">
        <v>25700</v>
      </c>
      <c r="D158" s="28" t="s">
        <v>408</v>
      </c>
      <c r="E158" s="37">
        <v>17600</v>
      </c>
      <c r="F158" s="22" t="s">
        <v>482</v>
      </c>
      <c r="G158" s="13">
        <v>30378</v>
      </c>
      <c r="H158" s="5">
        <v>39979</v>
      </c>
      <c r="I158" s="22" t="s">
        <v>243</v>
      </c>
    </row>
    <row r="159" spans="1:9" s="14" customFormat="1" x14ac:dyDescent="0.25">
      <c r="A159" s="30" t="s">
        <v>76</v>
      </c>
      <c r="B159" s="23" t="s">
        <v>10</v>
      </c>
      <c r="C159" s="23">
        <v>14056</v>
      </c>
      <c r="D159" s="29" t="s">
        <v>409</v>
      </c>
      <c r="E159" s="37">
        <v>17700</v>
      </c>
      <c r="F159" s="22" t="s">
        <v>482</v>
      </c>
      <c r="G159" s="13">
        <v>28583</v>
      </c>
      <c r="H159" s="6">
        <v>40918</v>
      </c>
      <c r="I159" s="26" t="s">
        <v>8</v>
      </c>
    </row>
    <row r="160" spans="1:9" s="14" customFormat="1" x14ac:dyDescent="0.25">
      <c r="A160" s="33" t="s">
        <v>155</v>
      </c>
      <c r="B160" s="16" t="s">
        <v>140</v>
      </c>
      <c r="C160" s="16">
        <v>27.404</v>
      </c>
      <c r="D160" s="28" t="s">
        <v>410</v>
      </c>
      <c r="E160" s="37">
        <v>17800</v>
      </c>
      <c r="F160" s="22" t="s">
        <v>482</v>
      </c>
      <c r="G160" s="13">
        <v>30039</v>
      </c>
      <c r="H160" s="15">
        <v>30039</v>
      </c>
      <c r="I160" s="22" t="s">
        <v>166</v>
      </c>
    </row>
    <row r="161" spans="1:9" s="14" customFormat="1" x14ac:dyDescent="0.25">
      <c r="A161" s="30" t="s">
        <v>207</v>
      </c>
      <c r="B161" s="22" t="s">
        <v>10</v>
      </c>
      <c r="C161" s="22">
        <v>13470</v>
      </c>
      <c r="D161" s="28" t="s">
        <v>411</v>
      </c>
      <c r="E161" s="37">
        <v>17900</v>
      </c>
      <c r="F161" s="22" t="s">
        <v>482</v>
      </c>
      <c r="G161" s="13">
        <v>29530</v>
      </c>
      <c r="H161" s="6">
        <v>40912</v>
      </c>
      <c r="I161" s="26" t="s">
        <v>204</v>
      </c>
    </row>
    <row r="162" spans="1:9" s="14" customFormat="1" x14ac:dyDescent="0.25">
      <c r="A162" s="33" t="s">
        <v>156</v>
      </c>
      <c r="B162" s="16" t="s">
        <v>140</v>
      </c>
      <c r="C162" s="16">
        <v>26931</v>
      </c>
      <c r="D162" s="28" t="s">
        <v>412</v>
      </c>
      <c r="E162" s="37">
        <v>18000</v>
      </c>
      <c r="F162" s="22" t="s">
        <v>482</v>
      </c>
      <c r="G162" s="13">
        <v>30910</v>
      </c>
      <c r="H162" s="15">
        <v>30910</v>
      </c>
      <c r="I162" s="22" t="s">
        <v>166</v>
      </c>
    </row>
    <row r="163" spans="1:9" s="14" customFormat="1" x14ac:dyDescent="0.25">
      <c r="A163" s="32" t="s">
        <v>208</v>
      </c>
      <c r="B163" s="22" t="s">
        <v>10</v>
      </c>
      <c r="C163" s="22">
        <v>13062</v>
      </c>
      <c r="D163" s="28" t="s">
        <v>413</v>
      </c>
      <c r="E163" s="37">
        <v>18100</v>
      </c>
      <c r="F163" s="22" t="s">
        <v>482</v>
      </c>
      <c r="G163" s="13">
        <v>28864</v>
      </c>
      <c r="H163" s="5">
        <v>40231</v>
      </c>
      <c r="I163" s="22" t="s">
        <v>204</v>
      </c>
    </row>
    <row r="164" spans="1:9" s="14" customFormat="1" x14ac:dyDescent="0.25">
      <c r="A164" s="30" t="s">
        <v>253</v>
      </c>
      <c r="B164" s="22" t="s">
        <v>255</v>
      </c>
      <c r="C164" s="22">
        <v>7640</v>
      </c>
      <c r="D164" s="28" t="s">
        <v>414</v>
      </c>
      <c r="E164" s="37">
        <v>18200</v>
      </c>
      <c r="F164" s="22" t="s">
        <v>482</v>
      </c>
      <c r="G164" s="13">
        <v>31680</v>
      </c>
      <c r="H164" s="8">
        <v>41074</v>
      </c>
      <c r="I164" s="26" t="s">
        <v>251</v>
      </c>
    </row>
    <row r="165" spans="1:9" s="14" customFormat="1" x14ac:dyDescent="0.25">
      <c r="A165" s="30" t="s">
        <v>227</v>
      </c>
      <c r="B165" s="22" t="s">
        <v>233</v>
      </c>
      <c r="C165" s="22">
        <v>25899</v>
      </c>
      <c r="D165" s="28" t="s">
        <v>415</v>
      </c>
      <c r="E165" s="37">
        <v>18300</v>
      </c>
      <c r="F165" s="22" t="s">
        <v>482</v>
      </c>
      <c r="G165" s="13">
        <v>30629</v>
      </c>
      <c r="H165" s="6">
        <v>40987</v>
      </c>
      <c r="I165" s="26" t="s">
        <v>213</v>
      </c>
    </row>
    <row r="166" spans="1:9" s="14" customFormat="1" x14ac:dyDescent="0.25">
      <c r="A166" s="32" t="s">
        <v>130</v>
      </c>
      <c r="B166" s="22" t="s">
        <v>51</v>
      </c>
      <c r="C166" s="22">
        <v>24464</v>
      </c>
      <c r="D166" s="28" t="s">
        <v>416</v>
      </c>
      <c r="E166" s="37">
        <v>18400</v>
      </c>
      <c r="F166" s="22" t="s">
        <v>482</v>
      </c>
      <c r="G166" s="13">
        <v>32228</v>
      </c>
      <c r="H166" s="7">
        <v>40805</v>
      </c>
      <c r="I166" s="22" t="s">
        <v>104</v>
      </c>
    </row>
    <row r="167" spans="1:9" s="14" customFormat="1" x14ac:dyDescent="0.25">
      <c r="A167" s="33" t="s">
        <v>157</v>
      </c>
      <c r="B167" s="16" t="s">
        <v>140</v>
      </c>
      <c r="C167" s="16">
        <v>31862</v>
      </c>
      <c r="D167" s="28" t="s">
        <v>418</v>
      </c>
      <c r="E167" s="37">
        <v>18500</v>
      </c>
      <c r="F167" s="22" t="s">
        <v>482</v>
      </c>
      <c r="G167" s="13">
        <v>31733</v>
      </c>
      <c r="H167" s="15">
        <v>31733</v>
      </c>
      <c r="I167" s="22" t="s">
        <v>166</v>
      </c>
    </row>
    <row r="168" spans="1:9" s="14" customFormat="1" x14ac:dyDescent="0.25">
      <c r="A168" s="33" t="s">
        <v>158</v>
      </c>
      <c r="B168" s="16" t="s">
        <v>140</v>
      </c>
      <c r="C168" s="16">
        <v>30460</v>
      </c>
      <c r="D168" s="28" t="s">
        <v>417</v>
      </c>
      <c r="E168" s="37">
        <v>18600</v>
      </c>
      <c r="F168" s="22" t="s">
        <v>482</v>
      </c>
      <c r="G168" s="13">
        <v>31537</v>
      </c>
      <c r="H168" s="15">
        <v>31537</v>
      </c>
      <c r="I168" s="22" t="s">
        <v>166</v>
      </c>
    </row>
    <row r="169" spans="1:9" s="14" customFormat="1" x14ac:dyDescent="0.25">
      <c r="A169" s="32" t="s">
        <v>198</v>
      </c>
      <c r="B169" s="22" t="s">
        <v>10</v>
      </c>
      <c r="C169" s="22">
        <v>11024</v>
      </c>
      <c r="D169" s="28" t="s">
        <v>480</v>
      </c>
      <c r="E169" s="37">
        <v>18700</v>
      </c>
      <c r="F169" s="22" t="s">
        <v>482</v>
      </c>
      <c r="G169" s="13"/>
      <c r="H169" s="5">
        <v>38910</v>
      </c>
      <c r="I169" s="22" t="s">
        <v>199</v>
      </c>
    </row>
    <row r="170" spans="1:9" s="14" customFormat="1" x14ac:dyDescent="0.25">
      <c r="A170" s="32" t="s">
        <v>77</v>
      </c>
      <c r="B170" s="23" t="s">
        <v>10</v>
      </c>
      <c r="C170" s="23">
        <v>11969</v>
      </c>
      <c r="D170" s="28" t="s">
        <v>419</v>
      </c>
      <c r="E170" s="37">
        <v>18800</v>
      </c>
      <c r="F170" s="22" t="s">
        <v>482</v>
      </c>
      <c r="G170" s="13">
        <v>29735</v>
      </c>
      <c r="H170" s="5">
        <v>40450</v>
      </c>
      <c r="I170" s="22" t="s">
        <v>8</v>
      </c>
    </row>
    <row r="171" spans="1:9" s="14" customFormat="1" x14ac:dyDescent="0.25">
      <c r="A171" s="32" t="s">
        <v>131</v>
      </c>
      <c r="B171" s="22" t="s">
        <v>51</v>
      </c>
      <c r="C171" s="22">
        <v>24889</v>
      </c>
      <c r="D171" s="28" t="s">
        <v>420</v>
      </c>
      <c r="E171" s="37">
        <v>18900</v>
      </c>
      <c r="F171" s="22" t="s">
        <v>482</v>
      </c>
      <c r="G171" s="13">
        <v>31334</v>
      </c>
      <c r="H171" s="5">
        <v>40875</v>
      </c>
      <c r="I171" s="22" t="s">
        <v>104</v>
      </c>
    </row>
    <row r="172" spans="1:9" s="14" customFormat="1" x14ac:dyDescent="0.25">
      <c r="A172" s="32" t="s">
        <v>132</v>
      </c>
      <c r="B172" s="22" t="s">
        <v>51</v>
      </c>
      <c r="C172" s="22">
        <v>17343</v>
      </c>
      <c r="D172" s="28" t="s">
        <v>421</v>
      </c>
      <c r="E172" s="37">
        <v>19000</v>
      </c>
      <c r="F172" s="22" t="s">
        <v>482</v>
      </c>
      <c r="G172" s="13">
        <v>27702</v>
      </c>
      <c r="H172" s="5">
        <v>38628</v>
      </c>
      <c r="I172" s="22" t="s">
        <v>104</v>
      </c>
    </row>
    <row r="173" spans="1:9" s="14" customFormat="1" x14ac:dyDescent="0.25">
      <c r="A173" s="32" t="s">
        <v>78</v>
      </c>
      <c r="B173" s="23" t="s">
        <v>10</v>
      </c>
      <c r="C173" s="23">
        <v>15795</v>
      </c>
      <c r="D173" s="28" t="s">
        <v>422</v>
      </c>
      <c r="E173" s="37">
        <v>19100</v>
      </c>
      <c r="F173" s="22" t="s">
        <v>482</v>
      </c>
      <c r="G173" s="13">
        <v>31884</v>
      </c>
      <c r="H173" s="5">
        <v>40602</v>
      </c>
      <c r="I173" s="22" t="s">
        <v>8</v>
      </c>
    </row>
    <row r="174" spans="1:9" s="14" customFormat="1" x14ac:dyDescent="0.25">
      <c r="A174" s="32" t="s">
        <v>79</v>
      </c>
      <c r="B174" s="23" t="s">
        <v>10</v>
      </c>
      <c r="C174" s="23">
        <v>15319</v>
      </c>
      <c r="D174" s="28" t="s">
        <v>423</v>
      </c>
      <c r="E174" s="37">
        <v>19200</v>
      </c>
      <c r="F174" s="22" t="s">
        <v>482</v>
      </c>
      <c r="G174" s="13">
        <v>30174</v>
      </c>
      <c r="H174" s="5">
        <v>40889</v>
      </c>
      <c r="I174" s="22" t="s">
        <v>8</v>
      </c>
    </row>
    <row r="175" spans="1:9" s="14" customFormat="1" x14ac:dyDescent="0.25">
      <c r="A175" s="32" t="s">
        <v>80</v>
      </c>
      <c r="B175" s="23" t="s">
        <v>10</v>
      </c>
      <c r="C175" s="23">
        <v>13556</v>
      </c>
      <c r="D175" s="28" t="s">
        <v>424</v>
      </c>
      <c r="E175" s="37">
        <v>19300</v>
      </c>
      <c r="F175" s="22" t="s">
        <v>482</v>
      </c>
      <c r="G175" s="13">
        <v>30299</v>
      </c>
      <c r="H175" s="5">
        <v>40154</v>
      </c>
      <c r="I175" s="22" t="s">
        <v>8</v>
      </c>
    </row>
    <row r="176" spans="1:9" s="14" customFormat="1" x14ac:dyDescent="0.25">
      <c r="A176" s="32" t="s">
        <v>200</v>
      </c>
      <c r="B176" s="22" t="s">
        <v>10</v>
      </c>
      <c r="C176" s="22">
        <v>16308</v>
      </c>
      <c r="D176" s="28" t="s">
        <v>425</v>
      </c>
      <c r="E176" s="37">
        <v>19400</v>
      </c>
      <c r="F176" s="22" t="s">
        <v>482</v>
      </c>
      <c r="G176" s="13">
        <v>32150</v>
      </c>
      <c r="H176" s="5">
        <v>40742</v>
      </c>
      <c r="I176" s="22" t="s">
        <v>199</v>
      </c>
    </row>
    <row r="177" spans="1:9" s="14" customFormat="1" x14ac:dyDescent="0.25">
      <c r="A177" s="32" t="s">
        <v>239</v>
      </c>
      <c r="B177" s="22" t="s">
        <v>241</v>
      </c>
      <c r="C177" s="22">
        <v>33846</v>
      </c>
      <c r="D177" s="28" t="s">
        <v>426</v>
      </c>
      <c r="E177" s="37">
        <v>19500</v>
      </c>
      <c r="F177" s="22" t="s">
        <v>482</v>
      </c>
      <c r="G177" s="13">
        <v>31352</v>
      </c>
      <c r="H177" s="5">
        <v>41029</v>
      </c>
      <c r="I177" s="22" t="s">
        <v>235</v>
      </c>
    </row>
    <row r="178" spans="1:9" s="14" customFormat="1" x14ac:dyDescent="0.25">
      <c r="A178" s="33" t="s">
        <v>159</v>
      </c>
      <c r="B178" s="16" t="s">
        <v>140</v>
      </c>
      <c r="C178" s="16">
        <v>28441</v>
      </c>
      <c r="D178" s="28" t="s">
        <v>427</v>
      </c>
      <c r="E178" s="37">
        <v>19600</v>
      </c>
      <c r="F178" s="22" t="s">
        <v>482</v>
      </c>
      <c r="G178" s="13">
        <v>31517</v>
      </c>
      <c r="H178" s="15">
        <v>31517</v>
      </c>
      <c r="I178" s="22" t="s">
        <v>166</v>
      </c>
    </row>
    <row r="179" spans="1:9" s="14" customFormat="1" x14ac:dyDescent="0.25">
      <c r="A179" s="32" t="s">
        <v>133</v>
      </c>
      <c r="B179" s="22" t="s">
        <v>51</v>
      </c>
      <c r="C179" s="22">
        <v>17574</v>
      </c>
      <c r="D179" s="29" t="s">
        <v>428</v>
      </c>
      <c r="E179" s="37">
        <v>19700</v>
      </c>
      <c r="F179" s="22" t="s">
        <v>482</v>
      </c>
      <c r="G179" s="13">
        <v>30012</v>
      </c>
      <c r="H179" s="5">
        <v>40669</v>
      </c>
      <c r="I179" s="22" t="s">
        <v>104</v>
      </c>
    </row>
    <row r="180" spans="1:9" s="14" customFormat="1" x14ac:dyDescent="0.25">
      <c r="A180" s="32" t="s">
        <v>81</v>
      </c>
      <c r="B180" s="23" t="s">
        <v>10</v>
      </c>
      <c r="C180" s="23">
        <v>13409</v>
      </c>
      <c r="D180" s="28" t="s">
        <v>429</v>
      </c>
      <c r="E180" s="37">
        <v>19800</v>
      </c>
      <c r="F180" s="22" t="s">
        <v>482</v>
      </c>
      <c r="G180" s="13">
        <v>30637</v>
      </c>
      <c r="H180" s="5">
        <v>40820</v>
      </c>
      <c r="I180" s="22" t="s">
        <v>8</v>
      </c>
    </row>
    <row r="181" spans="1:9" s="14" customFormat="1" x14ac:dyDescent="0.25">
      <c r="A181" s="30" t="s">
        <v>254</v>
      </c>
      <c r="B181" s="22" t="s">
        <v>255</v>
      </c>
      <c r="C181" s="22">
        <v>9001</v>
      </c>
      <c r="D181" s="28" t="s">
        <v>430</v>
      </c>
      <c r="E181" s="37">
        <v>19900</v>
      </c>
      <c r="F181" s="22" t="s">
        <v>482</v>
      </c>
      <c r="G181" s="13">
        <v>32270</v>
      </c>
      <c r="H181" s="6">
        <v>41113</v>
      </c>
      <c r="I181" s="26" t="s">
        <v>251</v>
      </c>
    </row>
    <row r="182" spans="1:9" s="14" customFormat="1" x14ac:dyDescent="0.25">
      <c r="A182" s="32" t="s">
        <v>228</v>
      </c>
      <c r="B182" s="22" t="s">
        <v>233</v>
      </c>
      <c r="C182" s="22">
        <v>27064</v>
      </c>
      <c r="D182" s="28" t="s">
        <v>431</v>
      </c>
      <c r="E182" s="37">
        <v>20000</v>
      </c>
      <c r="F182" s="22" t="s">
        <v>482</v>
      </c>
      <c r="G182" s="13">
        <v>30467</v>
      </c>
      <c r="H182" s="5">
        <v>40182</v>
      </c>
      <c r="I182" s="22" t="s">
        <v>213</v>
      </c>
    </row>
    <row r="183" spans="1:9" s="14" customFormat="1" x14ac:dyDescent="0.25">
      <c r="A183" s="32" t="s">
        <v>82</v>
      </c>
      <c r="B183" s="23" t="s">
        <v>10</v>
      </c>
      <c r="C183" s="23">
        <v>14922</v>
      </c>
      <c r="D183" s="28" t="s">
        <v>432</v>
      </c>
      <c r="E183" s="37">
        <v>1000</v>
      </c>
      <c r="F183" s="22" t="s">
        <v>482</v>
      </c>
      <c r="G183" s="13">
        <v>31069</v>
      </c>
      <c r="H183" s="6">
        <v>40924</v>
      </c>
      <c r="I183" s="26" t="s">
        <v>8</v>
      </c>
    </row>
    <row r="184" spans="1:9" s="14" customFormat="1" x14ac:dyDescent="0.25">
      <c r="A184" s="32" t="s">
        <v>134</v>
      </c>
      <c r="B184" s="22" t="s">
        <v>51</v>
      </c>
      <c r="C184" s="22">
        <v>21048</v>
      </c>
      <c r="D184" s="28" t="s">
        <v>433</v>
      </c>
      <c r="E184" s="37">
        <v>1549</v>
      </c>
      <c r="F184" s="22" t="s">
        <v>482</v>
      </c>
      <c r="G184" s="13">
        <v>31022</v>
      </c>
      <c r="H184" s="5">
        <v>40238</v>
      </c>
      <c r="I184" s="22" t="s">
        <v>104</v>
      </c>
    </row>
    <row r="185" spans="1:9" s="14" customFormat="1" x14ac:dyDescent="0.25">
      <c r="A185" s="32" t="s">
        <v>240</v>
      </c>
      <c r="B185" s="22" t="s">
        <v>51</v>
      </c>
      <c r="C185" s="22">
        <v>20374</v>
      </c>
      <c r="D185" s="28" t="s">
        <v>434</v>
      </c>
      <c r="E185" s="37">
        <v>2098</v>
      </c>
      <c r="F185" s="22" t="s">
        <v>482</v>
      </c>
      <c r="G185" s="13">
        <v>31105</v>
      </c>
      <c r="H185" s="5">
        <v>40302</v>
      </c>
      <c r="I185" s="22" t="s">
        <v>235</v>
      </c>
    </row>
    <row r="186" spans="1:9" s="14" customFormat="1" x14ac:dyDescent="0.25">
      <c r="A186" s="32" t="s">
        <v>83</v>
      </c>
      <c r="B186" s="23" t="s">
        <v>10</v>
      </c>
      <c r="C186" s="23">
        <v>14237</v>
      </c>
      <c r="D186" s="28" t="s">
        <v>435</v>
      </c>
      <c r="E186" s="37">
        <v>2647</v>
      </c>
      <c r="F186" s="22" t="s">
        <v>482</v>
      </c>
      <c r="G186" s="13">
        <v>29763</v>
      </c>
      <c r="H186" s="5">
        <v>41093</v>
      </c>
      <c r="I186" s="22" t="s">
        <v>8</v>
      </c>
    </row>
    <row r="187" spans="1:9" s="14" customFormat="1" x14ac:dyDescent="0.25">
      <c r="A187" s="30" t="s">
        <v>84</v>
      </c>
      <c r="B187" s="23" t="s">
        <v>10</v>
      </c>
      <c r="C187" s="23">
        <v>16717</v>
      </c>
      <c r="D187" s="28" t="s">
        <v>436</v>
      </c>
      <c r="E187" s="37">
        <v>3196</v>
      </c>
      <c r="F187" s="22" t="s">
        <v>482</v>
      </c>
      <c r="G187" s="13">
        <v>32609</v>
      </c>
      <c r="H187" s="6">
        <v>40973</v>
      </c>
      <c r="I187" s="26" t="s">
        <v>8</v>
      </c>
    </row>
    <row r="188" spans="1:9" s="14" customFormat="1" x14ac:dyDescent="0.25">
      <c r="A188" s="32" t="s">
        <v>85</v>
      </c>
      <c r="B188" s="23" t="s">
        <v>10</v>
      </c>
      <c r="C188" s="23">
        <v>15642</v>
      </c>
      <c r="D188" s="28" t="s">
        <v>437</v>
      </c>
      <c r="E188" s="37">
        <v>3745</v>
      </c>
      <c r="F188" s="22" t="s">
        <v>482</v>
      </c>
      <c r="G188" s="13">
        <v>31398</v>
      </c>
      <c r="H188" s="6">
        <v>40924</v>
      </c>
      <c r="I188" s="26" t="s">
        <v>8</v>
      </c>
    </row>
    <row r="189" spans="1:9" s="14" customFormat="1" x14ac:dyDescent="0.25">
      <c r="A189" s="33" t="s">
        <v>160</v>
      </c>
      <c r="B189" s="16" t="s">
        <v>140</v>
      </c>
      <c r="C189" s="16">
        <v>31273</v>
      </c>
      <c r="D189" s="28" t="s">
        <v>438</v>
      </c>
      <c r="E189" s="37">
        <v>4294</v>
      </c>
      <c r="F189" s="22" t="s">
        <v>482</v>
      </c>
      <c r="G189" s="13">
        <v>32327</v>
      </c>
      <c r="H189" s="15">
        <v>32327</v>
      </c>
      <c r="I189" s="22" t="s">
        <v>166</v>
      </c>
    </row>
    <row r="190" spans="1:9" s="14" customFormat="1" x14ac:dyDescent="0.25">
      <c r="A190" s="32" t="s">
        <v>86</v>
      </c>
      <c r="B190" s="23" t="s">
        <v>10</v>
      </c>
      <c r="C190" s="23">
        <v>16226</v>
      </c>
      <c r="D190" s="28" t="s">
        <v>439</v>
      </c>
      <c r="E190" s="37">
        <v>4843</v>
      </c>
      <c r="F190" s="22" t="s">
        <v>482</v>
      </c>
      <c r="G190" s="13">
        <v>32290</v>
      </c>
      <c r="H190" s="7">
        <v>40749</v>
      </c>
      <c r="I190" s="22" t="s">
        <v>8</v>
      </c>
    </row>
    <row r="191" spans="1:9" s="14" customFormat="1" x14ac:dyDescent="0.25">
      <c r="A191" s="30" t="s">
        <v>87</v>
      </c>
      <c r="B191" s="23" t="s">
        <v>10</v>
      </c>
      <c r="C191" s="23">
        <v>14803</v>
      </c>
      <c r="D191" s="28" t="s">
        <v>440</v>
      </c>
      <c r="E191" s="37">
        <v>5392</v>
      </c>
      <c r="F191" s="22" t="s">
        <v>482</v>
      </c>
      <c r="G191" s="13">
        <v>31536</v>
      </c>
      <c r="H191" s="6">
        <v>40917</v>
      </c>
      <c r="I191" s="26" t="s">
        <v>8</v>
      </c>
    </row>
    <row r="192" spans="1:9" s="14" customFormat="1" x14ac:dyDescent="0.25">
      <c r="A192" s="32" t="s">
        <v>229</v>
      </c>
      <c r="B192" s="22" t="s">
        <v>233</v>
      </c>
      <c r="C192" s="22">
        <v>23070</v>
      </c>
      <c r="D192" s="28" t="s">
        <v>441</v>
      </c>
      <c r="E192" s="37">
        <v>5941</v>
      </c>
      <c r="F192" s="22" t="s">
        <v>482</v>
      </c>
      <c r="G192" s="13">
        <v>29622</v>
      </c>
      <c r="H192" s="5">
        <v>40812</v>
      </c>
      <c r="I192" s="22" t="s">
        <v>213</v>
      </c>
    </row>
    <row r="193" spans="1:9" s="14" customFormat="1" x14ac:dyDescent="0.25">
      <c r="A193" s="33" t="s">
        <v>161</v>
      </c>
      <c r="B193" s="16" t="s">
        <v>10</v>
      </c>
      <c r="C193" s="16">
        <v>14642</v>
      </c>
      <c r="D193" s="29" t="s">
        <v>442</v>
      </c>
      <c r="E193" s="37">
        <v>6490</v>
      </c>
      <c r="F193" s="22" t="s">
        <v>482</v>
      </c>
      <c r="G193" s="13">
        <v>29029</v>
      </c>
      <c r="H193" s="15">
        <v>29029</v>
      </c>
      <c r="I193" s="22" t="s">
        <v>166</v>
      </c>
    </row>
    <row r="194" spans="1:9" s="14" customFormat="1" x14ac:dyDescent="0.25">
      <c r="A194" s="30" t="s">
        <v>186</v>
      </c>
      <c r="B194" s="22" t="s">
        <v>51</v>
      </c>
      <c r="C194" s="22">
        <v>24499</v>
      </c>
      <c r="D194" s="28" t="s">
        <v>443</v>
      </c>
      <c r="E194" s="37">
        <v>7039</v>
      </c>
      <c r="F194" s="22" t="s">
        <v>482</v>
      </c>
      <c r="G194" s="13">
        <v>32106</v>
      </c>
      <c r="H194" s="6">
        <v>41022</v>
      </c>
      <c r="I194" s="26" t="s">
        <v>168</v>
      </c>
    </row>
    <row r="195" spans="1:9" s="14" customFormat="1" x14ac:dyDescent="0.25">
      <c r="A195" s="30" t="s">
        <v>195</v>
      </c>
      <c r="B195" s="22" t="s">
        <v>42</v>
      </c>
      <c r="C195" s="22">
        <v>9621</v>
      </c>
      <c r="D195" s="28" t="s">
        <v>444</v>
      </c>
      <c r="E195" s="37">
        <v>7588</v>
      </c>
      <c r="F195" s="22" t="s">
        <v>482</v>
      </c>
      <c r="G195" s="13">
        <v>31717</v>
      </c>
      <c r="H195" s="6">
        <v>41058</v>
      </c>
      <c r="I195" s="26" t="s">
        <v>192</v>
      </c>
    </row>
    <row r="196" spans="1:9" s="14" customFormat="1" x14ac:dyDescent="0.25">
      <c r="A196" s="32" t="s">
        <v>230</v>
      </c>
      <c r="B196" s="22" t="s">
        <v>233</v>
      </c>
      <c r="C196" s="22">
        <v>31337</v>
      </c>
      <c r="D196" s="28" t="s">
        <v>445</v>
      </c>
      <c r="E196" s="37">
        <v>8137</v>
      </c>
      <c r="F196" s="22" t="s">
        <v>482</v>
      </c>
      <c r="G196" s="13">
        <v>32179</v>
      </c>
      <c r="H196" s="5">
        <v>40735</v>
      </c>
      <c r="I196" s="22" t="s">
        <v>213</v>
      </c>
    </row>
    <row r="197" spans="1:9" s="14" customFormat="1" x14ac:dyDescent="0.25">
      <c r="A197" s="32" t="s">
        <v>231</v>
      </c>
      <c r="B197" s="22" t="s">
        <v>233</v>
      </c>
      <c r="C197" s="22">
        <v>31831</v>
      </c>
      <c r="D197" s="28" t="s">
        <v>446</v>
      </c>
      <c r="E197" s="37">
        <v>8686</v>
      </c>
      <c r="F197" s="22" t="s">
        <v>482</v>
      </c>
      <c r="G197" s="13">
        <v>31826</v>
      </c>
      <c r="H197" s="7">
        <v>40777</v>
      </c>
      <c r="I197" s="22" t="s">
        <v>213</v>
      </c>
    </row>
    <row r="198" spans="1:9" s="14" customFormat="1" x14ac:dyDescent="0.25">
      <c r="A198" s="32" t="s">
        <v>187</v>
      </c>
      <c r="B198" s="22" t="s">
        <v>51</v>
      </c>
      <c r="C198" s="22">
        <v>17497</v>
      </c>
      <c r="D198" s="28" t="s">
        <v>447</v>
      </c>
      <c r="E198" s="37">
        <v>9235</v>
      </c>
      <c r="F198" s="22" t="s">
        <v>482</v>
      </c>
      <c r="G198" s="13">
        <v>29790</v>
      </c>
      <c r="H198" s="5">
        <v>39923</v>
      </c>
      <c r="I198" s="22" t="s">
        <v>168</v>
      </c>
    </row>
    <row r="199" spans="1:9" s="14" customFormat="1" x14ac:dyDescent="0.25">
      <c r="A199" s="32" t="s">
        <v>88</v>
      </c>
      <c r="B199" s="23" t="s">
        <v>10</v>
      </c>
      <c r="C199" s="23">
        <v>12585</v>
      </c>
      <c r="D199" s="28" t="s">
        <v>448</v>
      </c>
      <c r="E199" s="37">
        <v>9784</v>
      </c>
      <c r="F199" s="22" t="s">
        <v>482</v>
      </c>
      <c r="G199" s="13">
        <v>29866</v>
      </c>
      <c r="H199" s="5">
        <v>40665</v>
      </c>
      <c r="I199" s="22" t="s">
        <v>8</v>
      </c>
    </row>
    <row r="200" spans="1:9" s="14" customFormat="1" x14ac:dyDescent="0.25">
      <c r="A200" s="32" t="s">
        <v>135</v>
      </c>
      <c r="B200" s="22" t="s">
        <v>51</v>
      </c>
      <c r="C200" s="22">
        <v>26024</v>
      </c>
      <c r="D200" s="28" t="s">
        <v>449</v>
      </c>
      <c r="E200" s="37">
        <v>10333</v>
      </c>
      <c r="F200" s="22" t="s">
        <v>482</v>
      </c>
      <c r="G200" s="13">
        <v>32377</v>
      </c>
      <c r="H200" s="5">
        <v>41053</v>
      </c>
      <c r="I200" s="22" t="s">
        <v>104</v>
      </c>
    </row>
    <row r="201" spans="1:9" s="14" customFormat="1" x14ac:dyDescent="0.25">
      <c r="A201" s="32" t="s">
        <v>89</v>
      </c>
      <c r="B201" s="23" t="s">
        <v>10</v>
      </c>
      <c r="C201" s="23">
        <v>16385</v>
      </c>
      <c r="D201" s="28" t="s">
        <v>450</v>
      </c>
      <c r="E201" s="37">
        <v>10882</v>
      </c>
      <c r="F201" s="22" t="s">
        <v>482</v>
      </c>
      <c r="G201" s="13">
        <v>32100</v>
      </c>
      <c r="H201" s="7">
        <v>40777</v>
      </c>
      <c r="I201" s="22" t="s">
        <v>8</v>
      </c>
    </row>
    <row r="202" spans="1:9" s="14" customFormat="1" x14ac:dyDescent="0.25">
      <c r="A202" s="30" t="s">
        <v>90</v>
      </c>
      <c r="B202" s="23" t="s">
        <v>10</v>
      </c>
      <c r="C202" s="23">
        <v>17350</v>
      </c>
      <c r="D202" s="28" t="s">
        <v>451</v>
      </c>
      <c r="E202" s="37">
        <v>11431</v>
      </c>
      <c r="F202" s="22" t="s">
        <v>482</v>
      </c>
      <c r="G202" s="13">
        <v>31303</v>
      </c>
      <c r="H202" s="6">
        <v>41093</v>
      </c>
      <c r="I202" s="26" t="s">
        <v>8</v>
      </c>
    </row>
    <row r="203" spans="1:9" s="14" customFormat="1" x14ac:dyDescent="0.25">
      <c r="A203" s="32" t="s">
        <v>188</v>
      </c>
      <c r="B203" s="22" t="s">
        <v>51</v>
      </c>
      <c r="C203" s="22">
        <v>22188</v>
      </c>
      <c r="D203" s="28" t="s">
        <v>452</v>
      </c>
      <c r="E203" s="37">
        <v>11980</v>
      </c>
      <c r="F203" s="22" t="s">
        <v>482</v>
      </c>
      <c r="G203" s="13">
        <v>31541</v>
      </c>
      <c r="H203" s="5">
        <v>40252</v>
      </c>
      <c r="I203" s="22" t="s">
        <v>168</v>
      </c>
    </row>
    <row r="204" spans="1:9" s="14" customFormat="1" x14ac:dyDescent="0.25">
      <c r="A204" s="32" t="s">
        <v>136</v>
      </c>
      <c r="B204" s="22" t="s">
        <v>51</v>
      </c>
      <c r="C204" s="22">
        <v>20699</v>
      </c>
      <c r="D204" s="29" t="s">
        <v>453</v>
      </c>
      <c r="E204" s="37">
        <v>12529</v>
      </c>
      <c r="F204" s="22" t="s">
        <v>482</v>
      </c>
      <c r="G204" s="13">
        <v>30513</v>
      </c>
      <c r="H204" s="5">
        <v>40217</v>
      </c>
      <c r="I204" s="22" t="s">
        <v>104</v>
      </c>
    </row>
    <row r="205" spans="1:9" s="14" customFormat="1" x14ac:dyDescent="0.25">
      <c r="A205" s="30" t="s">
        <v>137</v>
      </c>
      <c r="B205" s="22" t="s">
        <v>51</v>
      </c>
      <c r="C205" s="22">
        <v>29921</v>
      </c>
      <c r="D205" s="28" t="s">
        <v>454</v>
      </c>
      <c r="E205" s="37">
        <v>13078</v>
      </c>
      <c r="F205" s="22" t="s">
        <v>482</v>
      </c>
      <c r="G205" s="13">
        <v>30487</v>
      </c>
      <c r="H205" s="6">
        <v>40938</v>
      </c>
      <c r="I205" s="26" t="s">
        <v>104</v>
      </c>
    </row>
    <row r="206" spans="1:9" s="14" customFormat="1" x14ac:dyDescent="0.25">
      <c r="A206" s="32" t="s">
        <v>91</v>
      </c>
      <c r="B206" s="23" t="s">
        <v>10</v>
      </c>
      <c r="C206" s="23">
        <v>14808</v>
      </c>
      <c r="D206" s="28" t="s">
        <v>455</v>
      </c>
      <c r="E206" s="37">
        <v>13627</v>
      </c>
      <c r="F206" s="22" t="s">
        <v>482</v>
      </c>
      <c r="G206" s="13">
        <v>28343</v>
      </c>
      <c r="H206" s="5">
        <v>40231</v>
      </c>
      <c r="I206" s="22" t="s">
        <v>8</v>
      </c>
    </row>
    <row r="207" spans="1:9" s="14" customFormat="1" x14ac:dyDescent="0.25">
      <c r="A207" s="32" t="s">
        <v>92</v>
      </c>
      <c r="B207" s="23" t="s">
        <v>10</v>
      </c>
      <c r="C207" s="23">
        <v>26269</v>
      </c>
      <c r="D207" s="28" t="s">
        <v>456</v>
      </c>
      <c r="E207" s="37">
        <v>14176</v>
      </c>
      <c r="F207" s="22" t="s">
        <v>482</v>
      </c>
      <c r="G207" s="13">
        <v>32501</v>
      </c>
      <c r="H207" s="5">
        <v>41078</v>
      </c>
      <c r="I207" s="22" t="s">
        <v>8</v>
      </c>
    </row>
    <row r="208" spans="1:9" s="14" customFormat="1" x14ac:dyDescent="0.25">
      <c r="A208" s="32" t="s">
        <v>209</v>
      </c>
      <c r="B208" s="22" t="s">
        <v>10</v>
      </c>
      <c r="C208" s="22">
        <v>12796</v>
      </c>
      <c r="D208" s="28" t="s">
        <v>457</v>
      </c>
      <c r="E208" s="37">
        <v>14725</v>
      </c>
      <c r="F208" s="22" t="s">
        <v>482</v>
      </c>
      <c r="G208" s="13">
        <v>29732</v>
      </c>
      <c r="H208" s="5">
        <v>38992</v>
      </c>
      <c r="I208" s="22" t="s">
        <v>204</v>
      </c>
    </row>
    <row r="209" spans="1:9" s="14" customFormat="1" x14ac:dyDescent="0.25">
      <c r="A209" s="30" t="s">
        <v>93</v>
      </c>
      <c r="B209" s="23" t="s">
        <v>10</v>
      </c>
      <c r="C209" s="23">
        <v>15313</v>
      </c>
      <c r="D209" s="28" t="s">
        <v>458</v>
      </c>
      <c r="E209" s="37">
        <v>15274</v>
      </c>
      <c r="F209" s="22" t="s">
        <v>482</v>
      </c>
      <c r="G209" s="13">
        <v>31597</v>
      </c>
      <c r="H209" s="6">
        <v>41113</v>
      </c>
      <c r="I209" s="26" t="s">
        <v>8</v>
      </c>
    </row>
    <row r="210" spans="1:9" s="14" customFormat="1" x14ac:dyDescent="0.25">
      <c r="A210" s="30" t="s">
        <v>94</v>
      </c>
      <c r="B210" s="23" t="s">
        <v>10</v>
      </c>
      <c r="C210" s="23">
        <v>14522</v>
      </c>
      <c r="D210" s="29" t="s">
        <v>459</v>
      </c>
      <c r="E210" s="37">
        <v>15823</v>
      </c>
      <c r="F210" s="22" t="s">
        <v>482</v>
      </c>
      <c r="G210" s="13">
        <v>30383</v>
      </c>
      <c r="H210" s="6">
        <v>41008</v>
      </c>
      <c r="I210" s="26" t="s">
        <v>8</v>
      </c>
    </row>
    <row r="211" spans="1:9" s="14" customFormat="1" x14ac:dyDescent="0.25">
      <c r="A211" s="32" t="s">
        <v>210</v>
      </c>
      <c r="B211" s="22" t="s">
        <v>10</v>
      </c>
      <c r="C211" s="22">
        <v>15296</v>
      </c>
      <c r="D211" s="28" t="s">
        <v>460</v>
      </c>
      <c r="E211" s="37">
        <v>16372</v>
      </c>
      <c r="F211" s="22" t="s">
        <v>482</v>
      </c>
      <c r="G211" s="13">
        <v>31574</v>
      </c>
      <c r="H211" s="5">
        <v>39575</v>
      </c>
      <c r="I211" s="22" t="s">
        <v>204</v>
      </c>
    </row>
    <row r="212" spans="1:9" s="14" customFormat="1" x14ac:dyDescent="0.25">
      <c r="A212" s="32" t="s">
        <v>95</v>
      </c>
      <c r="B212" s="23" t="s">
        <v>10</v>
      </c>
      <c r="C212" s="23">
        <v>15294</v>
      </c>
      <c r="D212" s="28" t="s">
        <v>461</v>
      </c>
      <c r="E212" s="37">
        <v>16921</v>
      </c>
      <c r="F212" s="22" t="s">
        <v>482</v>
      </c>
      <c r="G212" s="13">
        <v>31614</v>
      </c>
      <c r="H212" s="5">
        <v>40847</v>
      </c>
      <c r="I212" s="22" t="s">
        <v>8</v>
      </c>
    </row>
    <row r="213" spans="1:9" s="14" customFormat="1" x14ac:dyDescent="0.25">
      <c r="A213" s="32" t="s">
        <v>138</v>
      </c>
      <c r="B213" s="22" t="s">
        <v>51</v>
      </c>
      <c r="C213" s="22">
        <v>22037</v>
      </c>
      <c r="D213" s="28" t="s">
        <v>462</v>
      </c>
      <c r="E213" s="37">
        <v>17470</v>
      </c>
      <c r="F213" s="22" t="s">
        <v>482</v>
      </c>
      <c r="G213" s="13">
        <v>30793</v>
      </c>
      <c r="H213" s="5">
        <v>41045</v>
      </c>
      <c r="I213" s="22" t="s">
        <v>104</v>
      </c>
    </row>
    <row r="214" spans="1:9" s="14" customFormat="1" x14ac:dyDescent="0.25">
      <c r="A214" s="32" t="s">
        <v>211</v>
      </c>
      <c r="B214" s="22" t="s">
        <v>10</v>
      </c>
      <c r="C214" s="22">
        <v>15255</v>
      </c>
      <c r="D214" s="28" t="s">
        <v>463</v>
      </c>
      <c r="E214" s="37">
        <v>18019</v>
      </c>
      <c r="F214" s="22" t="s">
        <v>482</v>
      </c>
      <c r="G214" s="13">
        <v>31590</v>
      </c>
      <c r="H214" s="5">
        <v>39671</v>
      </c>
      <c r="I214" s="22" t="s">
        <v>204</v>
      </c>
    </row>
    <row r="215" spans="1:9" s="14" customFormat="1" x14ac:dyDescent="0.25">
      <c r="A215" s="30" t="s">
        <v>96</v>
      </c>
      <c r="B215" s="23" t="s">
        <v>10</v>
      </c>
      <c r="C215" s="23">
        <v>17361</v>
      </c>
      <c r="D215" s="28" t="s">
        <v>464</v>
      </c>
      <c r="E215" s="37">
        <v>18568</v>
      </c>
      <c r="F215" s="22" t="s">
        <v>482</v>
      </c>
      <c r="G215" s="13">
        <v>32170</v>
      </c>
      <c r="H215" s="6">
        <v>41082</v>
      </c>
      <c r="I215" s="26" t="s">
        <v>8</v>
      </c>
    </row>
    <row r="216" spans="1:9" s="14" customFormat="1" x14ac:dyDescent="0.25">
      <c r="A216" s="32" t="s">
        <v>97</v>
      </c>
      <c r="B216" s="23" t="s">
        <v>10</v>
      </c>
      <c r="C216" s="23">
        <v>16964</v>
      </c>
      <c r="D216" s="28" t="s">
        <v>465</v>
      </c>
      <c r="E216" s="37">
        <v>19117</v>
      </c>
      <c r="F216" s="22" t="s">
        <v>482</v>
      </c>
      <c r="G216" s="13">
        <v>31942</v>
      </c>
      <c r="H216" s="5">
        <v>41038</v>
      </c>
      <c r="I216" s="22" t="s">
        <v>8</v>
      </c>
    </row>
    <row r="217" spans="1:9" s="14" customFormat="1" x14ac:dyDescent="0.25">
      <c r="A217" s="32" t="s">
        <v>98</v>
      </c>
      <c r="B217" s="23" t="s">
        <v>10</v>
      </c>
      <c r="C217" s="23">
        <v>16074</v>
      </c>
      <c r="D217" s="28" t="s">
        <v>466</v>
      </c>
      <c r="E217" s="37">
        <v>19666</v>
      </c>
      <c r="F217" s="22" t="s">
        <v>482</v>
      </c>
      <c r="G217" s="13">
        <v>31136</v>
      </c>
      <c r="H217" s="5">
        <v>40672</v>
      </c>
      <c r="I217" s="22" t="s">
        <v>8</v>
      </c>
    </row>
    <row r="218" spans="1:9" s="14" customFormat="1" x14ac:dyDescent="0.25">
      <c r="A218" s="32" t="s">
        <v>189</v>
      </c>
      <c r="B218" s="22" t="s">
        <v>51</v>
      </c>
      <c r="C218" s="22">
        <v>16386</v>
      </c>
      <c r="D218" s="28" t="s">
        <v>467</v>
      </c>
      <c r="E218" s="37">
        <v>20215</v>
      </c>
      <c r="F218" s="22" t="s">
        <v>482</v>
      </c>
      <c r="G218" s="13">
        <v>30244</v>
      </c>
      <c r="H218" s="5">
        <v>37602</v>
      </c>
      <c r="I218" s="22" t="s">
        <v>168</v>
      </c>
    </row>
    <row r="219" spans="1:9" s="14" customFormat="1" x14ac:dyDescent="0.25">
      <c r="A219" s="32" t="s">
        <v>99</v>
      </c>
      <c r="B219" s="23" t="s">
        <v>10</v>
      </c>
      <c r="C219" s="23">
        <v>261189</v>
      </c>
      <c r="D219" s="28" t="s">
        <v>468</v>
      </c>
      <c r="E219" s="37">
        <v>20764</v>
      </c>
      <c r="F219" s="22" t="s">
        <v>482</v>
      </c>
      <c r="G219" s="13">
        <v>30803</v>
      </c>
      <c r="H219" s="5">
        <v>40007</v>
      </c>
      <c r="I219" s="22" t="s">
        <v>8</v>
      </c>
    </row>
    <row r="220" spans="1:9" s="14" customFormat="1" x14ac:dyDescent="0.25">
      <c r="A220" s="33" t="s">
        <v>162</v>
      </c>
      <c r="B220" s="16" t="s">
        <v>140</v>
      </c>
      <c r="C220" s="16">
        <v>30053</v>
      </c>
      <c r="D220" s="28" t="s">
        <v>469</v>
      </c>
      <c r="E220" s="37">
        <v>21313</v>
      </c>
      <c r="F220" s="22" t="s">
        <v>482</v>
      </c>
      <c r="G220" s="13">
        <v>31380</v>
      </c>
      <c r="H220" s="15">
        <v>31380</v>
      </c>
      <c r="I220" s="22" t="s">
        <v>166</v>
      </c>
    </row>
    <row r="221" spans="1:9" s="14" customFormat="1" x14ac:dyDescent="0.25">
      <c r="A221" s="33" t="s">
        <v>163</v>
      </c>
      <c r="B221" s="16" t="s">
        <v>140</v>
      </c>
      <c r="C221" s="16">
        <v>31967</v>
      </c>
      <c r="D221" s="28" t="s">
        <v>470</v>
      </c>
      <c r="E221" s="37">
        <v>21862</v>
      </c>
      <c r="F221" s="22" t="s">
        <v>482</v>
      </c>
      <c r="G221" s="13">
        <v>32289</v>
      </c>
      <c r="H221" s="15">
        <v>32289</v>
      </c>
      <c r="I221" s="22" t="s">
        <v>166</v>
      </c>
    </row>
    <row r="222" spans="1:9" s="14" customFormat="1" x14ac:dyDescent="0.25">
      <c r="A222" s="30" t="s">
        <v>100</v>
      </c>
      <c r="B222" s="23" t="s">
        <v>10</v>
      </c>
      <c r="C222" s="23">
        <v>17225</v>
      </c>
      <c r="D222" s="28" t="s">
        <v>471</v>
      </c>
      <c r="E222" s="37">
        <v>22411</v>
      </c>
      <c r="F222" s="22" t="s">
        <v>482</v>
      </c>
      <c r="G222" s="13">
        <v>32170</v>
      </c>
      <c r="H222" s="8">
        <v>41078</v>
      </c>
      <c r="I222" s="26" t="s">
        <v>8</v>
      </c>
    </row>
    <row r="223" spans="1:9" s="14" customFormat="1" x14ac:dyDescent="0.25">
      <c r="A223" s="32" t="s">
        <v>196</v>
      </c>
      <c r="B223" s="22" t="s">
        <v>42</v>
      </c>
      <c r="C223" s="22">
        <v>6350</v>
      </c>
      <c r="D223" s="29" t="s">
        <v>472</v>
      </c>
      <c r="E223" s="37">
        <v>22960</v>
      </c>
      <c r="F223" s="22" t="s">
        <v>482</v>
      </c>
      <c r="G223" s="13">
        <v>30449</v>
      </c>
      <c r="H223" s="5">
        <v>40814</v>
      </c>
      <c r="I223" s="22" t="s">
        <v>192</v>
      </c>
    </row>
    <row r="224" spans="1:9" s="14" customFormat="1" x14ac:dyDescent="0.25">
      <c r="A224" s="33" t="s">
        <v>164</v>
      </c>
      <c r="B224" s="16" t="s">
        <v>140</v>
      </c>
      <c r="C224" s="16">
        <v>17777</v>
      </c>
      <c r="D224" s="28" t="s">
        <v>473</v>
      </c>
      <c r="E224" s="37">
        <v>23509</v>
      </c>
      <c r="F224" s="22" t="s">
        <v>482</v>
      </c>
      <c r="G224" s="13">
        <v>24057</v>
      </c>
      <c r="H224" s="15">
        <v>24057</v>
      </c>
      <c r="I224" s="22" t="s">
        <v>166</v>
      </c>
    </row>
    <row r="225" spans="1:9" s="14" customFormat="1" x14ac:dyDescent="0.25">
      <c r="A225" s="32" t="s">
        <v>232</v>
      </c>
      <c r="B225" s="22" t="s">
        <v>233</v>
      </c>
      <c r="C225" s="22">
        <v>28088</v>
      </c>
      <c r="D225" s="28" t="s">
        <v>474</v>
      </c>
      <c r="E225" s="37">
        <v>24058</v>
      </c>
      <c r="F225" s="22" t="s">
        <v>482</v>
      </c>
      <c r="G225" s="13">
        <v>31141</v>
      </c>
      <c r="H225" s="5">
        <v>40246</v>
      </c>
      <c r="I225" s="22" t="s">
        <v>213</v>
      </c>
    </row>
    <row r="226" spans="1:9" s="14" customFormat="1" x14ac:dyDescent="0.25">
      <c r="A226" s="32" t="s">
        <v>101</v>
      </c>
      <c r="B226" s="23" t="s">
        <v>10</v>
      </c>
      <c r="C226" s="23">
        <v>13018</v>
      </c>
      <c r="D226" s="28" t="s">
        <v>475</v>
      </c>
      <c r="E226" s="37">
        <v>24607</v>
      </c>
      <c r="F226" s="22" t="s">
        <v>482</v>
      </c>
      <c r="G226" s="13">
        <v>28473</v>
      </c>
      <c r="H226" s="5">
        <v>40876</v>
      </c>
      <c r="I226" s="22" t="s">
        <v>8</v>
      </c>
    </row>
    <row r="227" spans="1:9" s="14" customFormat="1" x14ac:dyDescent="0.25">
      <c r="A227" s="32" t="s">
        <v>190</v>
      </c>
      <c r="B227" s="22" t="s">
        <v>51</v>
      </c>
      <c r="C227" s="22">
        <v>17314</v>
      </c>
      <c r="D227" s="28" t="s">
        <v>476</v>
      </c>
      <c r="E227" s="37">
        <v>25156</v>
      </c>
      <c r="F227" s="22" t="s">
        <v>482</v>
      </c>
      <c r="G227" s="13">
        <v>29331</v>
      </c>
      <c r="H227" s="7">
        <v>39200</v>
      </c>
      <c r="I227" s="22" t="s">
        <v>168</v>
      </c>
    </row>
    <row r="228" spans="1:9" s="14" customFormat="1" x14ac:dyDescent="0.25">
      <c r="A228" s="30" t="s">
        <v>102</v>
      </c>
      <c r="B228" s="23" t="s">
        <v>10</v>
      </c>
      <c r="C228" s="23">
        <v>16684</v>
      </c>
      <c r="D228" s="28" t="s">
        <v>477</v>
      </c>
      <c r="E228" s="37">
        <v>25705</v>
      </c>
      <c r="F228" s="22" t="s">
        <v>482</v>
      </c>
      <c r="G228" s="13">
        <v>29977</v>
      </c>
      <c r="H228" s="6">
        <v>40961</v>
      </c>
      <c r="I228" s="26" t="s">
        <v>8</v>
      </c>
    </row>
    <row r="229" spans="1:9" s="14" customFormat="1" x14ac:dyDescent="0.25">
      <c r="A229" s="32" t="s">
        <v>197</v>
      </c>
      <c r="B229" s="22" t="s">
        <v>42</v>
      </c>
      <c r="C229" s="22">
        <v>10124</v>
      </c>
      <c r="D229" s="28" t="s">
        <v>478</v>
      </c>
      <c r="E229" s="37">
        <v>26254</v>
      </c>
      <c r="F229" s="22" t="s">
        <v>482</v>
      </c>
      <c r="G229" s="13">
        <v>32216</v>
      </c>
      <c r="H229" s="5">
        <v>41032</v>
      </c>
      <c r="I229" s="22" t="s">
        <v>192</v>
      </c>
    </row>
  </sheetData>
  <hyperlinks>
    <hyperlink ref="D78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workbookViewId="0">
      <selection activeCell="C242" sqref="A1:C242"/>
    </sheetView>
  </sheetViews>
  <sheetFormatPr defaultRowHeight="15" x14ac:dyDescent="0.25"/>
  <cols>
    <col min="1" max="1" width="10.7109375" customWidth="1"/>
    <col min="3" max="3" width="8.7109375" customWidth="1"/>
  </cols>
  <sheetData>
    <row r="1" spans="1:3" s="11" customFormat="1" x14ac:dyDescent="0.25">
      <c r="A1" s="66"/>
      <c r="B1" s="66"/>
      <c r="C1" s="66"/>
    </row>
    <row r="2" spans="1:3" x14ac:dyDescent="0.25">
      <c r="A2" s="67"/>
      <c r="B2" s="66"/>
      <c r="C2" s="68"/>
    </row>
    <row r="3" spans="1:3" x14ac:dyDescent="0.25">
      <c r="A3" s="67"/>
      <c r="B3" s="66"/>
      <c r="C3" s="68"/>
    </row>
    <row r="4" spans="1:3" x14ac:dyDescent="0.25">
      <c r="A4" s="67"/>
      <c r="B4" s="66"/>
      <c r="C4" s="68"/>
    </row>
    <row r="5" spans="1:3" x14ac:dyDescent="0.25">
      <c r="A5" s="67"/>
      <c r="B5" s="66"/>
      <c r="C5" s="68"/>
    </row>
    <row r="6" spans="1:3" x14ac:dyDescent="0.25">
      <c r="A6" s="67"/>
      <c r="B6" s="66"/>
      <c r="C6" s="68"/>
    </row>
    <row r="7" spans="1:3" x14ac:dyDescent="0.25">
      <c r="A7" s="67"/>
      <c r="B7" s="66"/>
      <c r="C7" s="68"/>
    </row>
    <row r="8" spans="1:3" x14ac:dyDescent="0.25">
      <c r="A8" s="67"/>
      <c r="B8" s="66"/>
      <c r="C8" s="68"/>
    </row>
    <row r="9" spans="1:3" x14ac:dyDescent="0.25">
      <c r="A9" s="67"/>
      <c r="B9" s="66"/>
      <c r="C9" s="68"/>
    </row>
    <row r="10" spans="1:3" x14ac:dyDescent="0.25">
      <c r="A10" s="68"/>
      <c r="B10" s="66"/>
      <c r="C10" s="68"/>
    </row>
    <row r="11" spans="1:3" x14ac:dyDescent="0.25">
      <c r="A11" s="67"/>
      <c r="B11" s="66"/>
      <c r="C11" s="68"/>
    </row>
    <row r="12" spans="1:3" x14ac:dyDescent="0.25">
      <c r="A12" s="67"/>
      <c r="B12" s="66"/>
      <c r="C12" s="68"/>
    </row>
    <row r="13" spans="1:3" x14ac:dyDescent="0.25">
      <c r="A13" s="69"/>
      <c r="B13" s="66"/>
      <c r="C13" s="66"/>
    </row>
    <row r="14" spans="1:3" x14ac:dyDescent="0.25">
      <c r="A14" s="67"/>
      <c r="B14" s="66"/>
      <c r="C14" s="68"/>
    </row>
    <row r="15" spans="1:3" x14ac:dyDescent="0.25">
      <c r="A15" s="67"/>
      <c r="B15" s="66"/>
      <c r="C15" s="68"/>
    </row>
    <row r="16" spans="1:3" x14ac:dyDescent="0.25">
      <c r="A16" s="67"/>
      <c r="B16" s="66"/>
      <c r="C16" s="68"/>
    </row>
    <row r="17" spans="1:3" x14ac:dyDescent="0.25">
      <c r="A17" s="70"/>
      <c r="B17" s="66"/>
      <c r="C17" s="66"/>
    </row>
    <row r="18" spans="1:3" x14ac:dyDescent="0.25">
      <c r="A18" s="67"/>
      <c r="B18" s="66"/>
      <c r="C18" s="68"/>
    </row>
    <row r="19" spans="1:3" x14ac:dyDescent="0.25">
      <c r="A19" s="69"/>
      <c r="B19" s="66"/>
      <c r="C19" s="66"/>
    </row>
    <row r="20" spans="1:3" x14ac:dyDescent="0.25">
      <c r="A20" s="69"/>
      <c r="B20" s="66"/>
      <c r="C20" s="66"/>
    </row>
    <row r="21" spans="1:3" x14ac:dyDescent="0.25">
      <c r="A21" s="67"/>
      <c r="B21" s="66"/>
      <c r="C21" s="68"/>
    </row>
    <row r="22" spans="1:3" x14ac:dyDescent="0.25">
      <c r="A22" s="67"/>
      <c r="B22" s="66"/>
      <c r="C22" s="68"/>
    </row>
    <row r="23" spans="1:3" x14ac:dyDescent="0.25">
      <c r="A23" s="67"/>
      <c r="B23" s="66"/>
      <c r="C23" s="68"/>
    </row>
    <row r="24" spans="1:3" x14ac:dyDescent="0.25">
      <c r="A24" s="69"/>
      <c r="B24" s="66"/>
      <c r="C24" s="66"/>
    </row>
    <row r="25" spans="1:3" x14ac:dyDescent="0.25">
      <c r="A25" s="70"/>
      <c r="B25" s="66"/>
      <c r="C25" s="68"/>
    </row>
    <row r="26" spans="1:3" x14ac:dyDescent="0.25">
      <c r="A26" s="69"/>
      <c r="B26" s="66"/>
      <c r="C26" s="66"/>
    </row>
    <row r="27" spans="1:3" x14ac:dyDescent="0.25">
      <c r="A27" s="68"/>
      <c r="B27" s="66"/>
      <c r="C27" s="68"/>
    </row>
    <row r="28" spans="1:3" x14ac:dyDescent="0.25">
      <c r="A28" s="67"/>
      <c r="B28" s="66"/>
      <c r="C28" s="68"/>
    </row>
    <row r="29" spans="1:3" x14ac:dyDescent="0.25">
      <c r="A29" s="67"/>
      <c r="B29" s="66"/>
      <c r="C29" s="68"/>
    </row>
    <row r="30" spans="1:3" x14ac:dyDescent="0.25">
      <c r="A30" s="67"/>
      <c r="B30" s="66"/>
      <c r="C30" s="68"/>
    </row>
    <row r="31" spans="1:3" x14ac:dyDescent="0.25">
      <c r="A31" s="67"/>
      <c r="B31" s="66"/>
      <c r="C31" s="68"/>
    </row>
    <row r="32" spans="1:3" x14ac:dyDescent="0.25">
      <c r="A32" s="70"/>
      <c r="B32" s="66"/>
      <c r="C32" s="66"/>
    </row>
    <row r="33" spans="1:3" x14ac:dyDescent="0.25">
      <c r="A33" s="67"/>
      <c r="B33" s="66"/>
      <c r="C33" s="68"/>
    </row>
    <row r="34" spans="1:3" x14ac:dyDescent="0.25">
      <c r="A34" s="67"/>
      <c r="B34" s="66"/>
      <c r="C34" s="68"/>
    </row>
    <row r="35" spans="1:3" x14ac:dyDescent="0.25">
      <c r="A35" s="69"/>
      <c r="B35" s="66"/>
      <c r="C35" s="66"/>
    </row>
    <row r="36" spans="1:3" x14ac:dyDescent="0.25">
      <c r="A36" s="70"/>
      <c r="B36" s="66"/>
      <c r="C36" s="66"/>
    </row>
    <row r="37" spans="1:3" x14ac:dyDescent="0.25">
      <c r="A37" s="69"/>
      <c r="B37" s="66"/>
      <c r="C37" s="66"/>
    </row>
    <row r="38" spans="1:3" x14ac:dyDescent="0.25">
      <c r="A38" s="67"/>
      <c r="B38" s="66"/>
      <c r="C38" s="68"/>
    </row>
    <row r="39" spans="1:3" x14ac:dyDescent="0.25">
      <c r="A39" s="67"/>
      <c r="B39" s="66"/>
      <c r="C39" s="68"/>
    </row>
    <row r="40" spans="1:3" x14ac:dyDescent="0.25">
      <c r="A40" s="69"/>
      <c r="B40" s="66"/>
      <c r="C40" s="66"/>
    </row>
    <row r="41" spans="1:3" x14ac:dyDescent="0.25">
      <c r="A41" s="69"/>
      <c r="B41" s="66"/>
      <c r="C41" s="66"/>
    </row>
    <row r="42" spans="1:3" x14ac:dyDescent="0.25">
      <c r="A42" s="69"/>
      <c r="B42" s="66"/>
      <c r="C42" s="66"/>
    </row>
    <row r="43" spans="1:3" x14ac:dyDescent="0.25">
      <c r="A43" s="69"/>
      <c r="B43" s="66"/>
      <c r="C43" s="66"/>
    </row>
    <row r="44" spans="1:3" x14ac:dyDescent="0.25">
      <c r="A44" s="67"/>
      <c r="B44" s="66"/>
      <c r="C44" s="68"/>
    </row>
    <row r="45" spans="1:3" x14ac:dyDescent="0.25">
      <c r="A45" s="69"/>
      <c r="B45" s="66"/>
      <c r="C45" s="66"/>
    </row>
    <row r="46" spans="1:3" x14ac:dyDescent="0.25">
      <c r="A46" s="70"/>
      <c r="B46" s="66"/>
      <c r="C46" s="66"/>
    </row>
    <row r="47" spans="1:3" x14ac:dyDescent="0.25">
      <c r="A47" s="69"/>
      <c r="B47" s="66"/>
      <c r="C47" s="66"/>
    </row>
    <row r="48" spans="1:3" x14ac:dyDescent="0.25">
      <c r="A48" s="70"/>
      <c r="B48" s="66"/>
      <c r="C48" s="66"/>
    </row>
    <row r="49" spans="1:3" x14ac:dyDescent="0.25">
      <c r="A49" s="68"/>
      <c r="B49" s="66"/>
      <c r="C49" s="68"/>
    </row>
    <row r="50" spans="1:3" x14ac:dyDescent="0.25">
      <c r="A50" s="67"/>
      <c r="B50" s="66"/>
      <c r="C50" s="68"/>
    </row>
    <row r="51" spans="1:3" x14ac:dyDescent="0.25">
      <c r="A51" s="67"/>
      <c r="B51" s="66"/>
      <c r="C51" s="68"/>
    </row>
    <row r="52" spans="1:3" x14ac:dyDescent="0.25">
      <c r="A52" s="67"/>
      <c r="B52" s="66"/>
      <c r="C52" s="68"/>
    </row>
    <row r="53" spans="1:3" x14ac:dyDescent="0.25">
      <c r="A53" s="70"/>
      <c r="B53" s="66"/>
      <c r="C53" s="66"/>
    </row>
    <row r="54" spans="1:3" x14ac:dyDescent="0.25">
      <c r="A54" s="69"/>
      <c r="B54" s="66"/>
      <c r="C54" s="66"/>
    </row>
    <row r="55" spans="1:3" x14ac:dyDescent="0.25">
      <c r="A55" s="67"/>
      <c r="B55" s="66"/>
      <c r="C55" s="68"/>
    </row>
    <row r="56" spans="1:3" x14ac:dyDescent="0.25">
      <c r="A56" s="68"/>
      <c r="B56" s="66"/>
      <c r="C56" s="68"/>
    </row>
    <row r="57" spans="1:3" x14ac:dyDescent="0.25">
      <c r="A57" s="67"/>
      <c r="B57" s="66"/>
      <c r="C57" s="68"/>
    </row>
    <row r="58" spans="1:3" x14ac:dyDescent="0.25">
      <c r="A58" s="69"/>
      <c r="B58" s="66"/>
      <c r="C58" s="66"/>
    </row>
    <row r="59" spans="1:3" x14ac:dyDescent="0.25">
      <c r="A59" s="66"/>
      <c r="B59" s="66"/>
      <c r="C59" s="66"/>
    </row>
    <row r="60" spans="1:3" x14ac:dyDescent="0.25">
      <c r="A60" s="70"/>
      <c r="B60" s="66"/>
      <c r="C60" s="66"/>
    </row>
    <row r="61" spans="1:3" x14ac:dyDescent="0.25">
      <c r="A61" s="69"/>
      <c r="B61" s="66"/>
      <c r="C61" s="66"/>
    </row>
    <row r="62" spans="1:3" x14ac:dyDescent="0.25">
      <c r="A62" s="69"/>
      <c r="B62" s="66"/>
      <c r="C62" s="66"/>
    </row>
    <row r="63" spans="1:3" x14ac:dyDescent="0.25">
      <c r="A63" s="67"/>
      <c r="B63" s="66"/>
      <c r="C63" s="68"/>
    </row>
    <row r="64" spans="1:3" x14ac:dyDescent="0.25">
      <c r="A64" s="69"/>
      <c r="B64" s="66"/>
      <c r="C64" s="66"/>
    </row>
    <row r="65" spans="1:3" x14ac:dyDescent="0.25">
      <c r="A65" s="67"/>
      <c r="B65" s="66"/>
      <c r="C65" s="68"/>
    </row>
    <row r="66" spans="1:3" x14ac:dyDescent="0.25">
      <c r="A66" s="69"/>
      <c r="B66" s="66"/>
      <c r="C66" s="66"/>
    </row>
    <row r="67" spans="1:3" x14ac:dyDescent="0.25">
      <c r="A67" s="69"/>
      <c r="B67" s="66"/>
      <c r="C67" s="66"/>
    </row>
    <row r="68" spans="1:3" x14ac:dyDescent="0.25">
      <c r="A68" s="69"/>
      <c r="B68" s="66"/>
      <c r="C68" s="66"/>
    </row>
    <row r="69" spans="1:3" x14ac:dyDescent="0.25">
      <c r="A69" s="69"/>
      <c r="B69" s="66"/>
      <c r="C69" s="66"/>
    </row>
    <row r="70" spans="1:3" x14ac:dyDescent="0.25">
      <c r="A70" s="69"/>
      <c r="B70" s="66"/>
      <c r="C70" s="66"/>
    </row>
    <row r="71" spans="1:3" x14ac:dyDescent="0.25">
      <c r="A71" s="67"/>
      <c r="B71" s="66"/>
      <c r="C71" s="68"/>
    </row>
    <row r="72" spans="1:3" x14ac:dyDescent="0.25">
      <c r="A72" s="69"/>
      <c r="B72" s="66"/>
      <c r="C72" s="66"/>
    </row>
    <row r="73" spans="1:3" x14ac:dyDescent="0.25">
      <c r="A73" s="69"/>
      <c r="B73" s="66"/>
      <c r="C73" s="66"/>
    </row>
    <row r="74" spans="1:3" x14ac:dyDescent="0.25">
      <c r="A74" s="69"/>
      <c r="B74" s="66"/>
      <c r="C74" s="66"/>
    </row>
    <row r="75" spans="1:3" x14ac:dyDescent="0.25">
      <c r="A75" s="69"/>
      <c r="B75" s="66"/>
      <c r="C75" s="66"/>
    </row>
    <row r="76" spans="1:3" x14ac:dyDescent="0.25">
      <c r="A76" s="68"/>
      <c r="B76" s="66"/>
      <c r="C76" s="68"/>
    </row>
    <row r="77" spans="1:3" x14ac:dyDescent="0.25">
      <c r="A77" s="69"/>
      <c r="B77" s="66"/>
      <c r="C77" s="66"/>
    </row>
    <row r="78" spans="1:3" x14ac:dyDescent="0.25">
      <c r="A78" s="71"/>
      <c r="B78" s="66"/>
      <c r="C78" s="72"/>
    </row>
    <row r="79" spans="1:3" x14ac:dyDescent="0.25">
      <c r="A79" s="68"/>
      <c r="B79" s="66"/>
      <c r="C79" s="68"/>
    </row>
    <row r="80" spans="1:3" x14ac:dyDescent="0.25">
      <c r="A80" s="69"/>
      <c r="B80" s="66"/>
      <c r="C80" s="66"/>
    </row>
    <row r="81" spans="1:3" x14ac:dyDescent="0.25">
      <c r="A81" s="69"/>
      <c r="B81" s="66"/>
      <c r="C81" s="66"/>
    </row>
    <row r="82" spans="1:3" x14ac:dyDescent="0.25">
      <c r="A82" s="69"/>
      <c r="B82" s="66"/>
      <c r="C82" s="66"/>
    </row>
    <row r="83" spans="1:3" x14ac:dyDescent="0.25">
      <c r="A83" s="69"/>
      <c r="B83" s="66"/>
      <c r="C83" s="66"/>
    </row>
    <row r="84" spans="1:3" x14ac:dyDescent="0.25">
      <c r="A84" s="69"/>
      <c r="B84" s="66"/>
      <c r="C84" s="66"/>
    </row>
    <row r="85" spans="1:3" x14ac:dyDescent="0.25">
      <c r="A85" s="69"/>
      <c r="B85" s="66"/>
      <c r="C85" s="66"/>
    </row>
    <row r="86" spans="1:3" x14ac:dyDescent="0.25">
      <c r="A86" s="70"/>
      <c r="B86" s="66"/>
      <c r="C86" s="66"/>
    </row>
    <row r="87" spans="1:3" x14ac:dyDescent="0.25">
      <c r="A87" s="66"/>
      <c r="B87" s="66"/>
      <c r="C87" s="66"/>
    </row>
    <row r="88" spans="1:3" x14ac:dyDescent="0.25">
      <c r="A88" s="69"/>
      <c r="B88" s="66"/>
      <c r="C88" s="66"/>
    </row>
    <row r="89" spans="1:3" x14ac:dyDescent="0.25">
      <c r="A89" s="69"/>
      <c r="B89" s="66"/>
      <c r="C89" s="66"/>
    </row>
    <row r="90" spans="1:3" x14ac:dyDescent="0.25">
      <c r="A90" s="69"/>
      <c r="B90" s="66"/>
      <c r="C90" s="66"/>
    </row>
    <row r="91" spans="1:3" x14ac:dyDescent="0.25">
      <c r="A91" s="69"/>
      <c r="B91" s="66"/>
      <c r="C91" s="66"/>
    </row>
    <row r="92" spans="1:3" x14ac:dyDescent="0.25">
      <c r="A92" s="69"/>
      <c r="B92" s="66"/>
      <c r="C92" s="66"/>
    </row>
    <row r="93" spans="1:3" x14ac:dyDescent="0.25">
      <c r="A93" s="67"/>
      <c r="B93" s="66"/>
      <c r="C93" s="68"/>
    </row>
    <row r="94" spans="1:3" x14ac:dyDescent="0.25">
      <c r="A94" s="69"/>
      <c r="B94" s="66"/>
      <c r="C94" s="66"/>
    </row>
    <row r="95" spans="1:3" x14ac:dyDescent="0.25">
      <c r="A95" s="69"/>
      <c r="B95" s="66"/>
      <c r="C95" s="66"/>
    </row>
    <row r="96" spans="1:3" x14ac:dyDescent="0.25">
      <c r="A96" s="69"/>
      <c r="B96" s="66"/>
      <c r="C96" s="66"/>
    </row>
    <row r="97" spans="1:3" x14ac:dyDescent="0.25">
      <c r="A97" s="68"/>
      <c r="B97" s="66"/>
      <c r="C97" s="68"/>
    </row>
    <row r="98" spans="1:3" x14ac:dyDescent="0.25">
      <c r="A98" s="69"/>
      <c r="B98" s="66"/>
      <c r="C98" s="66"/>
    </row>
    <row r="99" spans="1:3" x14ac:dyDescent="0.25">
      <c r="A99" s="67"/>
      <c r="B99" s="66"/>
      <c r="C99" s="68"/>
    </row>
    <row r="100" spans="1:3" x14ac:dyDescent="0.25">
      <c r="A100" s="67"/>
      <c r="B100" s="66"/>
      <c r="C100" s="68"/>
    </row>
    <row r="101" spans="1:3" x14ac:dyDescent="0.25">
      <c r="A101" s="67"/>
      <c r="B101" s="66"/>
      <c r="C101" s="68"/>
    </row>
    <row r="102" spans="1:3" x14ac:dyDescent="0.25">
      <c r="A102" s="67"/>
      <c r="B102" s="66"/>
      <c r="C102" s="68"/>
    </row>
    <row r="103" spans="1:3" x14ac:dyDescent="0.25">
      <c r="A103" s="69"/>
      <c r="B103" s="66"/>
      <c r="C103" s="66"/>
    </row>
    <row r="104" spans="1:3" x14ac:dyDescent="0.25">
      <c r="A104" s="69"/>
      <c r="B104" s="66"/>
      <c r="C104" s="66"/>
    </row>
    <row r="105" spans="1:3" x14ac:dyDescent="0.25">
      <c r="A105" s="69"/>
      <c r="B105" s="66"/>
      <c r="C105" s="66"/>
    </row>
    <row r="106" spans="1:3" x14ac:dyDescent="0.25">
      <c r="A106" s="69"/>
      <c r="B106" s="66"/>
      <c r="C106" s="66"/>
    </row>
    <row r="107" spans="1:3" x14ac:dyDescent="0.25">
      <c r="A107" s="69"/>
      <c r="B107" s="66"/>
      <c r="C107" s="66"/>
    </row>
    <row r="108" spans="1:3" x14ac:dyDescent="0.25">
      <c r="A108" s="70"/>
      <c r="B108" s="66"/>
      <c r="C108" s="66"/>
    </row>
    <row r="109" spans="1:3" x14ac:dyDescent="0.25">
      <c r="A109" s="69"/>
      <c r="B109" s="66"/>
      <c r="C109" s="66"/>
    </row>
    <row r="110" spans="1:3" x14ac:dyDescent="0.25">
      <c r="A110" s="69"/>
      <c r="B110" s="66"/>
      <c r="C110" s="66"/>
    </row>
    <row r="111" spans="1:3" x14ac:dyDescent="0.25">
      <c r="A111" s="71"/>
      <c r="B111" s="66"/>
      <c r="C111" s="72"/>
    </row>
    <row r="112" spans="1:3" x14ac:dyDescent="0.25">
      <c r="A112" s="68"/>
      <c r="B112" s="66"/>
      <c r="C112" s="68"/>
    </row>
    <row r="113" spans="1:3" x14ac:dyDescent="0.25">
      <c r="A113" s="67"/>
      <c r="B113" s="66"/>
      <c r="C113" s="68"/>
    </row>
    <row r="114" spans="1:3" x14ac:dyDescent="0.25">
      <c r="A114" s="66"/>
      <c r="B114" s="66"/>
      <c r="C114" s="66"/>
    </row>
    <row r="115" spans="1:3" x14ac:dyDescent="0.25">
      <c r="A115" s="69"/>
      <c r="B115" s="66"/>
      <c r="C115" s="66"/>
    </row>
    <row r="116" spans="1:3" x14ac:dyDescent="0.25">
      <c r="A116" s="69"/>
      <c r="B116" s="66"/>
      <c r="C116" s="66"/>
    </row>
    <row r="117" spans="1:3" x14ac:dyDescent="0.25">
      <c r="A117" s="69"/>
      <c r="B117" s="66"/>
      <c r="C117" s="66"/>
    </row>
    <row r="118" spans="1:3" x14ac:dyDescent="0.25">
      <c r="A118" s="69"/>
      <c r="B118" s="66"/>
      <c r="C118" s="66"/>
    </row>
    <row r="119" spans="1:3" x14ac:dyDescent="0.25">
      <c r="A119" s="67"/>
      <c r="B119" s="66"/>
      <c r="C119" s="68"/>
    </row>
    <row r="120" spans="1:3" x14ac:dyDescent="0.25">
      <c r="A120" s="67"/>
      <c r="B120" s="66"/>
      <c r="C120" s="68"/>
    </row>
    <row r="121" spans="1:3" x14ac:dyDescent="0.25">
      <c r="A121" s="67"/>
      <c r="B121" s="66"/>
      <c r="C121" s="68"/>
    </row>
    <row r="122" spans="1:3" x14ac:dyDescent="0.25">
      <c r="A122" s="67"/>
      <c r="B122" s="66"/>
      <c r="C122" s="68"/>
    </row>
    <row r="123" spans="1:3" x14ac:dyDescent="0.25">
      <c r="A123" s="69"/>
      <c r="B123" s="66"/>
      <c r="C123" s="66"/>
    </row>
    <row r="124" spans="1:3" x14ac:dyDescent="0.25">
      <c r="A124" s="69"/>
      <c r="B124" s="66"/>
      <c r="C124" s="66"/>
    </row>
    <row r="125" spans="1:3" x14ac:dyDescent="0.25">
      <c r="A125" s="69"/>
      <c r="B125" s="66"/>
      <c r="C125" s="66"/>
    </row>
    <row r="126" spans="1:3" x14ac:dyDescent="0.25">
      <c r="A126" s="69"/>
      <c r="B126" s="66"/>
      <c r="C126" s="66"/>
    </row>
    <row r="127" spans="1:3" x14ac:dyDescent="0.25">
      <c r="A127" s="67"/>
      <c r="B127" s="66"/>
      <c r="C127" s="68"/>
    </row>
    <row r="128" spans="1:3" x14ac:dyDescent="0.25">
      <c r="A128" s="69"/>
      <c r="B128" s="66"/>
      <c r="C128" s="66"/>
    </row>
    <row r="129" spans="1:3" x14ac:dyDescent="0.25">
      <c r="A129" s="69"/>
      <c r="B129" s="66"/>
      <c r="C129" s="66"/>
    </row>
    <row r="130" spans="1:3" x14ac:dyDescent="0.25">
      <c r="A130" s="69"/>
      <c r="B130" s="66"/>
      <c r="C130" s="66"/>
    </row>
    <row r="131" spans="1:3" x14ac:dyDescent="0.25">
      <c r="A131" s="69"/>
      <c r="B131" s="66"/>
      <c r="C131" s="66"/>
    </row>
    <row r="132" spans="1:3" x14ac:dyDescent="0.25">
      <c r="A132" s="70"/>
      <c r="B132" s="66"/>
      <c r="C132" s="66"/>
    </row>
    <row r="133" spans="1:3" x14ac:dyDescent="0.25">
      <c r="A133" s="69"/>
      <c r="B133" s="66"/>
      <c r="C133" s="66"/>
    </row>
    <row r="134" spans="1:3" x14ac:dyDescent="0.25">
      <c r="A134" s="67"/>
      <c r="B134" s="66"/>
      <c r="C134" s="68"/>
    </row>
    <row r="135" spans="1:3" x14ac:dyDescent="0.25">
      <c r="A135" s="69"/>
      <c r="B135" s="66"/>
      <c r="C135" s="66"/>
    </row>
    <row r="136" spans="1:3" x14ac:dyDescent="0.25">
      <c r="A136" s="69"/>
      <c r="B136" s="66"/>
      <c r="C136" s="66"/>
    </row>
    <row r="137" spans="1:3" x14ac:dyDescent="0.25">
      <c r="A137" s="69"/>
      <c r="B137" s="66"/>
      <c r="C137" s="66"/>
    </row>
    <row r="138" spans="1:3" x14ac:dyDescent="0.25">
      <c r="A138" s="69"/>
      <c r="B138" s="66"/>
      <c r="C138" s="66"/>
    </row>
    <row r="139" spans="1:3" x14ac:dyDescent="0.25">
      <c r="A139" s="69"/>
      <c r="B139" s="66"/>
      <c r="C139" s="66"/>
    </row>
    <row r="140" spans="1:3" x14ac:dyDescent="0.25">
      <c r="A140" s="69"/>
      <c r="B140" s="66"/>
      <c r="C140" s="66"/>
    </row>
    <row r="141" spans="1:3" x14ac:dyDescent="0.25">
      <c r="A141" s="69"/>
      <c r="B141" s="66"/>
      <c r="C141" s="66"/>
    </row>
    <row r="142" spans="1:3" x14ac:dyDescent="0.25">
      <c r="A142" s="68"/>
      <c r="B142" s="66"/>
      <c r="C142" s="68"/>
    </row>
    <row r="143" spans="1:3" x14ac:dyDescent="0.25">
      <c r="A143" s="67"/>
      <c r="B143" s="66"/>
      <c r="C143" s="68"/>
    </row>
    <row r="144" spans="1:3" x14ac:dyDescent="0.25">
      <c r="A144" s="67"/>
      <c r="B144" s="66"/>
      <c r="C144" s="68"/>
    </row>
    <row r="145" spans="1:3" x14ac:dyDescent="0.25">
      <c r="A145" s="73"/>
      <c r="B145" s="66"/>
      <c r="C145" s="74"/>
    </row>
    <row r="146" spans="1:3" x14ac:dyDescent="0.25">
      <c r="A146" s="69"/>
      <c r="B146" s="66"/>
      <c r="C146" s="66"/>
    </row>
    <row r="147" spans="1:3" x14ac:dyDescent="0.25">
      <c r="A147" s="67"/>
      <c r="B147" s="66"/>
      <c r="C147" s="68"/>
    </row>
    <row r="148" spans="1:3" x14ac:dyDescent="0.25">
      <c r="A148" s="69"/>
      <c r="B148" s="66"/>
      <c r="C148" s="66"/>
    </row>
    <row r="149" spans="1:3" x14ac:dyDescent="0.25">
      <c r="A149" s="69"/>
      <c r="B149" s="66"/>
      <c r="C149" s="66"/>
    </row>
    <row r="150" spans="1:3" x14ac:dyDescent="0.25">
      <c r="A150" s="70"/>
      <c r="B150" s="66"/>
      <c r="C150" s="66"/>
    </row>
    <row r="151" spans="1:3" x14ac:dyDescent="0.25">
      <c r="A151" s="69"/>
      <c r="B151" s="66"/>
      <c r="C151" s="66"/>
    </row>
    <row r="152" spans="1:3" x14ac:dyDescent="0.25">
      <c r="A152" s="69"/>
      <c r="B152" s="66"/>
      <c r="C152" s="66"/>
    </row>
    <row r="153" spans="1:3" x14ac:dyDescent="0.25">
      <c r="A153" s="70"/>
      <c r="B153" s="66"/>
      <c r="C153" s="68"/>
    </row>
    <row r="154" spans="1:3" x14ac:dyDescent="0.25">
      <c r="A154" s="70"/>
      <c r="B154" s="66"/>
      <c r="C154" s="68"/>
    </row>
    <row r="155" spans="1:3" x14ac:dyDescent="0.25">
      <c r="A155" s="67"/>
      <c r="B155" s="66"/>
      <c r="C155" s="68"/>
    </row>
    <row r="156" spans="1:3" x14ac:dyDescent="0.25">
      <c r="A156" s="66"/>
      <c r="B156" s="66"/>
      <c r="C156" s="66"/>
    </row>
    <row r="157" spans="1:3" x14ac:dyDescent="0.25">
      <c r="A157" s="66"/>
      <c r="B157" s="66"/>
      <c r="C157" s="66"/>
    </row>
    <row r="158" spans="1:3" x14ac:dyDescent="0.25">
      <c r="A158" s="70"/>
      <c r="B158" s="66"/>
      <c r="C158" s="66"/>
    </row>
    <row r="159" spans="1:3" x14ac:dyDescent="0.25">
      <c r="A159" s="69"/>
      <c r="B159" s="66"/>
      <c r="C159" s="66"/>
    </row>
    <row r="160" spans="1:3" x14ac:dyDescent="0.25">
      <c r="A160" s="69"/>
      <c r="B160" s="66"/>
      <c r="C160" s="66"/>
    </row>
    <row r="161" spans="1:3" x14ac:dyDescent="0.25">
      <c r="A161" s="69"/>
      <c r="B161" s="66"/>
      <c r="C161" s="66"/>
    </row>
    <row r="162" spans="1:3" x14ac:dyDescent="0.25">
      <c r="A162" s="69"/>
      <c r="B162" s="66"/>
      <c r="C162" s="66"/>
    </row>
    <row r="163" spans="1:3" x14ac:dyDescent="0.25">
      <c r="A163" s="69"/>
      <c r="B163" s="66"/>
      <c r="C163" s="66"/>
    </row>
    <row r="164" spans="1:3" x14ac:dyDescent="0.25">
      <c r="A164" s="69"/>
      <c r="B164" s="66"/>
      <c r="C164" s="66"/>
    </row>
    <row r="165" spans="1:3" x14ac:dyDescent="0.25">
      <c r="A165" s="67"/>
      <c r="B165" s="66"/>
      <c r="C165" s="68"/>
    </row>
    <row r="166" spans="1:3" x14ac:dyDescent="0.25">
      <c r="A166" s="66"/>
      <c r="B166" s="66"/>
      <c r="C166" s="66"/>
    </row>
    <row r="167" spans="1:3" x14ac:dyDescent="0.25">
      <c r="A167" s="70"/>
      <c r="B167" s="66"/>
      <c r="C167" s="66"/>
    </row>
    <row r="168" spans="1:3" x14ac:dyDescent="0.25">
      <c r="A168" s="67"/>
      <c r="B168" s="66"/>
      <c r="C168" s="68"/>
    </row>
    <row r="169" spans="1:3" x14ac:dyDescent="0.25">
      <c r="A169" s="70"/>
      <c r="B169" s="66"/>
      <c r="C169" s="66"/>
    </row>
    <row r="170" spans="1:3" x14ac:dyDescent="0.25">
      <c r="A170" s="69"/>
      <c r="B170" s="66"/>
      <c r="C170" s="66"/>
    </row>
    <row r="171" spans="1:3" x14ac:dyDescent="0.25">
      <c r="A171" s="67"/>
      <c r="B171" s="66"/>
      <c r="C171" s="68"/>
    </row>
    <row r="172" spans="1:3" x14ac:dyDescent="0.25">
      <c r="A172" s="67"/>
      <c r="B172" s="66"/>
      <c r="C172" s="68"/>
    </row>
    <row r="173" spans="1:3" x14ac:dyDescent="0.25">
      <c r="A173" s="66"/>
      <c r="B173" s="66"/>
      <c r="C173" s="66"/>
    </row>
    <row r="174" spans="1:3" x14ac:dyDescent="0.25">
      <c r="A174" s="69"/>
      <c r="B174" s="66"/>
      <c r="C174" s="66"/>
    </row>
    <row r="175" spans="1:3" x14ac:dyDescent="0.25">
      <c r="A175" s="70"/>
      <c r="B175" s="66"/>
      <c r="C175" s="66"/>
    </row>
    <row r="176" spans="1:3" x14ac:dyDescent="0.25">
      <c r="A176" s="70"/>
      <c r="B176" s="66"/>
      <c r="C176" s="68"/>
    </row>
    <row r="177" spans="1:3" x14ac:dyDescent="0.25">
      <c r="A177" s="69"/>
      <c r="B177" s="66"/>
      <c r="C177" s="66"/>
    </row>
    <row r="178" spans="1:3" x14ac:dyDescent="0.25">
      <c r="A178" s="69"/>
      <c r="B178" s="66"/>
      <c r="C178" s="66"/>
    </row>
    <row r="179" spans="1:3" x14ac:dyDescent="0.25">
      <c r="A179" s="69"/>
      <c r="B179" s="66"/>
      <c r="C179" s="66"/>
    </row>
    <row r="180" spans="1:3" x14ac:dyDescent="0.25">
      <c r="A180" s="69"/>
      <c r="B180" s="66"/>
      <c r="C180" s="66"/>
    </row>
    <row r="181" spans="1:3" x14ac:dyDescent="0.25">
      <c r="A181" s="69"/>
      <c r="B181" s="66"/>
      <c r="C181" s="66"/>
    </row>
    <row r="182" spans="1:3" x14ac:dyDescent="0.25">
      <c r="A182" s="68"/>
      <c r="B182" s="66"/>
      <c r="C182" s="68"/>
    </row>
    <row r="183" spans="1:3" x14ac:dyDescent="0.25">
      <c r="A183" s="69"/>
      <c r="B183" s="66"/>
      <c r="C183" s="66"/>
    </row>
    <row r="184" spans="1:3" x14ac:dyDescent="0.25">
      <c r="A184" s="69"/>
      <c r="B184" s="66"/>
      <c r="C184" s="66"/>
    </row>
    <row r="185" spans="1:3" x14ac:dyDescent="0.25">
      <c r="A185" s="69"/>
      <c r="B185" s="66"/>
      <c r="C185" s="66"/>
    </row>
    <row r="186" spans="1:3" x14ac:dyDescent="0.25">
      <c r="A186" s="70"/>
      <c r="B186" s="66"/>
      <c r="C186" s="68"/>
    </row>
    <row r="187" spans="1:3" x14ac:dyDescent="0.25">
      <c r="A187" s="69"/>
      <c r="B187" s="66"/>
      <c r="C187" s="66"/>
    </row>
    <row r="188" spans="1:3" x14ac:dyDescent="0.25">
      <c r="A188" s="69"/>
      <c r="B188" s="66"/>
      <c r="C188" s="66"/>
    </row>
    <row r="189" spans="1:3" x14ac:dyDescent="0.25">
      <c r="A189" s="67"/>
      <c r="B189" s="66"/>
      <c r="C189" s="68"/>
    </row>
    <row r="190" spans="1:3" x14ac:dyDescent="0.25">
      <c r="A190" s="69"/>
      <c r="B190" s="66"/>
      <c r="C190" s="66"/>
    </row>
    <row r="191" spans="1:3" x14ac:dyDescent="0.25">
      <c r="A191" s="69"/>
      <c r="B191" s="66"/>
      <c r="C191" s="66"/>
    </row>
    <row r="192" spans="1:3" x14ac:dyDescent="0.25">
      <c r="A192" s="69"/>
      <c r="B192" s="66"/>
      <c r="C192" s="66"/>
    </row>
    <row r="193" spans="1:3" x14ac:dyDescent="0.25">
      <c r="A193" s="69"/>
      <c r="B193" s="66"/>
      <c r="C193" s="66"/>
    </row>
    <row r="194" spans="1:3" x14ac:dyDescent="0.25">
      <c r="A194" s="69"/>
      <c r="B194" s="66"/>
      <c r="C194" s="66"/>
    </row>
    <row r="195" spans="1:3" x14ac:dyDescent="0.25">
      <c r="A195" s="67"/>
      <c r="B195" s="66"/>
      <c r="C195" s="68"/>
    </row>
    <row r="196" spans="1:3" x14ac:dyDescent="0.25">
      <c r="A196" s="69"/>
      <c r="B196" s="66"/>
      <c r="C196" s="66"/>
    </row>
    <row r="197" spans="1:3" x14ac:dyDescent="0.25">
      <c r="A197" s="70"/>
      <c r="B197" s="66"/>
      <c r="C197" s="68"/>
    </row>
    <row r="198" spans="1:3" x14ac:dyDescent="0.25">
      <c r="A198" s="69"/>
      <c r="B198" s="66"/>
      <c r="C198" s="66"/>
    </row>
    <row r="199" spans="1:3" x14ac:dyDescent="0.25">
      <c r="A199" s="67"/>
      <c r="B199" s="66"/>
      <c r="C199" s="68"/>
    </row>
    <row r="200" spans="1:3" x14ac:dyDescent="0.25">
      <c r="A200" s="69"/>
      <c r="B200" s="66"/>
      <c r="C200" s="66"/>
    </row>
    <row r="201" spans="1:3" x14ac:dyDescent="0.25">
      <c r="A201" s="68"/>
      <c r="B201" s="66"/>
      <c r="C201" s="68"/>
    </row>
    <row r="202" spans="1:3" x14ac:dyDescent="0.25">
      <c r="A202" s="70"/>
      <c r="B202" s="66"/>
      <c r="C202" s="66"/>
    </row>
    <row r="203" spans="1:3" x14ac:dyDescent="0.25">
      <c r="A203" s="67"/>
      <c r="B203" s="66"/>
      <c r="C203" s="68"/>
    </row>
    <row r="204" spans="1:3" x14ac:dyDescent="0.25">
      <c r="A204" s="67"/>
      <c r="B204" s="66"/>
      <c r="C204" s="68"/>
    </row>
    <row r="205" spans="1:3" x14ac:dyDescent="0.25">
      <c r="A205" s="69"/>
      <c r="B205" s="66"/>
      <c r="C205" s="66"/>
    </row>
    <row r="206" spans="1:3" x14ac:dyDescent="0.25">
      <c r="A206" s="69"/>
      <c r="B206" s="66"/>
      <c r="C206" s="66"/>
    </row>
    <row r="207" spans="1:3" x14ac:dyDescent="0.25">
      <c r="A207" s="69"/>
      <c r="B207" s="66"/>
      <c r="C207" s="66"/>
    </row>
    <row r="208" spans="1:3" x14ac:dyDescent="0.25">
      <c r="A208" s="69"/>
      <c r="B208" s="66"/>
      <c r="C208" s="66"/>
    </row>
    <row r="209" spans="1:3" x14ac:dyDescent="0.25">
      <c r="A209" s="67"/>
      <c r="B209" s="66"/>
      <c r="C209" s="68"/>
    </row>
    <row r="210" spans="1:3" x14ac:dyDescent="0.25">
      <c r="A210" s="69"/>
      <c r="B210" s="66"/>
      <c r="C210" s="66"/>
    </row>
    <row r="211" spans="1:3" x14ac:dyDescent="0.25">
      <c r="A211" s="68"/>
      <c r="B211" s="66"/>
      <c r="C211" s="68"/>
    </row>
    <row r="212" spans="1:3" x14ac:dyDescent="0.25">
      <c r="A212" s="68"/>
      <c r="B212" s="66"/>
      <c r="C212" s="68"/>
    </row>
    <row r="213" spans="1:3" x14ac:dyDescent="0.25">
      <c r="A213" s="69"/>
      <c r="B213" s="66"/>
      <c r="C213" s="66"/>
    </row>
    <row r="214" spans="1:3" x14ac:dyDescent="0.25">
      <c r="A214" s="67"/>
      <c r="B214" s="66"/>
      <c r="C214" s="68"/>
    </row>
    <row r="215" spans="1:3" x14ac:dyDescent="0.25">
      <c r="A215" s="69"/>
      <c r="B215" s="66"/>
      <c r="C215" s="66"/>
    </row>
    <row r="216" spans="1:3" x14ac:dyDescent="0.25">
      <c r="A216" s="69"/>
      <c r="B216" s="66"/>
      <c r="C216" s="66"/>
    </row>
    <row r="217" spans="1:3" x14ac:dyDescent="0.25">
      <c r="A217" s="68"/>
      <c r="B217" s="66"/>
      <c r="C217" s="68"/>
    </row>
    <row r="218" spans="1:3" x14ac:dyDescent="0.25">
      <c r="A218" s="69"/>
      <c r="B218" s="66"/>
      <c r="C218" s="66"/>
    </row>
    <row r="219" spans="1:3" x14ac:dyDescent="0.25">
      <c r="A219" s="67"/>
      <c r="B219" s="66"/>
      <c r="C219" s="68"/>
    </row>
    <row r="220" spans="1:3" x14ac:dyDescent="0.25">
      <c r="A220" s="67"/>
      <c r="B220" s="66"/>
      <c r="C220" s="68"/>
    </row>
    <row r="221" spans="1:3" x14ac:dyDescent="0.25">
      <c r="A221" s="69"/>
      <c r="B221" s="66"/>
      <c r="C221" s="66"/>
    </row>
    <row r="222" spans="1:3" x14ac:dyDescent="0.25">
      <c r="A222" s="69"/>
      <c r="B222" s="66"/>
      <c r="C222" s="66"/>
    </row>
    <row r="223" spans="1:3" x14ac:dyDescent="0.25">
      <c r="A223" s="69"/>
      <c r="B223" s="66"/>
      <c r="C223" s="66"/>
    </row>
    <row r="224" spans="1:3" x14ac:dyDescent="0.25">
      <c r="A224" s="69"/>
      <c r="B224" s="66"/>
      <c r="C224" s="66"/>
    </row>
    <row r="225" spans="1:3" x14ac:dyDescent="0.25">
      <c r="A225" s="69"/>
      <c r="B225" s="66"/>
      <c r="C225" s="66"/>
    </row>
    <row r="226" spans="1:3" x14ac:dyDescent="0.25">
      <c r="A226" s="67"/>
      <c r="B226" s="66"/>
      <c r="C226" s="68"/>
    </row>
    <row r="227" spans="1:3" x14ac:dyDescent="0.25">
      <c r="A227" s="69"/>
      <c r="B227" s="66"/>
      <c r="C227" s="66"/>
    </row>
    <row r="228" spans="1:3" x14ac:dyDescent="0.25">
      <c r="A228" s="69"/>
      <c r="B228" s="66"/>
      <c r="C228" s="66"/>
    </row>
    <row r="229" spans="1:3" x14ac:dyDescent="0.25">
      <c r="A229" s="68"/>
      <c r="B229" s="66"/>
      <c r="C229" s="68"/>
    </row>
    <row r="230" spans="1:3" x14ac:dyDescent="0.25">
      <c r="A230" s="69"/>
      <c r="B230" s="66"/>
      <c r="C230" s="66"/>
    </row>
    <row r="231" spans="1:3" x14ac:dyDescent="0.25">
      <c r="A231" s="69"/>
      <c r="B231" s="66"/>
      <c r="C231" s="66"/>
    </row>
    <row r="232" spans="1:3" x14ac:dyDescent="0.25">
      <c r="A232" s="70"/>
      <c r="B232" s="66"/>
      <c r="C232" s="66"/>
    </row>
    <row r="233" spans="1:3" x14ac:dyDescent="0.25">
      <c r="A233" s="70"/>
      <c r="B233" s="66"/>
      <c r="C233" s="66"/>
    </row>
    <row r="234" spans="1:3" x14ac:dyDescent="0.25">
      <c r="A234" s="67"/>
      <c r="B234" s="66"/>
      <c r="C234" s="68"/>
    </row>
    <row r="235" spans="1:3" x14ac:dyDescent="0.25">
      <c r="A235" s="69"/>
      <c r="B235" s="66"/>
      <c r="C235" s="66"/>
    </row>
    <row r="236" spans="1:3" x14ac:dyDescent="0.25">
      <c r="A236" s="70"/>
      <c r="B236" s="66"/>
      <c r="C236" s="66"/>
    </row>
    <row r="237" spans="1:3" x14ac:dyDescent="0.25">
      <c r="A237" s="68"/>
      <c r="B237" s="66"/>
      <c r="C237" s="68"/>
    </row>
    <row r="238" spans="1:3" x14ac:dyDescent="0.25">
      <c r="A238" s="69"/>
      <c r="B238" s="66"/>
      <c r="C238" s="66"/>
    </row>
    <row r="239" spans="1:3" x14ac:dyDescent="0.25">
      <c r="A239" s="69"/>
      <c r="B239" s="66"/>
      <c r="C239" s="66"/>
    </row>
    <row r="240" spans="1:3" x14ac:dyDescent="0.25">
      <c r="A240" s="69"/>
      <c r="B240" s="66"/>
      <c r="C240" s="66"/>
    </row>
    <row r="241" spans="1:3" x14ac:dyDescent="0.25">
      <c r="A241" s="67"/>
      <c r="B241" s="66"/>
      <c r="C241" s="68"/>
    </row>
    <row r="242" spans="1:3" x14ac:dyDescent="0.25">
      <c r="A242" s="69"/>
      <c r="B242" s="66"/>
      <c r="C242" s="6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21" sqref="D1:D21"/>
    </sheetView>
  </sheetViews>
  <sheetFormatPr defaultRowHeight="15" x14ac:dyDescent="0.25"/>
  <cols>
    <col min="1" max="1" width="11.85546875" bestFit="1" customWidth="1"/>
    <col min="4" max="4" width="10.7109375" bestFit="1" customWidth="1"/>
    <col min="8" max="8" width="12.140625" bestFit="1" customWidth="1"/>
  </cols>
  <sheetData>
    <row r="1" spans="1:10" ht="15.75" x14ac:dyDescent="0.25">
      <c r="A1" s="83">
        <v>41239</v>
      </c>
      <c r="D1" s="24" t="str">
        <f>TEXT(A1,"DD/MM/AAAA")</f>
        <v>26/11/2012</v>
      </c>
      <c r="H1" s="80">
        <v>1250.48</v>
      </c>
      <c r="J1" t="str">
        <f>TEXT(H1,"0.000,00")</f>
        <v>1.250,48</v>
      </c>
    </row>
    <row r="2" spans="1:10" ht="15.75" x14ac:dyDescent="0.25">
      <c r="A2" s="84">
        <v>41239</v>
      </c>
      <c r="D2" s="24" t="str">
        <f t="shared" ref="D2:D23" si="0">TEXT(A2,"DD/MM/AAAA")</f>
        <v>26/11/2012</v>
      </c>
      <c r="H2" s="80">
        <v>416.82</v>
      </c>
      <c r="J2" s="11" t="str">
        <f t="shared" ref="J2:J23" si="1">TEXT(H2,"0.000,00")</f>
        <v>0.416,82</v>
      </c>
    </row>
    <row r="3" spans="1:10" ht="15.75" x14ac:dyDescent="0.25">
      <c r="A3" s="84">
        <v>41207</v>
      </c>
      <c r="D3" s="24" t="str">
        <f t="shared" si="0"/>
        <v>25/10/2012</v>
      </c>
      <c r="H3" s="80">
        <v>1398.1</v>
      </c>
      <c r="J3" s="11" t="str">
        <f t="shared" si="1"/>
        <v>1.398,10</v>
      </c>
    </row>
    <row r="4" spans="1:10" ht="15.75" x14ac:dyDescent="0.25">
      <c r="A4" s="84">
        <v>41219</v>
      </c>
      <c r="D4" s="24" t="str">
        <f t="shared" si="0"/>
        <v>06/11/2012</v>
      </c>
      <c r="H4" s="80">
        <v>1278.27</v>
      </c>
      <c r="J4" s="11" t="str">
        <f t="shared" si="1"/>
        <v>1.278,27</v>
      </c>
    </row>
    <row r="5" spans="1:10" ht="15.75" x14ac:dyDescent="0.25">
      <c r="A5" s="84">
        <v>41219</v>
      </c>
      <c r="D5" s="24" t="str">
        <f t="shared" si="0"/>
        <v>06/11/2012</v>
      </c>
      <c r="H5" s="80">
        <v>1003.86</v>
      </c>
      <c r="J5" s="11" t="str">
        <f t="shared" si="1"/>
        <v>1.003,86</v>
      </c>
    </row>
    <row r="6" spans="1:10" ht="15.75" x14ac:dyDescent="0.25">
      <c r="A6" s="84">
        <v>41219</v>
      </c>
      <c r="D6" s="24" t="str">
        <f t="shared" si="0"/>
        <v>06/11/2012</v>
      </c>
      <c r="H6" s="80">
        <v>1042.07</v>
      </c>
      <c r="J6" s="11" t="str">
        <f t="shared" si="1"/>
        <v>1.042,07</v>
      </c>
    </row>
    <row r="7" spans="1:10" ht="15.75" x14ac:dyDescent="0.25">
      <c r="A7" s="84">
        <v>41214</v>
      </c>
      <c r="D7" s="24" t="str">
        <f t="shared" si="0"/>
        <v>01/11/2012</v>
      </c>
      <c r="H7" s="80">
        <v>1062.9100000000001</v>
      </c>
      <c r="J7" s="11" t="str">
        <f t="shared" si="1"/>
        <v>1.062,91</v>
      </c>
    </row>
    <row r="8" spans="1:10" ht="15.75" x14ac:dyDescent="0.25">
      <c r="A8" s="84">
        <v>41222</v>
      </c>
      <c r="D8" s="24" t="str">
        <f t="shared" si="0"/>
        <v>09/11/2012</v>
      </c>
      <c r="H8" s="80">
        <v>885.76</v>
      </c>
      <c r="J8" s="11" t="str">
        <f t="shared" si="1"/>
        <v>0.885,76</v>
      </c>
    </row>
    <row r="9" spans="1:10" ht="15.75" x14ac:dyDescent="0.25">
      <c r="A9" s="83">
        <v>41232</v>
      </c>
      <c r="D9" s="24" t="str">
        <f t="shared" si="0"/>
        <v>19/11/2012</v>
      </c>
      <c r="H9" s="80">
        <v>607.87</v>
      </c>
      <c r="J9" s="11" t="str">
        <f t="shared" si="1"/>
        <v>0.607,87</v>
      </c>
    </row>
    <row r="10" spans="1:10" ht="15.75" x14ac:dyDescent="0.25">
      <c r="A10" s="84">
        <v>41219</v>
      </c>
      <c r="D10" s="24" t="str">
        <f t="shared" si="0"/>
        <v>06/11/2012</v>
      </c>
      <c r="H10" s="80">
        <v>1979.94</v>
      </c>
      <c r="J10" s="11" t="str">
        <f t="shared" si="1"/>
        <v>1.979,94</v>
      </c>
    </row>
    <row r="11" spans="1:10" ht="15.75" x14ac:dyDescent="0.25">
      <c r="A11" s="84">
        <v>41225</v>
      </c>
      <c r="D11" s="24" t="str">
        <f t="shared" si="0"/>
        <v>12/11/2012</v>
      </c>
      <c r="H11" s="80">
        <v>60.78</v>
      </c>
      <c r="J11" s="11" t="str">
        <f t="shared" si="1"/>
        <v>0.060,78</v>
      </c>
    </row>
    <row r="12" spans="1:10" ht="15.75" x14ac:dyDescent="0.25">
      <c r="A12" s="84">
        <v>41219</v>
      </c>
      <c r="D12" s="24" t="str">
        <f t="shared" si="0"/>
        <v>06/11/2012</v>
      </c>
      <c r="H12" s="80">
        <v>1033.3800000000001</v>
      </c>
      <c r="J12" s="11" t="str">
        <f t="shared" si="1"/>
        <v>1.033,38</v>
      </c>
    </row>
    <row r="13" spans="1:10" ht="15.75" x14ac:dyDescent="0.25">
      <c r="A13" s="84">
        <v>41219</v>
      </c>
      <c r="D13" s="24" t="str">
        <f t="shared" si="0"/>
        <v>06/11/2012</v>
      </c>
      <c r="H13" s="80">
        <v>1146.28</v>
      </c>
      <c r="J13" s="11" t="str">
        <f t="shared" si="1"/>
        <v>1.146,28</v>
      </c>
    </row>
    <row r="14" spans="1:10" ht="15.75" x14ac:dyDescent="0.25">
      <c r="A14" s="83">
        <v>41232</v>
      </c>
      <c r="D14" s="24" t="str">
        <f t="shared" si="0"/>
        <v>19/11/2012</v>
      </c>
      <c r="H14" s="80">
        <v>1062.9100000000001</v>
      </c>
      <c r="J14" s="11" t="str">
        <f t="shared" si="1"/>
        <v>1.062,91</v>
      </c>
    </row>
    <row r="15" spans="1:10" ht="15.75" x14ac:dyDescent="0.25">
      <c r="A15" s="84">
        <v>41219</v>
      </c>
      <c r="D15" s="24" t="str">
        <f t="shared" si="0"/>
        <v>06/11/2012</v>
      </c>
      <c r="H15" s="80">
        <v>1167.1199999999999</v>
      </c>
      <c r="J15" s="11" t="str">
        <f t="shared" si="1"/>
        <v>1.167,12</v>
      </c>
    </row>
    <row r="16" spans="1:10" ht="15.75" x14ac:dyDescent="0.25">
      <c r="A16" s="84">
        <v>41219</v>
      </c>
      <c r="D16" s="24" t="str">
        <f t="shared" si="0"/>
        <v>06/11/2012</v>
      </c>
      <c r="H16" s="80">
        <v>1278.27</v>
      </c>
      <c r="J16" s="11" t="str">
        <f t="shared" si="1"/>
        <v>1.278,27</v>
      </c>
    </row>
    <row r="17" spans="1:10" ht="15.75" x14ac:dyDescent="0.25">
      <c r="A17" s="84">
        <v>41219</v>
      </c>
      <c r="D17" s="24" t="str">
        <f t="shared" si="0"/>
        <v>06/11/2012</v>
      </c>
      <c r="H17" s="80">
        <v>694.7</v>
      </c>
      <c r="J17" s="11" t="str">
        <f t="shared" si="1"/>
        <v>0.694,70</v>
      </c>
    </row>
    <row r="18" spans="1:10" ht="15.75" x14ac:dyDescent="0.25">
      <c r="A18" s="84">
        <v>41225</v>
      </c>
      <c r="D18" s="24" t="str">
        <f t="shared" si="0"/>
        <v>12/11/2012</v>
      </c>
      <c r="H18" s="80">
        <v>1033.3800000000001</v>
      </c>
      <c r="J18" s="11" t="str">
        <f t="shared" si="1"/>
        <v>1.033,38</v>
      </c>
    </row>
    <row r="19" spans="1:10" ht="15.75" x14ac:dyDescent="0.25">
      <c r="A19" s="84">
        <v>41214</v>
      </c>
      <c r="D19" s="24" t="str">
        <f t="shared" si="0"/>
        <v>01/11/2012</v>
      </c>
      <c r="H19" s="80">
        <v>1250.48</v>
      </c>
      <c r="J19" s="11" t="str">
        <f t="shared" si="1"/>
        <v>1.250,48</v>
      </c>
    </row>
    <row r="20" spans="1:10" ht="15.75" x14ac:dyDescent="0.25">
      <c r="A20" s="83">
        <v>41240</v>
      </c>
      <c r="D20" s="24" t="str">
        <f t="shared" si="0"/>
        <v>27/11/2012</v>
      </c>
      <c r="H20" s="80">
        <v>1062.9100000000001</v>
      </c>
      <c r="J20" s="11" t="str">
        <f t="shared" si="1"/>
        <v>1.062,91</v>
      </c>
    </row>
    <row r="21" spans="1:10" ht="15.75" x14ac:dyDescent="0.25">
      <c r="A21" s="84">
        <v>41218</v>
      </c>
      <c r="D21" s="24" t="str">
        <f t="shared" si="0"/>
        <v>05/11/2012</v>
      </c>
      <c r="H21" s="80">
        <v>1313.01</v>
      </c>
      <c r="J21" s="11" t="str">
        <f t="shared" si="1"/>
        <v>1.313,01</v>
      </c>
    </row>
    <row r="22" spans="1:10" ht="15.75" x14ac:dyDescent="0.25">
      <c r="A22" s="79">
        <v>41190</v>
      </c>
      <c r="D22" s="24" t="str">
        <f t="shared" si="0"/>
        <v>08/10/2012</v>
      </c>
      <c r="H22" s="80">
        <v>1583.95</v>
      </c>
      <c r="J22" s="11" t="str">
        <f t="shared" si="1"/>
        <v>1.583,95</v>
      </c>
    </row>
    <row r="23" spans="1:10" ht="15.75" x14ac:dyDescent="0.25">
      <c r="A23" s="79">
        <v>41197</v>
      </c>
      <c r="D23" s="24" t="str">
        <f t="shared" si="0"/>
        <v>15/10/2012</v>
      </c>
      <c r="H23" s="80">
        <v>1240.06</v>
      </c>
      <c r="J23" s="11" t="str">
        <f t="shared" si="1"/>
        <v>1.240,06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workbookViewId="0">
      <selection sqref="A1:L257"/>
    </sheetView>
  </sheetViews>
  <sheetFormatPr defaultRowHeight="15" x14ac:dyDescent="0.25"/>
  <sheetData>
    <row r="1" spans="1:12" x14ac:dyDescent="0.25">
      <c r="A1" s="56">
        <f>Janeiro!E2+10</f>
        <v>3510</v>
      </c>
      <c r="B1" s="56">
        <f>Janeiro!E2+15</f>
        <v>3515</v>
      </c>
      <c r="C1" s="57">
        <v>3625.15</v>
      </c>
      <c r="D1" s="57">
        <v>3779.89</v>
      </c>
      <c r="E1" s="57">
        <v>3669.36</v>
      </c>
      <c r="F1" s="58">
        <v>3757.78</v>
      </c>
      <c r="G1" s="58">
        <v>3536.7359999999999</v>
      </c>
      <c r="H1" s="82">
        <v>3735.67</v>
      </c>
      <c r="I1" s="77">
        <v>3603.04</v>
      </c>
      <c r="J1" s="81">
        <v>3647.25</v>
      </c>
      <c r="K1" s="81">
        <v>3779.88</v>
      </c>
      <c r="L1" s="81">
        <v>3801.9911999999999</v>
      </c>
    </row>
    <row r="2" spans="1:12" x14ac:dyDescent="0.25">
      <c r="A2" s="56">
        <f>Janeiro!E3+10</f>
        <v>1510</v>
      </c>
      <c r="B2" s="56">
        <f>Janeiro!E3+15</f>
        <v>1515</v>
      </c>
      <c r="C2" s="57">
        <v>310.73</v>
      </c>
      <c r="D2" s="57">
        <v>1619.95</v>
      </c>
      <c r="E2" s="57">
        <v>1572.58</v>
      </c>
      <c r="F2" s="58">
        <v>1610.47</v>
      </c>
      <c r="G2" s="58">
        <v>1515.7439999999999</v>
      </c>
      <c r="H2" s="82">
        <v>1601</v>
      </c>
      <c r="I2" s="77">
        <v>1544.16</v>
      </c>
      <c r="J2" s="81">
        <v>1563.11</v>
      </c>
      <c r="K2" s="81">
        <v>1619.95</v>
      </c>
      <c r="L2" s="81">
        <v>1629.4247999999998</v>
      </c>
    </row>
    <row r="3" spans="1:12" x14ac:dyDescent="0.25">
      <c r="A3" s="56">
        <f>Janeiro!E4+10</f>
        <v>1510</v>
      </c>
      <c r="B3" s="56">
        <f>Janeiro!E4+15</f>
        <v>1515</v>
      </c>
      <c r="C3" s="56">
        <f>Janeiro!E4+20</f>
        <v>1520</v>
      </c>
      <c r="D3" s="56">
        <f>Janeiro!E4+25</f>
        <v>1525</v>
      </c>
      <c r="E3" s="56">
        <f>Janeiro!E4+30</f>
        <v>1530</v>
      </c>
      <c r="F3" s="56">
        <v>1625</v>
      </c>
      <c r="G3" s="58">
        <v>1515.7439999999999</v>
      </c>
      <c r="H3" s="82">
        <v>1601</v>
      </c>
      <c r="I3" s="77">
        <v>1544.16</v>
      </c>
      <c r="J3" s="81">
        <v>1563.11</v>
      </c>
      <c r="K3" s="81">
        <v>1619.95</v>
      </c>
      <c r="L3" s="81">
        <v>1629.4247999999998</v>
      </c>
    </row>
    <row r="4" spans="1:12" x14ac:dyDescent="0.25">
      <c r="A4" s="56">
        <v>2546.4499999999998</v>
      </c>
      <c r="B4" s="56">
        <v>2440.35</v>
      </c>
      <c r="C4" s="57">
        <v>2485.8200000000002</v>
      </c>
      <c r="D4" s="57">
        <v>2591.92</v>
      </c>
      <c r="E4" s="57">
        <v>2516.14</v>
      </c>
      <c r="F4" s="58">
        <v>2576.7600000000002</v>
      </c>
      <c r="G4" s="58">
        <v>2425.1904</v>
      </c>
      <c r="H4" s="82">
        <v>2561.6</v>
      </c>
      <c r="I4" s="77">
        <v>2470.66</v>
      </c>
      <c r="J4" s="81">
        <v>2500.9699999999998</v>
      </c>
      <c r="K4" s="81">
        <v>2591.92</v>
      </c>
      <c r="L4" s="81">
        <v>2607.0796799999998</v>
      </c>
    </row>
    <row r="5" spans="1:12" x14ac:dyDescent="0.25">
      <c r="A5" s="56">
        <v>3183.06</v>
      </c>
      <c r="B5" s="56">
        <v>3050.43</v>
      </c>
      <c r="C5" s="57">
        <v>3625.15</v>
      </c>
      <c r="D5" s="57">
        <v>3779.89</v>
      </c>
      <c r="E5" s="57">
        <v>3669.36</v>
      </c>
      <c r="F5" s="58">
        <v>3757.78</v>
      </c>
      <c r="G5" s="58">
        <v>3536.7359999999999</v>
      </c>
      <c r="H5" s="82">
        <v>3735.67</v>
      </c>
      <c r="I5" s="77">
        <v>3808.93</v>
      </c>
      <c r="J5" s="81">
        <v>3721.46</v>
      </c>
      <c r="K5" s="81">
        <v>3887.88</v>
      </c>
      <c r="L5" s="81">
        <v>3910.6195200000002</v>
      </c>
    </row>
    <row r="6" spans="1:12" x14ac:dyDescent="0.25">
      <c r="A6" s="56">
        <f>Janeiro!E7+10</f>
        <v>1210</v>
      </c>
      <c r="B6" s="56">
        <f>Janeiro!E7+15</f>
        <v>1215</v>
      </c>
      <c r="C6" s="56">
        <f>Janeiro!E7+20</f>
        <v>1220</v>
      </c>
      <c r="D6" s="56">
        <f>Janeiro!E7+25</f>
        <v>1225</v>
      </c>
      <c r="E6" s="56">
        <f>Janeiro!E7+30</f>
        <v>1230</v>
      </c>
      <c r="F6" s="56">
        <f>Janeiro!E7+35</f>
        <v>1235</v>
      </c>
      <c r="G6" s="58">
        <v>363.77856000000003</v>
      </c>
      <c r="H6" s="82">
        <v>1280.8</v>
      </c>
      <c r="I6" s="77">
        <v>1235.33</v>
      </c>
      <c r="J6" s="81">
        <v>1563.11</v>
      </c>
      <c r="K6" s="81">
        <v>1619.95</v>
      </c>
      <c r="L6" s="81">
        <v>1629.4247999999998</v>
      </c>
    </row>
    <row r="7" spans="1:12" x14ac:dyDescent="0.25">
      <c r="A7" s="114">
        <v>1525</v>
      </c>
      <c r="B7" s="114">
        <v>1530</v>
      </c>
      <c r="C7" s="114">
        <v>1535</v>
      </c>
      <c r="D7" s="114">
        <v>1540</v>
      </c>
      <c r="E7" s="114">
        <v>1545</v>
      </c>
      <c r="F7" s="114">
        <v>1550</v>
      </c>
      <c r="G7" s="114">
        <v>1555</v>
      </c>
      <c r="H7" s="115">
        <v>1560</v>
      </c>
      <c r="I7" s="77">
        <v>977.97</v>
      </c>
      <c r="J7" s="81">
        <v>1563.11</v>
      </c>
      <c r="K7" s="81">
        <v>1619.95</v>
      </c>
      <c r="L7" s="81">
        <v>1629.4247999999998</v>
      </c>
    </row>
    <row r="8" spans="1:12" x14ac:dyDescent="0.25">
      <c r="A8" s="56">
        <f>Janeiro!E9+10</f>
        <v>1960</v>
      </c>
      <c r="B8" s="56">
        <f>Janeiro!E9+15</f>
        <v>1965</v>
      </c>
      <c r="C8" s="56">
        <f>Janeiro!E9+20</f>
        <v>1970</v>
      </c>
      <c r="D8" s="56">
        <f>Janeiro!E9+25</f>
        <v>1975</v>
      </c>
      <c r="E8" s="57">
        <v>2044.36</v>
      </c>
      <c r="F8" s="58">
        <v>2093.62</v>
      </c>
      <c r="G8" s="58">
        <v>1970.4672</v>
      </c>
      <c r="H8" s="82">
        <v>2081.3000000000002</v>
      </c>
      <c r="I8" s="77">
        <v>2007.41</v>
      </c>
      <c r="J8" s="81">
        <v>2032.04</v>
      </c>
      <c r="K8" s="81">
        <v>2105.9299999999998</v>
      </c>
      <c r="L8" s="81">
        <v>2118.2522399999998</v>
      </c>
    </row>
    <row r="9" spans="1:12" x14ac:dyDescent="0.25">
      <c r="A9" s="56">
        <v>2652.55</v>
      </c>
      <c r="B9" s="56">
        <v>2542.0300000000002</v>
      </c>
      <c r="C9" s="57">
        <v>2589.4</v>
      </c>
      <c r="D9" s="57">
        <v>2699.92</v>
      </c>
      <c r="E9" s="57">
        <v>2620.9699999999998</v>
      </c>
      <c r="F9" s="58">
        <v>2684.13</v>
      </c>
      <c r="G9" s="58">
        <v>2526.2399999999998</v>
      </c>
      <c r="H9" s="82">
        <v>2668.34</v>
      </c>
      <c r="I9" s="77">
        <v>2573.6</v>
      </c>
      <c r="J9" s="81">
        <v>2605.1799999999998</v>
      </c>
      <c r="K9" s="81">
        <v>2699.91</v>
      </c>
      <c r="L9" s="81">
        <v>2715.7079999999996</v>
      </c>
    </row>
    <row r="10" spans="1:12" x14ac:dyDescent="0.25">
      <c r="A10" s="81">
        <v>1755</v>
      </c>
      <c r="B10" s="81">
        <v>1760</v>
      </c>
      <c r="C10" s="81">
        <v>1770</v>
      </c>
      <c r="D10" s="81">
        <v>1780</v>
      </c>
      <c r="E10" s="81">
        <v>1790</v>
      </c>
      <c r="F10" s="81">
        <v>1800</v>
      </c>
      <c r="G10" s="81">
        <v>1810</v>
      </c>
      <c r="H10" s="116">
        <v>1820</v>
      </c>
      <c r="I10" s="81">
        <v>1830</v>
      </c>
      <c r="J10" s="81">
        <v>1840</v>
      </c>
      <c r="K10" s="81">
        <v>314.98</v>
      </c>
      <c r="L10" s="81">
        <v>1900.9956</v>
      </c>
    </row>
    <row r="11" spans="1:12" x14ac:dyDescent="0.25">
      <c r="A11" s="57">
        <v>1591.53</v>
      </c>
      <c r="B11" s="57">
        <v>1525.22</v>
      </c>
      <c r="C11" s="57">
        <v>1553.64</v>
      </c>
      <c r="D11" s="57">
        <v>1943.94</v>
      </c>
      <c r="E11" s="57">
        <v>1887.1</v>
      </c>
      <c r="F11" s="58">
        <v>1932.57</v>
      </c>
      <c r="G11" s="58">
        <v>1818.8928000000001</v>
      </c>
      <c r="H11" s="82">
        <v>1921.2</v>
      </c>
      <c r="I11" s="77">
        <v>1852.99</v>
      </c>
      <c r="J11" s="81">
        <v>1875.73</v>
      </c>
      <c r="K11" s="81">
        <v>1943.94</v>
      </c>
      <c r="L11" s="81">
        <v>1955.3097600000001</v>
      </c>
    </row>
    <row r="12" spans="1:12" x14ac:dyDescent="0.25">
      <c r="A12" s="56">
        <v>3289.16</v>
      </c>
      <c r="B12" s="56">
        <v>3152.12</v>
      </c>
      <c r="C12" s="57">
        <v>3210.82</v>
      </c>
      <c r="D12" s="57">
        <v>3347.9</v>
      </c>
      <c r="E12" s="57">
        <v>3250.01</v>
      </c>
      <c r="F12" s="58">
        <v>3328.32</v>
      </c>
      <c r="G12" s="58">
        <v>3132.5376000000001</v>
      </c>
      <c r="H12" s="82">
        <v>3308.74</v>
      </c>
      <c r="I12" s="77">
        <v>3808.93</v>
      </c>
      <c r="J12" s="81">
        <v>3721.46</v>
      </c>
      <c r="K12" s="81">
        <v>3887.88</v>
      </c>
      <c r="L12" s="81">
        <v>3910.6195200000002</v>
      </c>
    </row>
    <row r="13" spans="1:12" x14ac:dyDescent="0.25">
      <c r="A13" s="56">
        <v>2372.9699999999998</v>
      </c>
      <c r="B13" s="56">
        <v>2274.1</v>
      </c>
      <c r="C13" s="57">
        <v>2316.4699999999998</v>
      </c>
      <c r="D13" s="57">
        <v>2415.35</v>
      </c>
      <c r="E13" s="57">
        <v>2344.7199999999998</v>
      </c>
      <c r="F13" s="58">
        <v>2401.2199999999998</v>
      </c>
      <c r="G13" s="58">
        <v>2259.9743039999998</v>
      </c>
      <c r="H13" s="82">
        <v>2387.09</v>
      </c>
      <c r="I13" s="77">
        <v>2302.34</v>
      </c>
      <c r="J13" s="81">
        <v>2330.59</v>
      </c>
      <c r="K13" s="81">
        <v>2415.34</v>
      </c>
      <c r="L13" s="81">
        <v>2429.4723768000003</v>
      </c>
    </row>
    <row r="14" spans="1:12" x14ac:dyDescent="0.25">
      <c r="A14" s="56">
        <v>2228.14</v>
      </c>
      <c r="B14" s="56">
        <v>2135.3000000000002</v>
      </c>
      <c r="C14" s="57">
        <v>2175.09</v>
      </c>
      <c r="D14" s="57">
        <v>2267.9299999999998</v>
      </c>
      <c r="E14" s="57">
        <v>2201.62</v>
      </c>
      <c r="F14" s="58">
        <v>2254.66</v>
      </c>
      <c r="G14" s="58">
        <v>2122.0416</v>
      </c>
      <c r="H14" s="82">
        <v>2241.4</v>
      </c>
      <c r="I14" s="77">
        <v>3088.32</v>
      </c>
      <c r="J14" s="81">
        <v>3126.22</v>
      </c>
      <c r="K14" s="81">
        <v>3239.9</v>
      </c>
      <c r="L14" s="81">
        <v>3258.8495999999996</v>
      </c>
    </row>
    <row r="15" spans="1:12" x14ac:dyDescent="0.25">
      <c r="A15" s="56">
        <f>Janeiro!E16+10</f>
        <v>1910</v>
      </c>
      <c r="B15" s="56">
        <f>Janeiro!E16+15</f>
        <v>1915</v>
      </c>
      <c r="C15" s="56">
        <f>Janeiro!E16+20</f>
        <v>1920</v>
      </c>
      <c r="D15" s="56">
        <f>Janeiro!E16+25</f>
        <v>1925</v>
      </c>
      <c r="E15" s="57">
        <v>597.58000000000004</v>
      </c>
      <c r="F15" s="58">
        <v>2039.93</v>
      </c>
      <c r="G15" s="58">
        <v>1919.9423999999999</v>
      </c>
      <c r="H15" s="82">
        <v>2027.93</v>
      </c>
      <c r="I15" s="77">
        <v>2058.88</v>
      </c>
      <c r="J15" s="81">
        <v>2084.14</v>
      </c>
      <c r="K15" s="81">
        <v>2159.9299999999998</v>
      </c>
      <c r="L15" s="81">
        <v>2172.5664000000002</v>
      </c>
    </row>
    <row r="16" spans="1:12" x14ac:dyDescent="0.25">
      <c r="A16" s="96">
        <f>Janeiro!E17+10</f>
        <v>1760</v>
      </c>
      <c r="B16" s="96">
        <f>Janeiro!E17+15</f>
        <v>1765</v>
      </c>
      <c r="C16" s="96">
        <f>Janeiro!E17+20</f>
        <v>1770</v>
      </c>
      <c r="D16" s="96">
        <v>377.99</v>
      </c>
      <c r="E16" s="57">
        <v>1834.68</v>
      </c>
      <c r="F16" s="58">
        <v>1878.89</v>
      </c>
      <c r="G16" s="58">
        <v>1768.3679999999999</v>
      </c>
      <c r="H16" s="82">
        <v>1867.83</v>
      </c>
      <c r="I16" s="77">
        <v>1801.52</v>
      </c>
      <c r="J16" s="81">
        <v>1823.62</v>
      </c>
      <c r="K16" s="81">
        <v>1889.94</v>
      </c>
      <c r="L16" s="81">
        <v>1900.9956</v>
      </c>
    </row>
    <row r="17" spans="1:12" x14ac:dyDescent="0.25">
      <c r="A17" s="81">
        <v>2500</v>
      </c>
      <c r="B17" s="81">
        <f t="shared" ref="B17:J17" si="0">A17+20</f>
        <v>2520</v>
      </c>
      <c r="C17" s="81">
        <f t="shared" si="0"/>
        <v>2540</v>
      </c>
      <c r="D17" s="81">
        <f t="shared" si="0"/>
        <v>2560</v>
      </c>
      <c r="E17" s="81">
        <f t="shared" si="0"/>
        <v>2580</v>
      </c>
      <c r="F17" s="81">
        <f t="shared" si="0"/>
        <v>2600</v>
      </c>
      <c r="G17" s="81">
        <f t="shared" si="0"/>
        <v>2620</v>
      </c>
      <c r="H17" s="81">
        <f t="shared" si="0"/>
        <v>2640</v>
      </c>
      <c r="I17" s="81">
        <f t="shared" si="0"/>
        <v>2660</v>
      </c>
      <c r="J17" s="81">
        <f t="shared" si="0"/>
        <v>2680</v>
      </c>
      <c r="K17" s="81">
        <v>449.97</v>
      </c>
      <c r="L17" s="81">
        <v>2715.7079999999996</v>
      </c>
    </row>
    <row r="18" spans="1:12" x14ac:dyDescent="0.25">
      <c r="A18" s="57">
        <v>1591.53</v>
      </c>
      <c r="B18" s="57">
        <v>1525.22</v>
      </c>
      <c r="C18" s="57">
        <v>1553.64</v>
      </c>
      <c r="D18" s="57">
        <v>1619.95</v>
      </c>
      <c r="E18" s="57">
        <v>1572.58</v>
      </c>
      <c r="F18" s="58">
        <v>1932.57</v>
      </c>
      <c r="G18" s="58">
        <v>1818.8928000000001</v>
      </c>
      <c r="H18" s="82">
        <v>1921.2</v>
      </c>
      <c r="I18" s="77">
        <v>1852.99</v>
      </c>
      <c r="J18" s="81">
        <v>1875.73</v>
      </c>
      <c r="K18" s="81">
        <v>1943.94</v>
      </c>
      <c r="L18" s="81">
        <v>1955.3097600000001</v>
      </c>
    </row>
    <row r="19" spans="1:12" x14ac:dyDescent="0.25">
      <c r="A19" s="57">
        <v>1591.53</v>
      </c>
      <c r="B19" s="57">
        <v>1525.22</v>
      </c>
      <c r="C19" s="57">
        <v>1553.64</v>
      </c>
      <c r="D19" s="57">
        <v>1619.95</v>
      </c>
      <c r="E19" s="57">
        <v>1572.58</v>
      </c>
      <c r="F19" s="58">
        <v>1932.57</v>
      </c>
      <c r="G19" s="58">
        <v>1818.8928000000001</v>
      </c>
      <c r="H19" s="82">
        <v>1921.2</v>
      </c>
      <c r="I19" s="77">
        <v>1852.99</v>
      </c>
      <c r="J19" s="81">
        <v>1875.73</v>
      </c>
      <c r="K19" s="81">
        <v>1943.94</v>
      </c>
      <c r="L19" s="81">
        <v>1955.3097600000001</v>
      </c>
    </row>
    <row r="20" spans="1:12" x14ac:dyDescent="0.25">
      <c r="A20" s="96">
        <f>Janeiro!E21+10</f>
        <v>2010</v>
      </c>
      <c r="B20" s="96">
        <f>Janeiro!E21+15</f>
        <v>2015</v>
      </c>
      <c r="C20" s="96">
        <f>Janeiro!E21+20</f>
        <v>2020</v>
      </c>
      <c r="D20" s="96">
        <f>Janeiro!E21+25</f>
        <v>2025</v>
      </c>
      <c r="E20" s="96">
        <f>Janeiro!E21+30</f>
        <v>2030</v>
      </c>
      <c r="F20" s="96">
        <f>Janeiro!E21+35</f>
        <v>2035</v>
      </c>
      <c r="G20" s="58">
        <v>1953.6222316799999</v>
      </c>
      <c r="H20" s="82">
        <v>2134.67</v>
      </c>
      <c r="I20" s="77">
        <v>2058.88</v>
      </c>
      <c r="J20" s="81">
        <v>2084.14</v>
      </c>
      <c r="K20" s="81">
        <v>2159.9299999999998</v>
      </c>
      <c r="L20" s="81">
        <v>2172.5664000000002</v>
      </c>
    </row>
    <row r="21" spans="1:12" x14ac:dyDescent="0.25">
      <c r="A21" s="56">
        <f>Janeiro!E22+10</f>
        <v>1760</v>
      </c>
      <c r="B21" s="56">
        <f>Janeiro!E22+15</f>
        <v>1765</v>
      </c>
      <c r="C21" s="96">
        <f>Janeiro!E22+20</f>
        <v>1770</v>
      </c>
      <c r="D21" s="96">
        <f>Janeiro!E22+25</f>
        <v>1775</v>
      </c>
      <c r="E21" s="96">
        <f>Janeiro!E22+30</f>
        <v>1780</v>
      </c>
      <c r="F21" s="58">
        <v>1252.58</v>
      </c>
      <c r="G21" s="58">
        <v>1768.3679999999999</v>
      </c>
      <c r="H21" s="82">
        <v>1867.83</v>
      </c>
      <c r="I21" s="77">
        <v>1801.52</v>
      </c>
      <c r="J21" s="81">
        <v>1823.62</v>
      </c>
      <c r="K21" s="81">
        <v>1889.94</v>
      </c>
      <c r="L21" s="81">
        <v>1900.9956</v>
      </c>
    </row>
    <row r="22" spans="1:12" x14ac:dyDescent="0.25">
      <c r="A22" s="57">
        <v>1591.53</v>
      </c>
      <c r="B22" s="57">
        <v>1525.22</v>
      </c>
      <c r="C22" s="57">
        <v>1553.64</v>
      </c>
      <c r="D22" s="57">
        <v>1943.94</v>
      </c>
      <c r="E22" s="57">
        <v>1887.1</v>
      </c>
      <c r="F22" s="58">
        <v>1932.57</v>
      </c>
      <c r="G22" s="58">
        <v>1818.8928000000001</v>
      </c>
      <c r="H22" s="82">
        <v>1921.2</v>
      </c>
      <c r="I22" s="77">
        <v>1852.99</v>
      </c>
      <c r="J22" s="81">
        <v>1875.73</v>
      </c>
      <c r="K22" s="81">
        <v>1943.94</v>
      </c>
      <c r="L22" s="81">
        <v>1955.3097600000001</v>
      </c>
    </row>
    <row r="23" spans="1:12" x14ac:dyDescent="0.25">
      <c r="A23" s="56">
        <v>4774.59</v>
      </c>
      <c r="B23" s="56">
        <v>4575.6499999999996</v>
      </c>
      <c r="C23" s="57">
        <v>4660.91</v>
      </c>
      <c r="D23" s="57">
        <v>4859.8500000000004</v>
      </c>
      <c r="E23" s="57">
        <v>4717.75</v>
      </c>
      <c r="F23" s="58">
        <v>4831.43</v>
      </c>
      <c r="G23" s="58">
        <v>4547.232</v>
      </c>
      <c r="H23" s="82">
        <v>4803.01</v>
      </c>
      <c r="I23" s="77">
        <v>4632.49</v>
      </c>
      <c r="J23" s="81">
        <v>4689.33</v>
      </c>
      <c r="K23" s="81">
        <v>4859.8500000000004</v>
      </c>
      <c r="L23" s="81">
        <v>4888.2743999999993</v>
      </c>
    </row>
    <row r="24" spans="1:12" x14ac:dyDescent="0.25">
      <c r="A24" s="57">
        <v>1591.53</v>
      </c>
      <c r="B24" s="57">
        <v>1525.22</v>
      </c>
      <c r="C24" s="57">
        <v>1553.64</v>
      </c>
      <c r="D24" s="57">
        <v>1619.95</v>
      </c>
      <c r="E24" s="57">
        <v>1572.58</v>
      </c>
      <c r="F24" s="58">
        <v>1610.47</v>
      </c>
      <c r="G24" s="58">
        <v>1515.7439999999999</v>
      </c>
      <c r="H24" s="82">
        <v>1601</v>
      </c>
      <c r="I24" s="77">
        <v>1544.16</v>
      </c>
      <c r="J24" s="92">
        <v>1563.11</v>
      </c>
      <c r="K24" s="92">
        <v>1889.94</v>
      </c>
      <c r="L24" s="92">
        <v>1900.9956</v>
      </c>
    </row>
    <row r="25" spans="1:12" x14ac:dyDescent="0.25">
      <c r="A25" s="96">
        <f>Janeiro!E26+10</f>
        <v>1810</v>
      </c>
      <c r="B25" s="96">
        <f>Janeiro!E26+15</f>
        <v>1815</v>
      </c>
      <c r="C25" s="96">
        <f>Janeiro!E26+20</f>
        <v>1820</v>
      </c>
      <c r="D25" s="96">
        <f>Janeiro!E26+25</f>
        <v>1825</v>
      </c>
      <c r="E25" s="96">
        <f>Janeiro!E26+30</f>
        <v>1830</v>
      </c>
      <c r="F25" s="96">
        <f>Janeiro!E26+35</f>
        <v>1835</v>
      </c>
      <c r="G25" s="57">
        <f>Janeiro!E26+40</f>
        <v>1840</v>
      </c>
      <c r="H25" s="82">
        <v>1216.76</v>
      </c>
      <c r="I25" s="77">
        <v>1852.99</v>
      </c>
      <c r="J25" s="92">
        <v>1875.73</v>
      </c>
      <c r="K25" s="92">
        <v>1943.94</v>
      </c>
      <c r="L25" s="92">
        <v>1955.3097600000001</v>
      </c>
    </row>
    <row r="26" spans="1:12" x14ac:dyDescent="0.25">
      <c r="A26" s="56">
        <v>2970.86</v>
      </c>
      <c r="B26" s="56">
        <v>2847.07</v>
      </c>
      <c r="C26" s="57">
        <v>2900.12</v>
      </c>
      <c r="D26" s="57">
        <v>3023.91</v>
      </c>
      <c r="E26" s="57">
        <v>2935.49</v>
      </c>
      <c r="F26" s="58">
        <v>3006.22</v>
      </c>
      <c r="G26" s="58">
        <v>2829.3888000000002</v>
      </c>
      <c r="H26" s="82">
        <v>2988.54</v>
      </c>
      <c r="I26" s="77">
        <v>3191.27</v>
      </c>
      <c r="J26" s="92">
        <v>3230.42</v>
      </c>
      <c r="K26" s="92">
        <v>3347.89</v>
      </c>
      <c r="L26" s="92">
        <v>3367.4779199999998</v>
      </c>
    </row>
    <row r="27" spans="1:12" x14ac:dyDescent="0.25">
      <c r="A27" s="81">
        <v>1525</v>
      </c>
      <c r="B27" s="81">
        <f t="shared" ref="B27:I27" si="1">A27+20</f>
        <v>1545</v>
      </c>
      <c r="C27" s="81">
        <f t="shared" si="1"/>
        <v>1565</v>
      </c>
      <c r="D27" s="81">
        <f t="shared" si="1"/>
        <v>1585</v>
      </c>
      <c r="E27" s="81">
        <f t="shared" si="1"/>
        <v>1605</v>
      </c>
      <c r="F27" s="81">
        <f t="shared" si="1"/>
        <v>1625</v>
      </c>
      <c r="G27" s="81">
        <f t="shared" si="1"/>
        <v>1645</v>
      </c>
      <c r="H27" s="81">
        <f t="shared" si="1"/>
        <v>1665</v>
      </c>
      <c r="I27" s="81">
        <f t="shared" si="1"/>
        <v>1685</v>
      </c>
      <c r="J27" s="81">
        <v>1250.48</v>
      </c>
      <c r="K27" s="81">
        <v>1619.95</v>
      </c>
      <c r="L27" s="81">
        <v>1629.4247999999998</v>
      </c>
    </row>
    <row r="28" spans="1:12" x14ac:dyDescent="0.25">
      <c r="A28" s="88">
        <f>Janeiro!E29+10</f>
        <v>1710</v>
      </c>
      <c r="B28" s="88">
        <v>406.72</v>
      </c>
      <c r="C28" s="57">
        <v>1553.64</v>
      </c>
      <c r="D28" s="57">
        <v>1619.95</v>
      </c>
      <c r="E28" s="57">
        <v>1572.58</v>
      </c>
      <c r="F28" s="58">
        <v>1610.47</v>
      </c>
      <c r="G28" s="58">
        <v>1717.8432</v>
      </c>
      <c r="H28" s="82">
        <v>1814.47</v>
      </c>
      <c r="I28" s="77">
        <v>1750.05</v>
      </c>
      <c r="J28" s="92">
        <v>1771.52</v>
      </c>
      <c r="K28" s="92">
        <v>1835.94</v>
      </c>
      <c r="L28" s="92">
        <v>1846.6814399999998</v>
      </c>
    </row>
    <row r="29" spans="1:12" x14ac:dyDescent="0.25">
      <c r="A29" s="96">
        <v>2016</v>
      </c>
      <c r="B29" s="96">
        <v>1932</v>
      </c>
      <c r="C29" s="57">
        <v>2052</v>
      </c>
      <c r="D29" s="57">
        <v>1968</v>
      </c>
      <c r="E29" s="57">
        <v>1992</v>
      </c>
      <c r="F29" s="58">
        <v>2040</v>
      </c>
      <c r="G29" s="58">
        <v>1920</v>
      </c>
      <c r="H29" s="82">
        <v>2454.87</v>
      </c>
      <c r="I29" s="77">
        <v>2367.71</v>
      </c>
      <c r="J29" s="92">
        <v>2396.77</v>
      </c>
      <c r="K29" s="92">
        <v>2483.92</v>
      </c>
      <c r="L29" s="92">
        <v>2498.4513599999996</v>
      </c>
    </row>
    <row r="30" spans="1:12" x14ac:dyDescent="0.25">
      <c r="A30" s="56">
        <v>4774.59</v>
      </c>
      <c r="B30" s="56">
        <v>4575.6499999999996</v>
      </c>
      <c r="C30" s="57">
        <v>4660.91</v>
      </c>
      <c r="D30" s="57">
        <v>4859.8500000000004</v>
      </c>
      <c r="E30" s="57">
        <v>4717.75</v>
      </c>
      <c r="F30" s="58">
        <v>4831.43</v>
      </c>
      <c r="G30" s="58">
        <v>4547.232</v>
      </c>
      <c r="H30" s="82">
        <v>4803.01</v>
      </c>
      <c r="I30" s="77">
        <v>5353.1</v>
      </c>
      <c r="J30" s="92">
        <v>5418.78</v>
      </c>
      <c r="K30" s="92">
        <v>5615.83</v>
      </c>
      <c r="L30" s="92">
        <v>5648.6726399999998</v>
      </c>
    </row>
    <row r="31" spans="1:12" x14ac:dyDescent="0.25">
      <c r="A31" s="57">
        <v>2066.4</v>
      </c>
      <c r="B31" s="57">
        <v>1980.3</v>
      </c>
      <c r="C31" s="57">
        <v>2017.2</v>
      </c>
      <c r="D31" s="57">
        <v>2213.9299999999998</v>
      </c>
      <c r="E31" s="57">
        <v>2149.1999999999998</v>
      </c>
      <c r="F31" s="58">
        <v>2200.98</v>
      </c>
      <c r="G31" s="58">
        <v>2071.5167999999999</v>
      </c>
      <c r="H31" s="82">
        <v>2188.0300000000002</v>
      </c>
      <c r="I31" s="77">
        <v>2264.77</v>
      </c>
      <c r="J31" s="92">
        <v>2292.56</v>
      </c>
      <c r="K31" s="92">
        <v>2375.92</v>
      </c>
      <c r="L31" s="92">
        <v>2389.8230399999998</v>
      </c>
    </row>
    <row r="32" spans="1:12" x14ac:dyDescent="0.25">
      <c r="A32" s="96">
        <v>1909.84</v>
      </c>
      <c r="B32" s="96">
        <v>1830.26</v>
      </c>
      <c r="C32" s="57">
        <v>1864.37</v>
      </c>
      <c r="D32" s="57">
        <v>1943.94</v>
      </c>
      <c r="E32" s="57">
        <v>1887.1</v>
      </c>
      <c r="F32" s="58">
        <v>1932.57</v>
      </c>
      <c r="G32" s="58">
        <v>1818.8928000000001</v>
      </c>
      <c r="H32" s="82">
        <v>1921.2</v>
      </c>
      <c r="I32" s="77">
        <v>1852.99</v>
      </c>
      <c r="J32" s="92">
        <v>1875.73</v>
      </c>
      <c r="K32" s="92">
        <v>1943.94</v>
      </c>
      <c r="L32" s="92">
        <v>1955.3097600000001</v>
      </c>
    </row>
    <row r="33" spans="1:12" x14ac:dyDescent="0.25">
      <c r="A33" s="56">
        <v>5039.8500000000004</v>
      </c>
      <c r="B33" s="56">
        <v>5313</v>
      </c>
      <c r="C33" s="57">
        <v>5412</v>
      </c>
      <c r="D33" s="57">
        <v>5643</v>
      </c>
      <c r="E33" s="57">
        <v>5478</v>
      </c>
      <c r="F33" s="58">
        <v>5610</v>
      </c>
      <c r="G33" s="58">
        <v>5280</v>
      </c>
      <c r="H33" s="82">
        <v>5577</v>
      </c>
      <c r="I33" s="77">
        <v>6176.65</v>
      </c>
      <c r="J33" s="92">
        <v>6252.44</v>
      </c>
      <c r="K33" s="92">
        <v>6479.8</v>
      </c>
      <c r="L33" s="92">
        <v>6517.6991999999991</v>
      </c>
    </row>
    <row r="34" spans="1:12" x14ac:dyDescent="0.25">
      <c r="A34" s="57">
        <v>1965.6</v>
      </c>
      <c r="B34" s="57">
        <v>1883.7</v>
      </c>
      <c r="C34" s="57">
        <v>1918.8</v>
      </c>
      <c r="D34" s="57">
        <v>2105.94</v>
      </c>
      <c r="E34" s="57">
        <v>2044.36</v>
      </c>
      <c r="F34" s="58">
        <v>2093.62</v>
      </c>
      <c r="G34" s="58">
        <v>1970.4672</v>
      </c>
      <c r="H34" s="82">
        <v>2081.3000000000002</v>
      </c>
      <c r="I34" s="77">
        <v>2213.3000000000002</v>
      </c>
      <c r="J34" s="92">
        <v>2240.4499999999998</v>
      </c>
      <c r="K34" s="92">
        <v>2321.9299999999998</v>
      </c>
      <c r="L34" s="92">
        <v>2335.5088799999999</v>
      </c>
    </row>
    <row r="35" spans="1:12" x14ac:dyDescent="0.25">
      <c r="A35" s="96">
        <f>Janeiro!E36+10</f>
        <v>1760</v>
      </c>
      <c r="B35" s="96">
        <f>Janeiro!E36+15</f>
        <v>1765</v>
      </c>
      <c r="C35" s="57">
        <v>1170.4100000000001</v>
      </c>
      <c r="D35" s="57">
        <v>1830.55</v>
      </c>
      <c r="E35" s="57">
        <v>1777.02</v>
      </c>
      <c r="F35" s="58">
        <v>1819.84</v>
      </c>
      <c r="G35" s="58">
        <v>1768.3679999999999</v>
      </c>
      <c r="H35" s="82">
        <v>1867.83</v>
      </c>
      <c r="I35" s="77">
        <v>1801.52</v>
      </c>
      <c r="J35" s="92">
        <v>1823.62</v>
      </c>
      <c r="K35" s="92">
        <v>1889.94</v>
      </c>
      <c r="L35" s="92">
        <v>1900.9956</v>
      </c>
    </row>
    <row r="36" spans="1:12" x14ac:dyDescent="0.25">
      <c r="A36" s="57">
        <v>1591.53</v>
      </c>
      <c r="B36" s="57">
        <v>1525.22</v>
      </c>
      <c r="C36" s="57">
        <v>1553.64</v>
      </c>
      <c r="D36" s="57">
        <v>1943.94</v>
      </c>
      <c r="E36" s="57">
        <v>1887.1</v>
      </c>
      <c r="F36" s="58">
        <v>1932.57</v>
      </c>
      <c r="G36" s="58">
        <v>1818.8928000000001</v>
      </c>
      <c r="H36" s="82">
        <v>1921.2</v>
      </c>
      <c r="I36" s="77">
        <v>1852.99</v>
      </c>
      <c r="J36" s="92">
        <v>1875.73</v>
      </c>
      <c r="K36" s="92">
        <v>1943.94</v>
      </c>
      <c r="L36" s="92">
        <v>1955.3097600000001</v>
      </c>
    </row>
    <row r="37" spans="1:12" x14ac:dyDescent="0.25">
      <c r="A37" s="56">
        <f>Janeiro!E38+10</f>
        <v>1510</v>
      </c>
      <c r="B37" s="56">
        <f>Janeiro!E38+15</f>
        <v>1515</v>
      </c>
      <c r="C37" s="56">
        <f>Janeiro!E38+20</f>
        <v>1520</v>
      </c>
      <c r="D37" s="56">
        <f>Janeiro!E38+25</f>
        <v>1525</v>
      </c>
      <c r="E37" s="88">
        <v>576.61</v>
      </c>
      <c r="F37" s="58">
        <v>1610.47</v>
      </c>
      <c r="G37" s="58">
        <v>1515.7439999999999</v>
      </c>
      <c r="H37" s="82">
        <v>1601</v>
      </c>
      <c r="I37" s="77">
        <v>1544.16</v>
      </c>
      <c r="J37" s="92">
        <v>1563.11</v>
      </c>
      <c r="K37" s="92">
        <v>1619.95</v>
      </c>
      <c r="L37" s="92">
        <v>1629.4247999999998</v>
      </c>
    </row>
    <row r="38" spans="1:12" x14ac:dyDescent="0.25">
      <c r="A38" s="81">
        <v>1755</v>
      </c>
      <c r="B38" s="96">
        <f t="shared" ref="B38:I38" si="2">A38+15</f>
        <v>1770</v>
      </c>
      <c r="C38" s="96">
        <f t="shared" si="2"/>
        <v>1785</v>
      </c>
      <c r="D38" s="96">
        <f t="shared" si="2"/>
        <v>1800</v>
      </c>
      <c r="E38" s="96">
        <f t="shared" si="2"/>
        <v>1815</v>
      </c>
      <c r="F38" s="96">
        <f t="shared" si="2"/>
        <v>1830</v>
      </c>
      <c r="G38" s="96">
        <f t="shared" si="2"/>
        <v>1845</v>
      </c>
      <c r="H38" s="96">
        <f t="shared" si="2"/>
        <v>1860</v>
      </c>
      <c r="I38" s="96">
        <f t="shared" si="2"/>
        <v>1875</v>
      </c>
      <c r="J38" s="81">
        <v>1398.1</v>
      </c>
      <c r="K38" s="81">
        <v>1889.94</v>
      </c>
      <c r="L38" s="81">
        <v>1900.9956</v>
      </c>
    </row>
    <row r="39" spans="1:12" x14ac:dyDescent="0.25">
      <c r="A39" s="56">
        <f>Janeiro!E40+10</f>
        <v>1510</v>
      </c>
      <c r="B39" s="56">
        <f>Janeiro!E40+15</f>
        <v>1515</v>
      </c>
      <c r="C39" s="56">
        <f>Janeiro!E40+20</f>
        <v>1520</v>
      </c>
      <c r="D39" s="96">
        <f>Janeiro!E40+25</f>
        <v>1525</v>
      </c>
      <c r="E39" s="96">
        <f>Janeiro!E40+30</f>
        <v>1530</v>
      </c>
      <c r="F39" s="58">
        <v>1717.84</v>
      </c>
      <c r="G39" s="58">
        <v>1515.7439999999999</v>
      </c>
      <c r="H39" s="82">
        <v>1601</v>
      </c>
      <c r="I39" s="77">
        <v>1544.16</v>
      </c>
      <c r="J39" s="92">
        <v>1563.11</v>
      </c>
      <c r="K39" s="92">
        <v>1619.95</v>
      </c>
      <c r="L39" s="92">
        <v>1629.4247999999998</v>
      </c>
    </row>
    <row r="40" spans="1:12" x14ac:dyDescent="0.25">
      <c r="A40" s="81">
        <v>1610</v>
      </c>
      <c r="B40" s="96">
        <f t="shared" ref="B40:I41" si="3">A40+15</f>
        <v>1625</v>
      </c>
      <c r="C40" s="96">
        <f t="shared" si="3"/>
        <v>1640</v>
      </c>
      <c r="D40" s="96">
        <f t="shared" si="3"/>
        <v>1655</v>
      </c>
      <c r="E40" s="96">
        <f t="shared" si="3"/>
        <v>1670</v>
      </c>
      <c r="F40" s="96">
        <f t="shared" si="3"/>
        <v>1685</v>
      </c>
      <c r="G40" s="96">
        <f t="shared" si="3"/>
        <v>1700</v>
      </c>
      <c r="H40" s="96">
        <f t="shared" si="3"/>
        <v>1715</v>
      </c>
      <c r="I40" s="96">
        <f t="shared" si="3"/>
        <v>1730</v>
      </c>
      <c r="J40" s="81">
        <v>350</v>
      </c>
      <c r="K40" s="81">
        <v>1768.26</v>
      </c>
      <c r="L40" s="81">
        <v>1738.0531199999998</v>
      </c>
    </row>
    <row r="41" spans="1:12" x14ac:dyDescent="0.25">
      <c r="A41" s="81">
        <f>Janeiro!E42+10</f>
        <v>1610</v>
      </c>
      <c r="B41" s="96">
        <f t="shared" si="3"/>
        <v>1625</v>
      </c>
      <c r="C41" s="96">
        <f t="shared" si="3"/>
        <v>1640</v>
      </c>
      <c r="D41" s="96">
        <f t="shared" si="3"/>
        <v>1655</v>
      </c>
      <c r="E41" s="96">
        <f t="shared" si="3"/>
        <v>1670</v>
      </c>
      <c r="F41" s="96">
        <f t="shared" si="3"/>
        <v>1685</v>
      </c>
      <c r="G41" s="96">
        <f t="shared" si="3"/>
        <v>1700</v>
      </c>
      <c r="H41" s="96">
        <f t="shared" si="3"/>
        <v>1715</v>
      </c>
      <c r="I41" s="96">
        <f t="shared" si="3"/>
        <v>1730</v>
      </c>
      <c r="J41" s="81">
        <f>I41+30</f>
        <v>1760</v>
      </c>
      <c r="K41" s="81">
        <v>1439.95</v>
      </c>
      <c r="L41" s="81">
        <v>1738.0531199999998</v>
      </c>
    </row>
    <row r="42" spans="1:12" x14ac:dyDescent="0.25">
      <c r="A42" s="56">
        <f>Janeiro!E43+10</f>
        <v>1510</v>
      </c>
      <c r="B42" s="56">
        <f>Janeiro!E43+15</f>
        <v>1515</v>
      </c>
      <c r="C42" s="88">
        <f>Janeiro!E43+20</f>
        <v>1520</v>
      </c>
      <c r="D42" s="57">
        <v>1187.96</v>
      </c>
      <c r="E42" s="57">
        <v>1572.58</v>
      </c>
      <c r="F42" s="58">
        <v>1610.47</v>
      </c>
      <c r="G42" s="58">
        <v>1515.7439999999999</v>
      </c>
      <c r="H42" s="82">
        <v>1601</v>
      </c>
      <c r="I42" s="77">
        <v>1544.16</v>
      </c>
      <c r="J42" s="92">
        <v>1563.11</v>
      </c>
      <c r="K42" s="92">
        <v>1619.95</v>
      </c>
      <c r="L42" s="92">
        <v>1629.4247999999998</v>
      </c>
    </row>
    <row r="43" spans="1:12" x14ac:dyDescent="0.25">
      <c r="A43" s="56">
        <f>Janeiro!E44+10</f>
        <v>2110</v>
      </c>
      <c r="B43" s="56">
        <f>Janeiro!E44+15</f>
        <v>2115</v>
      </c>
      <c r="C43" s="56">
        <f>Janeiro!E44+20</f>
        <v>2120</v>
      </c>
      <c r="D43" s="57">
        <v>2267.9299999999998</v>
      </c>
      <c r="E43" s="57">
        <v>2201.62</v>
      </c>
      <c r="F43" s="58">
        <v>2254.66</v>
      </c>
      <c r="G43" s="58">
        <v>2122.0416</v>
      </c>
      <c r="H43" s="82">
        <v>2241.4</v>
      </c>
      <c r="I43" s="77">
        <v>2367.71</v>
      </c>
      <c r="J43" s="92">
        <v>2396.77</v>
      </c>
      <c r="K43" s="92">
        <v>2483.92</v>
      </c>
      <c r="L43" s="92">
        <v>2498.4513599999996</v>
      </c>
    </row>
    <row r="44" spans="1:12" x14ac:dyDescent="0.25">
      <c r="A44" s="88">
        <f>Janeiro!E45+10</f>
        <v>1810</v>
      </c>
      <c r="B44" s="88">
        <f>Janeiro!E45+15</f>
        <v>1815</v>
      </c>
      <c r="C44" s="88">
        <f>Janeiro!E45+20</f>
        <v>1820</v>
      </c>
      <c r="D44" s="88">
        <f>Janeiro!E45+25</f>
        <v>1825</v>
      </c>
      <c r="E44" s="57">
        <v>629.03</v>
      </c>
      <c r="F44" s="58">
        <v>1932.57</v>
      </c>
      <c r="G44" s="58">
        <v>1818.8928000000001</v>
      </c>
      <c r="H44" s="82">
        <v>1921.2</v>
      </c>
      <c r="I44" s="77">
        <v>1955.94</v>
      </c>
      <c r="J44" s="92">
        <v>1979.94</v>
      </c>
      <c r="K44" s="92">
        <v>2051.9299999999998</v>
      </c>
      <c r="L44" s="92">
        <v>2063.9380799999999</v>
      </c>
    </row>
    <row r="45" spans="1:12" x14ac:dyDescent="0.25">
      <c r="A45" s="57">
        <v>2068.9899999999998</v>
      </c>
      <c r="B45" s="57">
        <v>1982.78</v>
      </c>
      <c r="C45" s="57">
        <v>2019.73</v>
      </c>
      <c r="D45" s="57">
        <v>2105.94</v>
      </c>
      <c r="E45" s="57">
        <v>2044.36</v>
      </c>
      <c r="F45" s="58">
        <v>2093.62</v>
      </c>
      <c r="G45" s="58">
        <v>2122.04</v>
      </c>
      <c r="H45" s="82">
        <v>2241.4</v>
      </c>
      <c r="I45" s="77">
        <v>2161.8200000000002</v>
      </c>
      <c r="J45" s="92">
        <v>2188.35</v>
      </c>
      <c r="K45" s="92">
        <v>2267.9299999999998</v>
      </c>
      <c r="L45" s="92">
        <v>2281.19472</v>
      </c>
    </row>
    <row r="46" spans="1:12" x14ac:dyDescent="0.25">
      <c r="A46" s="56">
        <f>Janeiro!E47+10</f>
        <v>1810</v>
      </c>
      <c r="B46" s="56">
        <f>Janeiro!E47+15</f>
        <v>1815</v>
      </c>
      <c r="C46" s="56">
        <f>Janeiro!E47+20</f>
        <v>1820</v>
      </c>
      <c r="D46" s="88">
        <f>Janeiro!E47+25</f>
        <v>1825</v>
      </c>
      <c r="E46" s="88">
        <f>Janeiro!E47+30</f>
        <v>1830</v>
      </c>
      <c r="F46" s="96">
        <f>Janeiro!E47+35</f>
        <v>1835</v>
      </c>
      <c r="G46" s="57">
        <f>Janeiro!E47+40</f>
        <v>1840</v>
      </c>
      <c r="H46" s="82">
        <v>1921.2</v>
      </c>
      <c r="I46" s="77">
        <v>1852.99</v>
      </c>
      <c r="J46" s="92">
        <v>1875.73</v>
      </c>
      <c r="K46" s="92">
        <v>1943.94</v>
      </c>
      <c r="L46" s="92">
        <v>1955.3097600000001</v>
      </c>
    </row>
    <row r="47" spans="1:12" x14ac:dyDescent="0.25">
      <c r="A47" s="96">
        <f>Janeiro!E48+10</f>
        <v>2010</v>
      </c>
      <c r="B47" s="96">
        <f>Janeiro!E48+15</f>
        <v>2015</v>
      </c>
      <c r="C47" s="96">
        <f>Janeiro!E48+20</f>
        <v>2020</v>
      </c>
      <c r="D47" s="96">
        <f>Janeiro!E48+25</f>
        <v>2025</v>
      </c>
      <c r="E47" s="96">
        <f>Janeiro!E48+30</f>
        <v>2030</v>
      </c>
      <c r="F47" s="96">
        <f>Janeiro!E48+35</f>
        <v>2035</v>
      </c>
      <c r="G47" s="58">
        <v>2020.9920000000002</v>
      </c>
      <c r="H47" s="82">
        <v>2134.67</v>
      </c>
      <c r="I47" s="77">
        <v>2058.88</v>
      </c>
      <c r="J47" s="92">
        <v>2084.14</v>
      </c>
      <c r="K47" s="92">
        <v>2159.9299999999998</v>
      </c>
      <c r="L47" s="92">
        <v>2172.5664000000002</v>
      </c>
    </row>
    <row r="48" spans="1:12" x14ac:dyDescent="0.25">
      <c r="A48" s="56">
        <f>Janeiro!E49+10</f>
        <v>1510</v>
      </c>
      <c r="B48" s="56">
        <f>Janeiro!E49+15</f>
        <v>1515</v>
      </c>
      <c r="C48" s="57">
        <v>673.24</v>
      </c>
      <c r="D48" s="57">
        <v>1619.95</v>
      </c>
      <c r="E48" s="57">
        <v>1572.58</v>
      </c>
      <c r="F48" s="58">
        <v>1610.47</v>
      </c>
      <c r="G48" s="58">
        <v>1515.7439999999999</v>
      </c>
      <c r="H48" s="82">
        <v>1601</v>
      </c>
      <c r="I48" s="77">
        <v>1544.16</v>
      </c>
      <c r="J48" s="92">
        <v>1563.11</v>
      </c>
      <c r="K48" s="92">
        <v>1619.95</v>
      </c>
      <c r="L48" s="92">
        <v>1629.4247999999998</v>
      </c>
    </row>
    <row r="49" spans="1:12" x14ac:dyDescent="0.25">
      <c r="A49" s="81">
        <f>Janeiro!E50+10</f>
        <v>1610</v>
      </c>
      <c r="B49" s="96">
        <f t="shared" ref="B49:I49" si="4">A49+15</f>
        <v>1625</v>
      </c>
      <c r="C49" s="96">
        <f t="shared" si="4"/>
        <v>1640</v>
      </c>
      <c r="D49" s="96">
        <f t="shared" si="4"/>
        <v>1655</v>
      </c>
      <c r="E49" s="96">
        <f t="shared" si="4"/>
        <v>1670</v>
      </c>
      <c r="F49" s="96">
        <f t="shared" si="4"/>
        <v>1685</v>
      </c>
      <c r="G49" s="96">
        <f t="shared" si="4"/>
        <v>1700</v>
      </c>
      <c r="H49" s="96">
        <f t="shared" si="4"/>
        <v>1715</v>
      </c>
      <c r="I49" s="96">
        <f t="shared" si="4"/>
        <v>1730</v>
      </c>
      <c r="J49" s="81">
        <v>1278.27</v>
      </c>
      <c r="K49" s="81">
        <v>1727.94</v>
      </c>
      <c r="L49" s="81">
        <v>1738.0531199999998</v>
      </c>
    </row>
    <row r="50" spans="1:12" x14ac:dyDescent="0.25">
      <c r="A50" s="88">
        <f>Janeiro!E51+10</f>
        <v>1810</v>
      </c>
      <c r="B50" s="88">
        <f>Janeiro!E51+15</f>
        <v>1815</v>
      </c>
      <c r="C50" s="88">
        <f>Janeiro!E51+20</f>
        <v>1820</v>
      </c>
      <c r="D50" s="96">
        <f>Janeiro!E51+25</f>
        <v>1825</v>
      </c>
      <c r="E50" s="96">
        <f>Janeiro!E51+30</f>
        <v>1830</v>
      </c>
      <c r="F50" s="58">
        <v>1739.31</v>
      </c>
      <c r="G50" s="58">
        <v>1818.8928000000001</v>
      </c>
      <c r="H50" s="82">
        <v>1921.2</v>
      </c>
      <c r="I50" s="77">
        <v>1852.99</v>
      </c>
      <c r="J50" s="92">
        <v>1875.73</v>
      </c>
      <c r="K50" s="92">
        <v>1943.94</v>
      </c>
      <c r="L50" s="92">
        <v>1955.3097600000001</v>
      </c>
    </row>
    <row r="51" spans="1:12" x14ac:dyDescent="0.25">
      <c r="A51" s="57">
        <v>1824.48</v>
      </c>
      <c r="B51" s="57">
        <v>1748.46</v>
      </c>
      <c r="C51" s="57">
        <v>1781.04</v>
      </c>
      <c r="D51" s="57">
        <v>1954.74</v>
      </c>
      <c r="E51" s="57">
        <v>1897.59</v>
      </c>
      <c r="F51" s="58">
        <v>1943.31</v>
      </c>
      <c r="G51" s="58">
        <v>1828.9977600000002</v>
      </c>
      <c r="H51" s="82">
        <v>1931.87</v>
      </c>
      <c r="I51" s="77">
        <v>2058.88</v>
      </c>
      <c r="J51" s="92">
        <v>2084.14</v>
      </c>
      <c r="K51" s="92">
        <v>2159.9299999999998</v>
      </c>
      <c r="L51" s="92">
        <v>2172.5664000000002</v>
      </c>
    </row>
    <row r="52" spans="1:12" x14ac:dyDescent="0.25">
      <c r="A52" s="96">
        <f>Janeiro!E53+10</f>
        <v>2110</v>
      </c>
      <c r="B52" s="96">
        <f>Janeiro!E53+15</f>
        <v>2115</v>
      </c>
      <c r="C52" s="96">
        <f>Janeiro!E53+20</f>
        <v>2120</v>
      </c>
      <c r="D52" s="57">
        <v>910</v>
      </c>
      <c r="E52" s="57">
        <v>2201.62</v>
      </c>
      <c r="F52" s="58">
        <v>2254.66</v>
      </c>
      <c r="G52" s="58">
        <v>2122.0416</v>
      </c>
      <c r="H52" s="82">
        <v>2241.4</v>
      </c>
      <c r="I52" s="77">
        <v>2161.8200000000002</v>
      </c>
      <c r="J52" s="92">
        <v>2188.35</v>
      </c>
      <c r="K52" s="92">
        <v>2267.9299999999998</v>
      </c>
      <c r="L52" s="92">
        <v>2281.19472</v>
      </c>
    </row>
    <row r="53" spans="1:12" x14ac:dyDescent="0.25">
      <c r="A53" s="81">
        <f>Janeiro!E54+10</f>
        <v>1910</v>
      </c>
      <c r="B53" s="96">
        <f t="shared" ref="B53:H53" si="5">A53+15</f>
        <v>1925</v>
      </c>
      <c r="C53" s="96">
        <f t="shared" si="5"/>
        <v>1940</v>
      </c>
      <c r="D53" s="96">
        <f t="shared" si="5"/>
        <v>1955</v>
      </c>
      <c r="E53" s="96">
        <f t="shared" si="5"/>
        <v>1970</v>
      </c>
      <c r="F53" s="96">
        <f t="shared" si="5"/>
        <v>1985</v>
      </c>
      <c r="G53" s="96">
        <f t="shared" si="5"/>
        <v>2000</v>
      </c>
      <c r="H53" s="96">
        <f t="shared" si="5"/>
        <v>2015</v>
      </c>
      <c r="I53" s="77">
        <v>1760.34</v>
      </c>
      <c r="J53" s="92">
        <v>1979.94</v>
      </c>
      <c r="K53" s="92">
        <v>2040.4999999999998</v>
      </c>
      <c r="L53" s="92">
        <v>2063.9380799999999</v>
      </c>
    </row>
    <row r="54" spans="1:12" x14ac:dyDescent="0.25">
      <c r="A54" s="96">
        <f>Janeiro!E55+10</f>
        <v>1510</v>
      </c>
      <c r="B54" s="96">
        <f>Janeiro!E55+15</f>
        <v>1515</v>
      </c>
      <c r="C54" s="96">
        <f>Janeiro!E55+20</f>
        <v>1520</v>
      </c>
      <c r="D54" s="57">
        <v>1457.96</v>
      </c>
      <c r="E54" s="57">
        <v>1572.58</v>
      </c>
      <c r="F54" s="58">
        <v>1610.47</v>
      </c>
      <c r="G54" s="58">
        <v>1515.7439999999999</v>
      </c>
      <c r="H54" s="82">
        <v>1601</v>
      </c>
      <c r="I54" s="77">
        <v>1544.16</v>
      </c>
      <c r="J54" s="92">
        <v>1563.11</v>
      </c>
      <c r="K54" s="92">
        <v>1619.95</v>
      </c>
      <c r="L54" s="92">
        <v>1629.4247999999998</v>
      </c>
    </row>
    <row r="55" spans="1:12" x14ac:dyDescent="0.25">
      <c r="A55" s="81">
        <f>Janeiro!E56+10</f>
        <v>1510</v>
      </c>
      <c r="B55" s="96">
        <f t="shared" ref="B55:H55" si="6">A55+15</f>
        <v>1525</v>
      </c>
      <c r="C55" s="96">
        <f t="shared" si="6"/>
        <v>1540</v>
      </c>
      <c r="D55" s="96">
        <f t="shared" si="6"/>
        <v>1555</v>
      </c>
      <c r="E55" s="96">
        <f t="shared" si="6"/>
        <v>1570</v>
      </c>
      <c r="F55" s="96">
        <f t="shared" si="6"/>
        <v>1585</v>
      </c>
      <c r="G55" s="96">
        <f t="shared" si="6"/>
        <v>1600</v>
      </c>
      <c r="H55" s="96">
        <f t="shared" si="6"/>
        <v>1615</v>
      </c>
      <c r="I55" s="81">
        <f>H55+25</f>
        <v>1640</v>
      </c>
      <c r="J55" s="81">
        <f>I55+30</f>
        <v>1670</v>
      </c>
      <c r="K55" s="81">
        <v>1349.95</v>
      </c>
      <c r="L55" s="81">
        <v>1629.4247999999998</v>
      </c>
    </row>
    <row r="56" spans="1:12" x14ac:dyDescent="0.25">
      <c r="A56" s="57">
        <v>3395.27</v>
      </c>
      <c r="B56" s="57">
        <v>3253.8</v>
      </c>
      <c r="C56" s="57">
        <v>3314.43</v>
      </c>
      <c r="D56" s="57">
        <v>3455.9</v>
      </c>
      <c r="E56" s="57">
        <v>3354.85</v>
      </c>
      <c r="F56" s="58">
        <v>3435.68</v>
      </c>
      <c r="G56" s="58">
        <v>3233.5871999999999</v>
      </c>
      <c r="H56" s="82">
        <v>3415.47</v>
      </c>
      <c r="I56" s="77">
        <v>4117.7700000000004</v>
      </c>
      <c r="J56" s="92">
        <v>4168.29</v>
      </c>
      <c r="K56" s="92">
        <v>4319.87</v>
      </c>
      <c r="L56" s="92">
        <v>4345.1328000000003</v>
      </c>
    </row>
    <row r="57" spans="1:12" x14ac:dyDescent="0.25">
      <c r="A57" s="57">
        <v>2116.8000000000002</v>
      </c>
      <c r="B57" s="57">
        <v>2028.6</v>
      </c>
      <c r="C57" s="57">
        <v>2066.4</v>
      </c>
      <c r="D57" s="57">
        <v>2267.9299999999998</v>
      </c>
      <c r="E57" s="57">
        <v>2201.62</v>
      </c>
      <c r="F57" s="58">
        <v>2254.66</v>
      </c>
      <c r="G57" s="58">
        <v>2122.0416</v>
      </c>
      <c r="H57" s="82">
        <v>2241.4</v>
      </c>
      <c r="I57" s="77">
        <v>2367.71</v>
      </c>
      <c r="J57" s="92">
        <v>2396.77</v>
      </c>
      <c r="K57" s="92">
        <v>2483.92</v>
      </c>
      <c r="L57" s="92">
        <v>2498.4513599999996</v>
      </c>
    </row>
    <row r="58" spans="1:12" x14ac:dyDescent="0.25">
      <c r="A58" s="81">
        <f>Janeiro!E59+10</f>
        <v>1710</v>
      </c>
      <c r="B58" s="96">
        <f t="shared" ref="B58:H58" si="7">A58+15</f>
        <v>1725</v>
      </c>
      <c r="C58" s="96">
        <f t="shared" si="7"/>
        <v>1740</v>
      </c>
      <c r="D58" s="96">
        <f t="shared" si="7"/>
        <v>1755</v>
      </c>
      <c r="E58" s="96">
        <f t="shared" si="7"/>
        <v>1770</v>
      </c>
      <c r="F58" s="96">
        <f t="shared" si="7"/>
        <v>1785</v>
      </c>
      <c r="G58" s="96">
        <f t="shared" si="7"/>
        <v>1800</v>
      </c>
      <c r="H58" s="96">
        <f t="shared" si="7"/>
        <v>1815</v>
      </c>
      <c r="I58" s="81">
        <f>H58+25</f>
        <v>1840</v>
      </c>
      <c r="J58" s="81">
        <v>1003.86</v>
      </c>
      <c r="K58" s="81">
        <v>1835.94</v>
      </c>
      <c r="L58" s="81">
        <v>1846.6814399999998</v>
      </c>
    </row>
    <row r="59" spans="1:12" x14ac:dyDescent="0.25">
      <c r="A59" s="57">
        <v>3289.16</v>
      </c>
      <c r="B59" s="57">
        <v>3152.12</v>
      </c>
      <c r="C59" s="57">
        <v>3210.85</v>
      </c>
      <c r="D59" s="57">
        <v>3347.9</v>
      </c>
      <c r="E59" s="57">
        <v>3250.01</v>
      </c>
      <c r="F59" s="58">
        <v>3328.32</v>
      </c>
      <c r="G59" s="58">
        <v>3132.5376000000001</v>
      </c>
      <c r="H59" s="82">
        <v>3308.74</v>
      </c>
      <c r="I59" s="77">
        <v>3808.93</v>
      </c>
      <c r="J59" s="92">
        <v>3721.46</v>
      </c>
      <c r="K59" s="92">
        <v>3887.88</v>
      </c>
      <c r="L59" s="92">
        <v>3910.6195200000002</v>
      </c>
    </row>
    <row r="60" spans="1:12" x14ac:dyDescent="0.25">
      <c r="A60" s="57">
        <v>2122.04</v>
      </c>
      <c r="B60" s="57">
        <v>2033.62</v>
      </c>
      <c r="C60" s="57">
        <v>2071.52</v>
      </c>
      <c r="D60" s="57">
        <v>2159.94</v>
      </c>
      <c r="E60" s="57">
        <v>2096.7800000000002</v>
      </c>
      <c r="F60" s="58">
        <v>2147.3000000000002</v>
      </c>
      <c r="G60" s="58">
        <v>2020.9920000000002</v>
      </c>
      <c r="H60" s="82">
        <v>2134.67</v>
      </c>
      <c r="I60" s="77">
        <v>2470.66</v>
      </c>
      <c r="J60" s="92">
        <v>2500.9699999999998</v>
      </c>
      <c r="K60" s="92">
        <v>2591.92</v>
      </c>
      <c r="L60" s="92">
        <v>2607.0796799999998</v>
      </c>
    </row>
    <row r="61" spans="1:12" x14ac:dyDescent="0.25">
      <c r="A61" s="96">
        <f>Janeiro!E62+10</f>
        <v>1810</v>
      </c>
      <c r="B61" s="96">
        <f>Janeiro!E62+15</f>
        <v>1815</v>
      </c>
      <c r="C61" s="57">
        <v>1615.78</v>
      </c>
      <c r="D61" s="57">
        <v>1943.94</v>
      </c>
      <c r="E61" s="57">
        <v>1887.1</v>
      </c>
      <c r="F61" s="58">
        <v>1932.57</v>
      </c>
      <c r="G61" s="58">
        <v>1818.8928000000001</v>
      </c>
      <c r="H61" s="82">
        <v>1921.2</v>
      </c>
      <c r="I61" s="77">
        <v>1852.99</v>
      </c>
      <c r="J61" s="92">
        <v>1875.73</v>
      </c>
      <c r="K61" s="92">
        <v>1943.94</v>
      </c>
      <c r="L61" s="92">
        <v>1955.3097600000001</v>
      </c>
    </row>
    <row r="62" spans="1:12" x14ac:dyDescent="0.25">
      <c r="A62" s="57">
        <v>1798.43</v>
      </c>
      <c r="B62" s="57">
        <v>1723.5</v>
      </c>
      <c r="C62" s="57">
        <v>1755.61</v>
      </c>
      <c r="D62" s="57">
        <v>2051.94</v>
      </c>
      <c r="E62" s="57">
        <v>1991.94</v>
      </c>
      <c r="F62" s="58">
        <v>2039.93</v>
      </c>
      <c r="G62" s="58">
        <v>1919.9423999999999</v>
      </c>
      <c r="H62" s="82">
        <v>2027.93</v>
      </c>
      <c r="I62" s="77">
        <v>2161.8200000000002</v>
      </c>
      <c r="J62" s="92">
        <v>2188.35</v>
      </c>
      <c r="K62" s="92">
        <v>2267.9299999999998</v>
      </c>
      <c r="L62" s="92">
        <v>2281.19472</v>
      </c>
    </row>
    <row r="63" spans="1:12" x14ac:dyDescent="0.25">
      <c r="A63" s="81">
        <f>Janeiro!E64+10</f>
        <v>3010</v>
      </c>
      <c r="B63" s="96">
        <f t="shared" ref="B63:H63" si="8">A63+15</f>
        <v>3025</v>
      </c>
      <c r="C63" s="96">
        <f t="shared" si="8"/>
        <v>3040</v>
      </c>
      <c r="D63" s="96">
        <f t="shared" si="8"/>
        <v>3055</v>
      </c>
      <c r="E63" s="96">
        <f t="shared" si="8"/>
        <v>3070</v>
      </c>
      <c r="F63" s="96">
        <f t="shared" si="8"/>
        <v>3085</v>
      </c>
      <c r="G63" s="96">
        <f t="shared" si="8"/>
        <v>3100</v>
      </c>
      <c r="H63" s="96">
        <f t="shared" si="8"/>
        <v>3115</v>
      </c>
      <c r="I63" s="81">
        <f>H63+25</f>
        <v>3140</v>
      </c>
      <c r="J63" s="81">
        <v>1042.07</v>
      </c>
      <c r="K63" s="81">
        <v>3239.9</v>
      </c>
      <c r="L63" s="81">
        <v>3258.8495999999996</v>
      </c>
    </row>
    <row r="64" spans="1:12" x14ac:dyDescent="0.25">
      <c r="A64" s="57">
        <v>2228.14</v>
      </c>
      <c r="B64" s="57">
        <v>2135.3000000000002</v>
      </c>
      <c r="C64" s="57">
        <v>2175.09</v>
      </c>
      <c r="D64" s="57">
        <v>2267.9299999999998</v>
      </c>
      <c r="E64" s="57">
        <v>2201.62</v>
      </c>
      <c r="F64" s="58">
        <v>2254.66</v>
      </c>
      <c r="G64" s="58">
        <v>2122.0416</v>
      </c>
      <c r="H64" s="82">
        <v>2241.4</v>
      </c>
      <c r="I64" s="77">
        <v>3088.32</v>
      </c>
      <c r="J64" s="92">
        <v>3126.22</v>
      </c>
      <c r="K64" s="92">
        <v>3239.9</v>
      </c>
      <c r="L64" s="92">
        <v>3258.8495999999996</v>
      </c>
    </row>
    <row r="65" spans="1:12" x14ac:dyDescent="0.25">
      <c r="A65" s="57">
        <v>3660.52</v>
      </c>
      <c r="B65" s="57">
        <v>3508</v>
      </c>
      <c r="C65" s="57">
        <v>3573.37</v>
      </c>
      <c r="D65" s="57">
        <v>3725.89</v>
      </c>
      <c r="E65" s="57">
        <v>3616.94</v>
      </c>
      <c r="F65" s="58">
        <v>3704.09</v>
      </c>
      <c r="G65" s="58">
        <v>3486.2111999999997</v>
      </c>
      <c r="H65" s="82">
        <v>3682.31</v>
      </c>
      <c r="I65" s="77">
        <v>3551.57</v>
      </c>
      <c r="J65" s="92">
        <v>3595.15</v>
      </c>
      <c r="K65" s="92">
        <v>3725.88</v>
      </c>
      <c r="L65" s="92">
        <v>3747.6770399999996</v>
      </c>
    </row>
    <row r="66" spans="1:12" x14ac:dyDescent="0.25">
      <c r="A66" s="81">
        <f>Janeiro!E67+10</f>
        <v>1610</v>
      </c>
      <c r="B66" s="96">
        <f t="shared" ref="B66:H66" si="9">A66+15</f>
        <v>1625</v>
      </c>
      <c r="C66" s="96">
        <f t="shared" si="9"/>
        <v>1640</v>
      </c>
      <c r="D66" s="96">
        <f t="shared" si="9"/>
        <v>1655</v>
      </c>
      <c r="E66" s="96">
        <f t="shared" si="9"/>
        <v>1670</v>
      </c>
      <c r="F66" s="96">
        <f t="shared" si="9"/>
        <v>1685</v>
      </c>
      <c r="G66" s="96">
        <f t="shared" si="9"/>
        <v>1700</v>
      </c>
      <c r="H66" s="96">
        <f t="shared" si="9"/>
        <v>1715</v>
      </c>
      <c r="I66" s="81">
        <f>H66+25</f>
        <v>1740</v>
      </c>
      <c r="J66" s="81">
        <f>I66+30</f>
        <v>1770</v>
      </c>
      <c r="K66" s="81">
        <v>1439.95</v>
      </c>
      <c r="L66" s="81">
        <v>1738.0531199999998</v>
      </c>
    </row>
    <row r="67" spans="1:12" x14ac:dyDescent="0.25">
      <c r="A67" s="57">
        <v>2228.14</v>
      </c>
      <c r="B67" s="57">
        <v>2135.3000000000002</v>
      </c>
      <c r="C67" s="57">
        <v>2175.09</v>
      </c>
      <c r="D67" s="57">
        <v>2267.9299999999998</v>
      </c>
      <c r="E67" s="57">
        <v>2201.62</v>
      </c>
      <c r="F67" s="58">
        <v>2254.66</v>
      </c>
      <c r="G67" s="58">
        <v>2122.0416</v>
      </c>
      <c r="H67" s="82">
        <v>2241.4</v>
      </c>
      <c r="I67" s="77">
        <v>2161.8200000000002</v>
      </c>
      <c r="J67" s="92">
        <v>2188.35</v>
      </c>
      <c r="K67" s="92">
        <v>2267.9299999999998</v>
      </c>
      <c r="L67" s="92">
        <v>2281.19472</v>
      </c>
    </row>
    <row r="68" spans="1:12" x14ac:dyDescent="0.25">
      <c r="A68" s="81">
        <f>Janeiro!E69+10</f>
        <v>1810</v>
      </c>
      <c r="B68" s="96">
        <f t="shared" ref="B68:H68" si="10">A68+15</f>
        <v>1825</v>
      </c>
      <c r="C68" s="96">
        <f t="shared" si="10"/>
        <v>1840</v>
      </c>
      <c r="D68" s="96">
        <f t="shared" si="10"/>
        <v>1855</v>
      </c>
      <c r="E68" s="96">
        <f t="shared" si="10"/>
        <v>1870</v>
      </c>
      <c r="F68" s="96">
        <f t="shared" si="10"/>
        <v>1885</v>
      </c>
      <c r="G68" s="96">
        <f t="shared" si="10"/>
        <v>1900</v>
      </c>
      <c r="H68" s="96">
        <f t="shared" si="10"/>
        <v>1915</v>
      </c>
      <c r="I68" s="81">
        <f>H68+25</f>
        <v>1940</v>
      </c>
      <c r="J68" s="81">
        <v>1062.9100000000001</v>
      </c>
      <c r="K68" s="81">
        <v>1943.94</v>
      </c>
      <c r="L68" s="81">
        <v>1955.3097600000001</v>
      </c>
    </row>
    <row r="69" spans="1:12" x14ac:dyDescent="0.25">
      <c r="A69" s="57">
        <v>1591.53</v>
      </c>
      <c r="B69" s="57">
        <v>1525.22</v>
      </c>
      <c r="C69" s="57">
        <v>1553.64</v>
      </c>
      <c r="D69" s="57">
        <v>1619.95</v>
      </c>
      <c r="E69" s="57">
        <v>1572.58</v>
      </c>
      <c r="F69" s="58">
        <v>1610.47</v>
      </c>
      <c r="G69" s="58">
        <v>1515.7439999999999</v>
      </c>
      <c r="H69" s="82">
        <v>1601</v>
      </c>
      <c r="I69" s="77">
        <v>1544.16</v>
      </c>
      <c r="J69" s="92">
        <v>1563.11</v>
      </c>
      <c r="K69" s="92">
        <v>1619.95</v>
      </c>
      <c r="L69" s="92">
        <v>1629.4247999999998</v>
      </c>
    </row>
    <row r="70" spans="1:12" x14ac:dyDescent="0.25">
      <c r="A70" s="57">
        <v>6896.64</v>
      </c>
      <c r="B70" s="57">
        <v>6609.28</v>
      </c>
      <c r="C70" s="57">
        <v>6732.43</v>
      </c>
      <c r="D70" s="57">
        <v>7019.79</v>
      </c>
      <c r="E70" s="57">
        <v>6814.53</v>
      </c>
      <c r="F70" s="58">
        <v>6978.73</v>
      </c>
      <c r="G70" s="58">
        <v>6568.2240000000002</v>
      </c>
      <c r="H70" s="82">
        <v>6937.68</v>
      </c>
      <c r="I70" s="77">
        <v>6691.37</v>
      </c>
      <c r="J70" s="92">
        <v>6773.48</v>
      </c>
      <c r="K70" s="92">
        <v>8099.75</v>
      </c>
      <c r="L70" s="92">
        <v>8147.1239999999998</v>
      </c>
    </row>
    <row r="71" spans="1:12" x14ac:dyDescent="0.25">
      <c r="A71" s="96">
        <f>Janeiro!E72+10</f>
        <v>1510</v>
      </c>
      <c r="B71" s="96">
        <f>Janeiro!E72+15</f>
        <v>1515</v>
      </c>
      <c r="C71" s="96">
        <f>Janeiro!E72+20</f>
        <v>1520</v>
      </c>
      <c r="D71" s="96">
        <f>Janeiro!E72+25</f>
        <v>1525</v>
      </c>
      <c r="E71" s="96">
        <f>Janeiro!E72+30</f>
        <v>1530</v>
      </c>
      <c r="F71" s="96">
        <f>Janeiro!E72+35</f>
        <v>1535</v>
      </c>
      <c r="G71" s="58">
        <v>1364.1695999999999</v>
      </c>
      <c r="H71" s="82">
        <v>1601</v>
      </c>
      <c r="I71" s="77">
        <v>1544.16</v>
      </c>
      <c r="J71" s="92">
        <v>1563.11</v>
      </c>
      <c r="K71" s="92">
        <v>1619.95</v>
      </c>
      <c r="L71" s="92">
        <v>1629.4247999999998</v>
      </c>
    </row>
    <row r="72" spans="1:12" x14ac:dyDescent="0.25">
      <c r="A72" s="57">
        <v>1591.53</v>
      </c>
      <c r="B72" s="57">
        <v>1525.22</v>
      </c>
      <c r="C72" s="57">
        <v>1553.64</v>
      </c>
      <c r="D72" s="57">
        <v>1943.94</v>
      </c>
      <c r="E72" s="57">
        <v>1887.1</v>
      </c>
      <c r="F72" s="58">
        <v>1932.57</v>
      </c>
      <c r="G72" s="58">
        <v>1818.8928000000001</v>
      </c>
      <c r="H72" s="82">
        <v>1921.2</v>
      </c>
      <c r="I72" s="77">
        <v>1852.99</v>
      </c>
      <c r="J72" s="92">
        <v>1875.73</v>
      </c>
      <c r="K72" s="92">
        <v>1943.94</v>
      </c>
      <c r="L72" s="92">
        <v>1955.3097600000001</v>
      </c>
    </row>
    <row r="73" spans="1:12" x14ac:dyDescent="0.25">
      <c r="A73" s="57">
        <v>4031.88</v>
      </c>
      <c r="B73" s="57">
        <v>3863.88</v>
      </c>
      <c r="C73" s="57">
        <v>3935.88</v>
      </c>
      <c r="D73" s="57">
        <v>4103.88</v>
      </c>
      <c r="E73" s="57">
        <v>3983.88</v>
      </c>
      <c r="F73" s="58">
        <v>4079.87</v>
      </c>
      <c r="G73" s="58">
        <v>3839.8847999999998</v>
      </c>
      <c r="H73" s="82">
        <v>4589.54</v>
      </c>
      <c r="I73" s="77">
        <v>4426.6000000000004</v>
      </c>
      <c r="J73" s="92">
        <v>4689.33</v>
      </c>
      <c r="K73" s="92">
        <v>4859.8500000000004</v>
      </c>
      <c r="L73" s="92">
        <v>4888.2743999999993</v>
      </c>
    </row>
    <row r="74" spans="1:12" x14ac:dyDescent="0.25">
      <c r="A74" s="57">
        <v>3024.97</v>
      </c>
      <c r="B74" s="57">
        <v>2898.93</v>
      </c>
      <c r="C74" s="57">
        <v>2952.95</v>
      </c>
      <c r="D74" s="57">
        <v>3239.9</v>
      </c>
      <c r="E74" s="57">
        <v>3145.17</v>
      </c>
      <c r="F74" s="58">
        <v>3220.95</v>
      </c>
      <c r="G74" s="58">
        <v>3031.4879999999998</v>
      </c>
      <c r="H74" s="82">
        <v>3202</v>
      </c>
      <c r="I74" s="77">
        <v>3088.32</v>
      </c>
      <c r="J74" s="92">
        <v>3126.22</v>
      </c>
      <c r="K74" s="92">
        <v>3779.88</v>
      </c>
      <c r="L74" s="92">
        <v>3801.9911999999999</v>
      </c>
    </row>
    <row r="75" spans="1:12" x14ac:dyDescent="0.25">
      <c r="A75" s="57">
        <v>2546.4499999999998</v>
      </c>
      <c r="B75" s="57">
        <v>2440.35</v>
      </c>
      <c r="C75" s="57">
        <v>2785.82</v>
      </c>
      <c r="D75" s="57">
        <v>2591.92</v>
      </c>
      <c r="E75" s="57">
        <v>2516.14</v>
      </c>
      <c r="F75" s="58">
        <v>2576.7600000000002</v>
      </c>
      <c r="G75" s="58">
        <v>2425.1904</v>
      </c>
      <c r="H75" s="82">
        <v>2561.6</v>
      </c>
      <c r="I75" s="77">
        <v>2470.66</v>
      </c>
      <c r="J75" s="92">
        <v>2500.9699999999998</v>
      </c>
      <c r="K75" s="92">
        <v>2591.92</v>
      </c>
      <c r="L75" s="92">
        <v>2607.0796799999998</v>
      </c>
    </row>
    <row r="76" spans="1:12" x14ac:dyDescent="0.25">
      <c r="A76" s="57">
        <v>1591.53</v>
      </c>
      <c r="B76" s="57">
        <v>1525.22</v>
      </c>
      <c r="C76" s="57">
        <v>1553.64</v>
      </c>
      <c r="D76" s="57">
        <v>1943.94</v>
      </c>
      <c r="E76" s="57">
        <v>1887.1</v>
      </c>
      <c r="F76" s="58">
        <v>1932.57</v>
      </c>
      <c r="G76" s="58">
        <v>1818.8928000000001</v>
      </c>
      <c r="H76" s="82">
        <v>1921.2</v>
      </c>
      <c r="I76" s="77">
        <v>1852.99</v>
      </c>
      <c r="J76" s="92">
        <v>1875.73</v>
      </c>
      <c r="K76" s="92">
        <v>1943.94</v>
      </c>
      <c r="L76" s="92">
        <v>1955.3097600000001</v>
      </c>
    </row>
    <row r="77" spans="1:12" x14ac:dyDescent="0.25">
      <c r="A77" s="57">
        <v>4774.59</v>
      </c>
      <c r="B77" s="57">
        <v>4575.6499999999996</v>
      </c>
      <c r="C77" s="57">
        <v>4660.91</v>
      </c>
      <c r="D77" s="57">
        <v>4859.8500000000004</v>
      </c>
      <c r="E77" s="57">
        <v>4717.75</v>
      </c>
      <c r="F77" s="58">
        <v>4831.43</v>
      </c>
      <c r="G77" s="58">
        <v>4547.232</v>
      </c>
      <c r="H77" s="82">
        <v>4803.01</v>
      </c>
      <c r="I77" s="77">
        <v>4632.49</v>
      </c>
      <c r="J77" s="92">
        <v>4689.33</v>
      </c>
      <c r="K77" s="92">
        <v>4859.8500000000004</v>
      </c>
      <c r="L77" s="92">
        <v>4888.2743999999993</v>
      </c>
    </row>
    <row r="78" spans="1:12" x14ac:dyDescent="0.25">
      <c r="A78" s="81">
        <f>Janeiro!E79+10</f>
        <v>1510</v>
      </c>
      <c r="B78" s="96">
        <f t="shared" ref="B78:H79" si="11">A78+15</f>
        <v>1525</v>
      </c>
      <c r="C78" s="96">
        <f t="shared" si="11"/>
        <v>1540</v>
      </c>
      <c r="D78" s="96">
        <f t="shared" si="11"/>
        <v>1555</v>
      </c>
      <c r="E78" s="96">
        <f t="shared" si="11"/>
        <v>1570</v>
      </c>
      <c r="F78" s="96">
        <f t="shared" si="11"/>
        <v>1585</v>
      </c>
      <c r="G78" s="96">
        <f t="shared" si="11"/>
        <v>1600</v>
      </c>
      <c r="H78" s="96">
        <f t="shared" si="11"/>
        <v>1615</v>
      </c>
      <c r="I78" s="81">
        <f>H78+25</f>
        <v>1640</v>
      </c>
      <c r="J78" s="81">
        <v>885.76</v>
      </c>
      <c r="K78" s="81">
        <v>1619.95</v>
      </c>
      <c r="L78" s="81">
        <v>1629.4247999999998</v>
      </c>
    </row>
    <row r="79" spans="1:12" x14ac:dyDescent="0.25">
      <c r="A79" s="81">
        <f>Janeiro!E80+10</f>
        <v>1760</v>
      </c>
      <c r="B79" s="96">
        <f t="shared" si="11"/>
        <v>1775</v>
      </c>
      <c r="C79" s="96">
        <f t="shared" si="11"/>
        <v>1790</v>
      </c>
      <c r="D79" s="96">
        <f t="shared" si="11"/>
        <v>1805</v>
      </c>
      <c r="E79" s="96">
        <f t="shared" si="11"/>
        <v>1820</v>
      </c>
      <c r="F79" s="96">
        <f t="shared" si="11"/>
        <v>1835</v>
      </c>
      <c r="G79" s="96">
        <f t="shared" si="11"/>
        <v>1850</v>
      </c>
      <c r="H79" s="96">
        <f t="shared" si="11"/>
        <v>1865</v>
      </c>
      <c r="I79" s="81">
        <f>H79+25</f>
        <v>1890</v>
      </c>
      <c r="J79" s="81">
        <v>607.87</v>
      </c>
      <c r="K79" s="81">
        <v>1889.94</v>
      </c>
      <c r="L79" s="81">
        <v>1900.9956</v>
      </c>
    </row>
    <row r="80" spans="1:12" x14ac:dyDescent="0.25">
      <c r="A80" s="96">
        <f>Janeiro!E81+10</f>
        <v>1510</v>
      </c>
      <c r="B80" s="96">
        <f>Janeiro!E81+15</f>
        <v>1515</v>
      </c>
      <c r="C80" s="96">
        <f>Janeiro!E81+20</f>
        <v>1520</v>
      </c>
      <c r="D80" s="96">
        <f>Janeiro!E81+25</f>
        <v>1525</v>
      </c>
      <c r="E80" s="96">
        <f>Janeiro!E81+30</f>
        <v>1530</v>
      </c>
      <c r="F80" s="96">
        <f>Janeiro!E81+35</f>
        <v>1535</v>
      </c>
      <c r="G80" s="57">
        <f>Janeiro!E81+40</f>
        <v>1540</v>
      </c>
      <c r="H80" s="82">
        <v>907.23</v>
      </c>
      <c r="I80" s="77">
        <v>1544.16</v>
      </c>
      <c r="J80" s="92">
        <v>1563.11</v>
      </c>
      <c r="K80" s="92">
        <v>1619.95</v>
      </c>
      <c r="L80" s="92">
        <v>1629.4247999999998</v>
      </c>
    </row>
    <row r="81" spans="1:12" x14ac:dyDescent="0.25">
      <c r="A81" s="57">
        <v>2135.6799999999998</v>
      </c>
      <c r="B81" s="57">
        <v>2046.69</v>
      </c>
      <c r="C81" s="57">
        <v>2084.83</v>
      </c>
      <c r="D81" s="57">
        <v>2173.81</v>
      </c>
      <c r="E81" s="57">
        <v>2110.25</v>
      </c>
      <c r="F81" s="58">
        <v>2161.1</v>
      </c>
      <c r="G81" s="58">
        <v>2033.9768735999999</v>
      </c>
      <c r="H81" s="82">
        <v>2148.38</v>
      </c>
      <c r="I81" s="77">
        <v>2072.11</v>
      </c>
      <c r="J81" s="92">
        <v>2097.5300000000002</v>
      </c>
      <c r="K81" s="92">
        <v>2173.81</v>
      </c>
      <c r="L81" s="92">
        <v>2186.5251391199999</v>
      </c>
    </row>
    <row r="82" spans="1:12" x14ac:dyDescent="0.25">
      <c r="A82" s="57">
        <v>5570.36</v>
      </c>
      <c r="B82" s="57">
        <v>5338.26</v>
      </c>
      <c r="C82" s="57">
        <v>5437.73</v>
      </c>
      <c r="D82" s="57">
        <v>5669.83</v>
      </c>
      <c r="E82" s="57">
        <v>7862.92</v>
      </c>
      <c r="F82" s="58">
        <v>8052.39</v>
      </c>
      <c r="G82" s="58">
        <v>7578.72</v>
      </c>
      <c r="H82" s="82">
        <v>8005.02</v>
      </c>
      <c r="I82" s="77">
        <v>7720.82</v>
      </c>
      <c r="J82" s="92">
        <v>7815.55</v>
      </c>
      <c r="K82" s="92">
        <v>8639.74</v>
      </c>
      <c r="L82" s="92">
        <v>8690.2656000000006</v>
      </c>
    </row>
    <row r="83" spans="1:12" x14ac:dyDescent="0.25">
      <c r="A83" s="57">
        <v>2122.04</v>
      </c>
      <c r="B83" s="57">
        <v>2033.62</v>
      </c>
      <c r="C83" s="57">
        <v>2071.52</v>
      </c>
      <c r="D83" s="57">
        <v>2159.94</v>
      </c>
      <c r="E83" s="57">
        <v>2096.7800000000002</v>
      </c>
      <c r="F83" s="58">
        <v>2147.3000000000002</v>
      </c>
      <c r="G83" s="58">
        <v>2020.9920000000002</v>
      </c>
      <c r="H83" s="82">
        <v>2134.67</v>
      </c>
      <c r="I83" s="77">
        <v>2058.88</v>
      </c>
      <c r="J83" s="92">
        <v>2084.14</v>
      </c>
      <c r="K83" s="92">
        <v>2159.9299999999998</v>
      </c>
      <c r="L83" s="92">
        <v>2172.5664000000002</v>
      </c>
    </row>
    <row r="84" spans="1:12" x14ac:dyDescent="0.25">
      <c r="A84" s="57">
        <v>1591.53</v>
      </c>
      <c r="B84" s="57">
        <v>1830.26</v>
      </c>
      <c r="C84" s="57">
        <v>1864.37</v>
      </c>
      <c r="D84" s="57">
        <v>1943.94</v>
      </c>
      <c r="E84" s="57">
        <v>1887.1</v>
      </c>
      <c r="F84" s="58">
        <v>1932.57</v>
      </c>
      <c r="G84" s="58">
        <v>1818.8928000000001</v>
      </c>
      <c r="H84" s="82">
        <v>1921.2</v>
      </c>
      <c r="I84" s="77">
        <v>1852.99</v>
      </c>
      <c r="J84" s="92">
        <v>1875.73</v>
      </c>
      <c r="K84" s="92">
        <v>1943.94</v>
      </c>
      <c r="L84" s="92">
        <v>1955.3097600000001</v>
      </c>
    </row>
    <row r="85" spans="1:12" x14ac:dyDescent="0.25">
      <c r="A85" s="57">
        <v>3713.57</v>
      </c>
      <c r="B85" s="57">
        <v>3558.84</v>
      </c>
      <c r="C85" s="57">
        <v>3625.15</v>
      </c>
      <c r="D85" s="57">
        <v>3779.89</v>
      </c>
      <c r="E85" s="57">
        <v>3669.36</v>
      </c>
      <c r="F85" s="58">
        <v>3757.78</v>
      </c>
      <c r="G85" s="58">
        <v>3536.7359999999999</v>
      </c>
      <c r="H85" s="82">
        <v>3735.67</v>
      </c>
      <c r="I85" s="77">
        <v>4014.82</v>
      </c>
      <c r="J85" s="92">
        <v>4064.08</v>
      </c>
      <c r="K85" s="92">
        <v>4211.87</v>
      </c>
      <c r="L85" s="92">
        <v>4236.5044799999996</v>
      </c>
    </row>
    <row r="86" spans="1:12" x14ac:dyDescent="0.25">
      <c r="A86" s="57">
        <v>2652.55</v>
      </c>
      <c r="B86" s="57">
        <v>2542.0300000000002</v>
      </c>
      <c r="C86" s="57">
        <v>2589.4</v>
      </c>
      <c r="D86" s="57">
        <v>4319.87</v>
      </c>
      <c r="E86" s="57">
        <v>4193.5600000000004</v>
      </c>
      <c r="F86" s="58">
        <v>4294.6000000000004</v>
      </c>
      <c r="G86" s="58">
        <v>4041.9840000000004</v>
      </c>
      <c r="H86" s="82">
        <v>4269.34</v>
      </c>
      <c r="I86" s="77">
        <v>4117.7700000000004</v>
      </c>
      <c r="J86" s="92">
        <v>4168.29</v>
      </c>
      <c r="K86" s="92">
        <v>4319.87</v>
      </c>
      <c r="L86" s="92">
        <v>4345.1328000000003</v>
      </c>
    </row>
    <row r="87" spans="1:12" x14ac:dyDescent="0.25">
      <c r="A87" s="57">
        <v>3342.22</v>
      </c>
      <c r="B87" s="57">
        <v>3202.96</v>
      </c>
      <c r="C87" s="57">
        <v>3262.64</v>
      </c>
      <c r="D87" s="57">
        <v>3401.9</v>
      </c>
      <c r="E87" s="57">
        <v>3302.43</v>
      </c>
      <c r="F87" s="58">
        <v>3382</v>
      </c>
      <c r="G87" s="58">
        <v>3183.0623999999998</v>
      </c>
      <c r="H87" s="82">
        <v>3362.1</v>
      </c>
      <c r="I87" s="77">
        <v>3242.74</v>
      </c>
      <c r="J87" s="92">
        <v>3282.53</v>
      </c>
      <c r="K87" s="92">
        <v>3401.89</v>
      </c>
      <c r="L87" s="92">
        <v>3421.7920799999997</v>
      </c>
    </row>
    <row r="88" spans="1:12" x14ac:dyDescent="0.25">
      <c r="A88" s="96">
        <f>Janeiro!E89+10</f>
        <v>1510</v>
      </c>
      <c r="B88" s="96">
        <f>Janeiro!E89+15</f>
        <v>1515</v>
      </c>
      <c r="C88" s="96">
        <f>Janeiro!E89+20</f>
        <v>1520</v>
      </c>
      <c r="D88" s="96">
        <f>Janeiro!E89+25</f>
        <v>1525</v>
      </c>
      <c r="E88" s="96">
        <f>Janeiro!E89+30</f>
        <v>1530</v>
      </c>
      <c r="F88" s="96">
        <f>Janeiro!E89+35</f>
        <v>1535</v>
      </c>
      <c r="G88" s="57">
        <f>Janeiro!E89+40</f>
        <v>1540</v>
      </c>
      <c r="H88" s="82">
        <v>640.4</v>
      </c>
      <c r="I88" s="77">
        <v>1544.16</v>
      </c>
      <c r="J88" s="92">
        <v>1563.11</v>
      </c>
      <c r="K88" s="92">
        <v>1619.95</v>
      </c>
      <c r="L88" s="92">
        <v>1629.4247999999998</v>
      </c>
    </row>
    <row r="89" spans="1:12" x14ac:dyDescent="0.25">
      <c r="A89" s="57">
        <v>3713.57</v>
      </c>
      <c r="B89" s="57">
        <v>3558.84</v>
      </c>
      <c r="C89" s="57">
        <v>3625.15</v>
      </c>
      <c r="D89" s="57">
        <v>3779.89</v>
      </c>
      <c r="E89" s="57">
        <v>3669.36</v>
      </c>
      <c r="F89" s="58">
        <v>3757.78</v>
      </c>
      <c r="G89" s="58">
        <v>3536.7359999999999</v>
      </c>
      <c r="H89" s="82">
        <v>3735.67</v>
      </c>
      <c r="I89" s="77">
        <v>3603.04</v>
      </c>
      <c r="J89" s="92">
        <v>3647.25</v>
      </c>
      <c r="K89" s="92">
        <v>3779.88</v>
      </c>
      <c r="L89" s="92">
        <v>3801.9911999999999</v>
      </c>
    </row>
    <row r="90" spans="1:12" x14ac:dyDescent="0.25">
      <c r="A90" s="57">
        <v>10610.21</v>
      </c>
      <c r="B90" s="57">
        <v>10168.120000000001</v>
      </c>
      <c r="C90" s="57">
        <v>10357.58</v>
      </c>
      <c r="D90" s="57">
        <v>10799.68</v>
      </c>
      <c r="E90" s="57">
        <v>10483.9</v>
      </c>
      <c r="F90" s="58">
        <v>10736.52</v>
      </c>
      <c r="G90" s="58">
        <v>10104.959999999999</v>
      </c>
      <c r="H90" s="82">
        <v>10673.36</v>
      </c>
      <c r="I90" s="77">
        <v>11323.87</v>
      </c>
      <c r="J90" s="92">
        <v>11462.81</v>
      </c>
      <c r="K90" s="92">
        <v>11879.64</v>
      </c>
      <c r="L90" s="92">
        <v>11949.1152</v>
      </c>
    </row>
    <row r="91" spans="1:12" x14ac:dyDescent="0.25">
      <c r="A91" s="57">
        <v>2640.35</v>
      </c>
      <c r="B91" s="57">
        <v>2440.35</v>
      </c>
      <c r="C91" s="57">
        <v>2485.8200000000002</v>
      </c>
      <c r="D91" s="57">
        <v>2591.92</v>
      </c>
      <c r="E91" s="57">
        <v>2516.14</v>
      </c>
      <c r="F91" s="58">
        <v>2576.7600000000002</v>
      </c>
      <c r="G91" s="58">
        <v>2425.1904</v>
      </c>
      <c r="H91" s="82">
        <v>2561.6</v>
      </c>
      <c r="I91" s="77">
        <v>2470.66</v>
      </c>
      <c r="J91" s="92">
        <v>2500.9699999999998</v>
      </c>
      <c r="K91" s="92">
        <v>2591.92</v>
      </c>
      <c r="L91" s="92">
        <v>2607.0796799999998</v>
      </c>
    </row>
    <row r="92" spans="1:12" x14ac:dyDescent="0.25">
      <c r="A92" s="57">
        <v>2122.04</v>
      </c>
      <c r="B92" s="57">
        <v>3050.43</v>
      </c>
      <c r="C92" s="57">
        <v>3107.28</v>
      </c>
      <c r="D92" s="57">
        <v>3239.9</v>
      </c>
      <c r="E92" s="57">
        <v>3145.17</v>
      </c>
      <c r="F92" s="58">
        <v>3220.95</v>
      </c>
      <c r="G92" s="58">
        <v>3031.4879999999998</v>
      </c>
      <c r="H92" s="82">
        <v>3202</v>
      </c>
      <c r="I92" s="77">
        <v>3088.32</v>
      </c>
      <c r="J92" s="92">
        <v>3126.22</v>
      </c>
      <c r="K92" s="92">
        <v>3779.88</v>
      </c>
      <c r="L92" s="92">
        <v>3801.9911999999999</v>
      </c>
    </row>
    <row r="93" spans="1:12" x14ac:dyDescent="0.25">
      <c r="A93" s="57">
        <v>1591.53</v>
      </c>
      <c r="B93" s="57">
        <v>1525.22</v>
      </c>
      <c r="C93" s="57">
        <v>1553.64</v>
      </c>
      <c r="D93" s="57">
        <v>1619.95</v>
      </c>
      <c r="E93" s="57">
        <v>1572.58</v>
      </c>
      <c r="F93" s="58">
        <v>1610.47</v>
      </c>
      <c r="G93" s="58">
        <v>1515.7439999999999</v>
      </c>
      <c r="H93" s="82">
        <v>1601</v>
      </c>
      <c r="I93" s="77">
        <v>1544.16</v>
      </c>
      <c r="J93" s="92">
        <v>1563.11</v>
      </c>
      <c r="K93" s="92">
        <v>1619.95</v>
      </c>
      <c r="L93" s="92">
        <v>1629.4247999999998</v>
      </c>
    </row>
    <row r="94" spans="1:12" x14ac:dyDescent="0.25">
      <c r="A94" s="57">
        <v>7957.66</v>
      </c>
      <c r="B94" s="57">
        <v>7626.09</v>
      </c>
      <c r="C94" s="57">
        <v>7768.19</v>
      </c>
      <c r="D94" s="57">
        <v>8099.76</v>
      </c>
      <c r="E94" s="57">
        <v>7862.92</v>
      </c>
      <c r="F94" s="58">
        <v>8052.39</v>
      </c>
      <c r="G94" s="58">
        <v>7578.72</v>
      </c>
      <c r="H94" s="82">
        <v>8005.02</v>
      </c>
      <c r="I94" s="77">
        <v>7720.82</v>
      </c>
      <c r="J94" s="92">
        <v>7815.55</v>
      </c>
      <c r="K94" s="92">
        <v>8912.9699999999993</v>
      </c>
      <c r="L94" s="92">
        <v>8965.0952496000009</v>
      </c>
    </row>
    <row r="95" spans="1:12" x14ac:dyDescent="0.25">
      <c r="A95" s="81">
        <f>Janeiro!E96+10</f>
        <v>1760</v>
      </c>
      <c r="B95" s="96">
        <f t="shared" ref="B95:H95" si="12">A95+15</f>
        <v>1775</v>
      </c>
      <c r="C95" s="96">
        <f t="shared" si="12"/>
        <v>1790</v>
      </c>
      <c r="D95" s="96">
        <f t="shared" si="12"/>
        <v>1805</v>
      </c>
      <c r="E95" s="96">
        <f t="shared" si="12"/>
        <v>1820</v>
      </c>
      <c r="F95" s="96">
        <f t="shared" si="12"/>
        <v>1835</v>
      </c>
      <c r="G95" s="96">
        <f t="shared" si="12"/>
        <v>1850</v>
      </c>
      <c r="H95" s="96">
        <f t="shared" si="12"/>
        <v>1865</v>
      </c>
      <c r="I95" s="77">
        <v>1621.37</v>
      </c>
      <c r="J95" s="92">
        <v>1823.62</v>
      </c>
      <c r="K95" s="92">
        <v>1889.94</v>
      </c>
      <c r="L95" s="92">
        <v>1900.9956</v>
      </c>
    </row>
    <row r="96" spans="1:12" x14ac:dyDescent="0.25">
      <c r="A96" s="57">
        <v>1989.41</v>
      </c>
      <c r="B96" s="57">
        <v>1906.52</v>
      </c>
      <c r="C96" s="57">
        <v>1942.05</v>
      </c>
      <c r="D96" s="57">
        <v>2024.94</v>
      </c>
      <c r="E96" s="57">
        <v>1965.73</v>
      </c>
      <c r="F96" s="58">
        <v>2013.09</v>
      </c>
      <c r="G96" s="58">
        <v>1894.68</v>
      </c>
      <c r="H96" s="82">
        <v>2001.25</v>
      </c>
      <c r="I96" s="77">
        <v>1930.2</v>
      </c>
      <c r="J96" s="92">
        <v>1953.88</v>
      </c>
      <c r="K96" s="92">
        <v>2024.93</v>
      </c>
      <c r="L96" s="92">
        <v>2036.7809999999999</v>
      </c>
    </row>
    <row r="97" spans="1:12" x14ac:dyDescent="0.25">
      <c r="A97" s="88">
        <f>Janeiro!E98+10</f>
        <v>1510</v>
      </c>
      <c r="B97" s="88">
        <f>Janeiro!E98+15</f>
        <v>1515</v>
      </c>
      <c r="C97" s="57">
        <v>1553.64</v>
      </c>
      <c r="D97" s="57">
        <v>1619.95</v>
      </c>
      <c r="E97" s="57">
        <v>1572.58</v>
      </c>
      <c r="F97" s="58">
        <v>1610.47</v>
      </c>
      <c r="G97" s="58">
        <v>1515.7439999999999</v>
      </c>
      <c r="H97" s="82">
        <v>1601</v>
      </c>
      <c r="I97" s="77">
        <v>1544.16</v>
      </c>
      <c r="J97" s="92">
        <v>1563.11</v>
      </c>
      <c r="K97" s="92">
        <v>1619.95</v>
      </c>
      <c r="L97" s="92">
        <v>1629.4247999999998</v>
      </c>
    </row>
    <row r="98" spans="1:12" x14ac:dyDescent="0.25">
      <c r="A98" s="96">
        <f>Janeiro!E99+10</f>
        <v>1810</v>
      </c>
      <c r="B98" s="96">
        <f>Janeiro!E99+15</f>
        <v>1815</v>
      </c>
      <c r="C98" s="96">
        <f>Janeiro!E99+20</f>
        <v>1820</v>
      </c>
      <c r="D98" s="96">
        <f>Janeiro!E99+25</f>
        <v>1825</v>
      </c>
      <c r="E98" s="96">
        <f>Janeiro!E99+30</f>
        <v>1830</v>
      </c>
      <c r="F98" s="58">
        <v>773.02</v>
      </c>
      <c r="G98" s="58">
        <v>1818.8928000000001</v>
      </c>
      <c r="H98" s="82">
        <v>1921.2</v>
      </c>
      <c r="I98" s="77">
        <v>1852.99</v>
      </c>
      <c r="J98" s="92">
        <v>1875.73</v>
      </c>
      <c r="K98" s="92">
        <v>1943.94</v>
      </c>
      <c r="L98" s="92">
        <v>1955.3097600000001</v>
      </c>
    </row>
    <row r="99" spans="1:12" x14ac:dyDescent="0.25">
      <c r="A99" s="96">
        <f>Janeiro!E100+10</f>
        <v>2110</v>
      </c>
      <c r="B99" s="96">
        <v>1210.01</v>
      </c>
      <c r="C99" s="57">
        <v>2175.09</v>
      </c>
      <c r="D99" s="57">
        <v>2267.9299999999998</v>
      </c>
      <c r="E99" s="57">
        <v>2201.62</v>
      </c>
      <c r="F99" s="58">
        <v>2254.66</v>
      </c>
      <c r="G99" s="58">
        <v>2122.0416</v>
      </c>
      <c r="H99" s="82">
        <v>2241.4</v>
      </c>
      <c r="I99" s="77">
        <v>2161.8200000000002</v>
      </c>
      <c r="J99" s="92">
        <v>2188.35</v>
      </c>
      <c r="K99" s="92">
        <v>2267.931</v>
      </c>
      <c r="L99" s="92">
        <v>2281.19472</v>
      </c>
    </row>
    <row r="100" spans="1:12" x14ac:dyDescent="0.25">
      <c r="A100" s="96">
        <f>Janeiro!E101+10</f>
        <v>1510</v>
      </c>
      <c r="B100" s="96">
        <f>Janeiro!E101+15</f>
        <v>1515</v>
      </c>
      <c r="C100" s="96">
        <f>Janeiro!E101+20</f>
        <v>1520</v>
      </c>
      <c r="D100" s="96">
        <f>Janeiro!E101+25</f>
        <v>1525</v>
      </c>
      <c r="E100" s="96">
        <f>Janeiro!E101+30</f>
        <v>1530</v>
      </c>
      <c r="F100" s="58">
        <v>1610.47</v>
      </c>
      <c r="G100" s="58">
        <v>1515.7439999999999</v>
      </c>
      <c r="H100" s="82">
        <v>1601</v>
      </c>
      <c r="I100" s="77">
        <v>1544.16</v>
      </c>
      <c r="J100" s="92">
        <v>1563.11</v>
      </c>
      <c r="K100" s="92">
        <v>1619.95</v>
      </c>
      <c r="L100" s="92">
        <v>1629.4247999999998</v>
      </c>
    </row>
    <row r="101" spans="1:12" x14ac:dyDescent="0.25">
      <c r="A101" s="81">
        <f>Janeiro!E102+10</f>
        <v>1510</v>
      </c>
      <c r="B101" s="96">
        <f t="shared" ref="B101:H101" si="13">A101+15</f>
        <v>1525</v>
      </c>
      <c r="C101" s="96">
        <f t="shared" si="13"/>
        <v>1540</v>
      </c>
      <c r="D101" s="96">
        <f t="shared" si="13"/>
        <v>1555</v>
      </c>
      <c r="E101" s="96">
        <f t="shared" si="13"/>
        <v>1570</v>
      </c>
      <c r="F101" s="96">
        <f t="shared" si="13"/>
        <v>1585</v>
      </c>
      <c r="G101" s="96">
        <f t="shared" si="13"/>
        <v>1600</v>
      </c>
      <c r="H101" s="96">
        <f t="shared" si="13"/>
        <v>1615</v>
      </c>
      <c r="I101" s="81">
        <f>H101+25</f>
        <v>1640</v>
      </c>
      <c r="J101" s="81">
        <f>I101+30</f>
        <v>1670</v>
      </c>
      <c r="K101" s="81">
        <v>1619.95</v>
      </c>
      <c r="L101" s="81">
        <v>1629.4247999999998</v>
      </c>
    </row>
    <row r="102" spans="1:12" x14ac:dyDescent="0.25">
      <c r="A102" s="57">
        <v>2122.04</v>
      </c>
      <c r="B102" s="57">
        <v>2033.62</v>
      </c>
      <c r="C102" s="57">
        <v>2071.52</v>
      </c>
      <c r="D102" s="57">
        <v>2159.94</v>
      </c>
      <c r="E102" s="57">
        <v>2096.7800000000002</v>
      </c>
      <c r="F102" s="58">
        <v>2379.92</v>
      </c>
      <c r="G102" s="58">
        <v>2526.2399999999998</v>
      </c>
      <c r="H102" s="82">
        <v>2668.34</v>
      </c>
      <c r="I102" s="77">
        <v>2573.6</v>
      </c>
      <c r="J102" s="92">
        <v>2605.1799999999998</v>
      </c>
      <c r="K102" s="92">
        <v>2969.91</v>
      </c>
      <c r="L102" s="92">
        <v>2987.2788</v>
      </c>
    </row>
    <row r="103" spans="1:12" x14ac:dyDescent="0.25">
      <c r="A103" s="57">
        <v>2068.9899999999998</v>
      </c>
      <c r="B103" s="57">
        <v>1982.78</v>
      </c>
      <c r="C103" s="57">
        <v>2019.73</v>
      </c>
      <c r="D103" s="57">
        <v>2105.94</v>
      </c>
      <c r="E103" s="57">
        <v>2411.3000000000002</v>
      </c>
      <c r="F103" s="58">
        <v>2469.39</v>
      </c>
      <c r="G103" s="58">
        <v>2324.1407999999997</v>
      </c>
      <c r="H103" s="82">
        <v>2454.87</v>
      </c>
      <c r="I103" s="77">
        <v>2367.71</v>
      </c>
      <c r="J103" s="92">
        <v>2396.77</v>
      </c>
      <c r="K103" s="92">
        <v>2483.92</v>
      </c>
      <c r="L103" s="92">
        <v>2498.4513599999996</v>
      </c>
    </row>
    <row r="104" spans="1:12" x14ac:dyDescent="0.25">
      <c r="A104" s="96">
        <f>Janeiro!E105+10</f>
        <v>1510</v>
      </c>
      <c r="B104" s="96">
        <f>Janeiro!E105+15</f>
        <v>1515</v>
      </c>
      <c r="C104" s="96">
        <f>Janeiro!E105+20</f>
        <v>1520</v>
      </c>
      <c r="D104" s="96">
        <f>Janeiro!E105+25</f>
        <v>1525</v>
      </c>
      <c r="E104" s="57">
        <v>366.94</v>
      </c>
      <c r="F104" s="58">
        <v>1610.47</v>
      </c>
      <c r="G104" s="58">
        <v>1515.7439999999999</v>
      </c>
      <c r="H104" s="82">
        <v>1601</v>
      </c>
      <c r="I104" s="77">
        <v>1544.16</v>
      </c>
      <c r="J104" s="92">
        <v>1563.11</v>
      </c>
      <c r="K104" s="92">
        <v>1619.95</v>
      </c>
      <c r="L104" s="92">
        <v>1629.4247999999998</v>
      </c>
    </row>
    <row r="105" spans="1:12" x14ac:dyDescent="0.25">
      <c r="A105" s="57">
        <v>1909.84</v>
      </c>
      <c r="B105" s="57">
        <v>1830.26</v>
      </c>
      <c r="C105" s="57">
        <v>1864.37</v>
      </c>
      <c r="D105" s="57">
        <v>1943.94</v>
      </c>
      <c r="E105" s="57">
        <v>1887.1</v>
      </c>
      <c r="F105" s="58">
        <v>1932.57</v>
      </c>
      <c r="G105" s="58">
        <v>1818.8928000000001</v>
      </c>
      <c r="H105" s="82">
        <v>1921.2</v>
      </c>
      <c r="I105" s="77">
        <v>1852.99</v>
      </c>
      <c r="J105" s="92">
        <v>1875.73</v>
      </c>
      <c r="K105" s="92">
        <v>1943.94</v>
      </c>
      <c r="L105" s="92">
        <v>1955.3097600000001</v>
      </c>
    </row>
    <row r="106" spans="1:12" x14ac:dyDescent="0.25">
      <c r="A106" s="81">
        <f>Janeiro!E107+10</f>
        <v>1910</v>
      </c>
      <c r="B106" s="96">
        <f t="shared" ref="B106:H106" si="14">A106+15</f>
        <v>1925</v>
      </c>
      <c r="C106" s="96">
        <f t="shared" si="14"/>
        <v>1940</v>
      </c>
      <c r="D106" s="96">
        <f t="shared" si="14"/>
        <v>1955</v>
      </c>
      <c r="E106" s="96">
        <f t="shared" si="14"/>
        <v>1970</v>
      </c>
      <c r="F106" s="96">
        <f t="shared" si="14"/>
        <v>1985</v>
      </c>
      <c r="G106" s="96">
        <f t="shared" si="14"/>
        <v>2000</v>
      </c>
      <c r="H106" s="96">
        <f t="shared" si="14"/>
        <v>2015</v>
      </c>
      <c r="I106" s="81">
        <f>H106+25</f>
        <v>2040</v>
      </c>
      <c r="J106" s="81">
        <v>1979.94</v>
      </c>
      <c r="K106" s="81">
        <v>2051.9299999999998</v>
      </c>
      <c r="L106" s="81">
        <v>2063.9380799999999</v>
      </c>
    </row>
    <row r="107" spans="1:12" x14ac:dyDescent="0.25">
      <c r="A107" s="57">
        <v>1909.84</v>
      </c>
      <c r="B107" s="57">
        <v>1830.26</v>
      </c>
      <c r="C107" s="57">
        <v>1864.37</v>
      </c>
      <c r="D107" s="57">
        <v>1943.94</v>
      </c>
      <c r="E107" s="57">
        <v>1887.1</v>
      </c>
      <c r="F107" s="58">
        <v>1932.57</v>
      </c>
      <c r="G107" s="58">
        <v>1818.8928000000001</v>
      </c>
      <c r="H107" s="82">
        <v>1921.2</v>
      </c>
      <c r="I107" s="77">
        <v>1852.99</v>
      </c>
      <c r="J107" s="92">
        <v>1875.73</v>
      </c>
      <c r="K107" s="92">
        <v>1943.94</v>
      </c>
      <c r="L107" s="92">
        <v>1955.3097600000001</v>
      </c>
    </row>
    <row r="108" spans="1:12" x14ac:dyDescent="0.25">
      <c r="A108" s="57">
        <v>1995</v>
      </c>
      <c r="B108" s="57">
        <v>1912.68</v>
      </c>
      <c r="C108" s="57">
        <v>1948.32</v>
      </c>
      <c r="D108" s="57">
        <v>2138.34</v>
      </c>
      <c r="E108" s="57">
        <v>2075.81</v>
      </c>
      <c r="F108" s="58">
        <v>2125.83</v>
      </c>
      <c r="G108" s="58">
        <v>2000.78208</v>
      </c>
      <c r="H108" s="82">
        <v>2113.3200000000002</v>
      </c>
      <c r="I108" s="77">
        <v>2264.77</v>
      </c>
      <c r="J108" s="92">
        <v>2292.56</v>
      </c>
      <c r="K108" s="92">
        <v>2375.92</v>
      </c>
      <c r="L108" s="92">
        <v>2389.8230399999998</v>
      </c>
    </row>
    <row r="109" spans="1:12" x14ac:dyDescent="0.25">
      <c r="A109" s="57">
        <v>3183.06</v>
      </c>
      <c r="B109" s="57">
        <v>3050.43</v>
      </c>
      <c r="C109" s="57">
        <v>3107.28</v>
      </c>
      <c r="D109" s="57">
        <v>3239.9</v>
      </c>
      <c r="E109" s="57">
        <v>3145.17</v>
      </c>
      <c r="F109" s="58">
        <v>3220.95</v>
      </c>
      <c r="G109" s="58">
        <v>3031.4879999999998</v>
      </c>
      <c r="H109" s="82">
        <v>3202</v>
      </c>
      <c r="I109" s="77">
        <v>3088.32</v>
      </c>
      <c r="J109" s="92">
        <v>4168.29</v>
      </c>
      <c r="K109" s="92">
        <v>4319.87</v>
      </c>
      <c r="L109" s="92">
        <v>4345.1328000000003</v>
      </c>
    </row>
    <row r="110" spans="1:12" x14ac:dyDescent="0.25">
      <c r="A110" s="57">
        <v>2122.04</v>
      </c>
      <c r="B110" s="57">
        <v>2033.62</v>
      </c>
      <c r="C110" s="57">
        <v>2071.52</v>
      </c>
      <c r="D110" s="57">
        <v>2699.92</v>
      </c>
      <c r="E110" s="57">
        <v>2620.9699999999998</v>
      </c>
      <c r="F110" s="58">
        <v>2684.13</v>
      </c>
      <c r="G110" s="58">
        <v>2526.2399999999998</v>
      </c>
      <c r="H110" s="82">
        <v>2668.34</v>
      </c>
      <c r="I110" s="77">
        <v>2573.6</v>
      </c>
      <c r="J110" s="92">
        <v>2605.1799999999998</v>
      </c>
      <c r="K110" s="92">
        <v>2699.91</v>
      </c>
      <c r="L110" s="92">
        <v>2715.7079999999996</v>
      </c>
    </row>
    <row r="111" spans="1:12" x14ac:dyDescent="0.25">
      <c r="A111" s="57">
        <v>1591.53</v>
      </c>
      <c r="B111" s="57">
        <v>1525.22</v>
      </c>
      <c r="C111" s="57">
        <v>1553.64</v>
      </c>
      <c r="D111" s="57">
        <v>1619.95</v>
      </c>
      <c r="E111" s="57">
        <v>1572.58</v>
      </c>
      <c r="F111" s="58">
        <v>1610.47</v>
      </c>
      <c r="G111" s="58">
        <v>1515.7439999999999</v>
      </c>
      <c r="H111" s="82">
        <v>1601</v>
      </c>
      <c r="I111" s="77">
        <v>1544.16</v>
      </c>
      <c r="J111" s="92">
        <v>1563.11</v>
      </c>
      <c r="K111" s="92">
        <v>1619.95</v>
      </c>
      <c r="L111" s="92">
        <v>1629.4247999999998</v>
      </c>
    </row>
    <row r="112" spans="1:12" x14ac:dyDescent="0.25">
      <c r="A112" s="56">
        <f>Janeiro!E113+10</f>
        <v>2010</v>
      </c>
      <c r="B112" s="56">
        <f>Janeiro!E113+15</f>
        <v>2015</v>
      </c>
      <c r="C112" s="56">
        <f>Janeiro!E113+20</f>
        <v>2020</v>
      </c>
      <c r="D112" s="56">
        <f>Janeiro!E113+25</f>
        <v>2025</v>
      </c>
      <c r="E112" s="96">
        <f>Janeiro!E113+30</f>
        <v>2030</v>
      </c>
      <c r="F112" s="96">
        <f>Janeiro!E113+35</f>
        <v>2035</v>
      </c>
      <c r="G112" s="57">
        <f>Janeiro!E113+40</f>
        <v>2040</v>
      </c>
      <c r="H112" s="82">
        <v>2775.07</v>
      </c>
      <c r="I112" s="77">
        <v>2058.88</v>
      </c>
      <c r="J112" s="92">
        <v>2084.14</v>
      </c>
      <c r="K112" s="92">
        <v>2159.9299999999998</v>
      </c>
      <c r="L112" s="92">
        <v>2172.5664000000002</v>
      </c>
    </row>
    <row r="113" spans="1:12" x14ac:dyDescent="0.25">
      <c r="A113" s="88">
        <f>Janeiro!E114+10</f>
        <v>1760</v>
      </c>
      <c r="B113" s="96">
        <f>Janeiro!E114+15</f>
        <v>1765</v>
      </c>
      <c r="C113" s="96">
        <f>Janeiro!E114+20</f>
        <v>1770</v>
      </c>
      <c r="D113" s="96">
        <f>Janeiro!E114+25</f>
        <v>1775</v>
      </c>
      <c r="E113" s="96">
        <f>Janeiro!E114+30</f>
        <v>1780</v>
      </c>
      <c r="F113" s="96">
        <f>Janeiro!E114+35</f>
        <v>1785</v>
      </c>
      <c r="G113" s="57">
        <f>Janeiro!E114+40</f>
        <v>1790</v>
      </c>
      <c r="H113" s="82">
        <v>747.13</v>
      </c>
      <c r="I113" s="77">
        <v>1801.52</v>
      </c>
      <c r="J113" s="92">
        <v>1823.62</v>
      </c>
      <c r="K113" s="92">
        <v>1889.94</v>
      </c>
      <c r="L113" s="92">
        <v>1900.9956</v>
      </c>
    </row>
    <row r="114" spans="1:12" x14ac:dyDescent="0.25">
      <c r="A114" s="57">
        <v>1909.84</v>
      </c>
      <c r="B114" s="57">
        <v>1830.26</v>
      </c>
      <c r="C114" s="57">
        <v>1864.37</v>
      </c>
      <c r="D114" s="57">
        <v>1943.94</v>
      </c>
      <c r="E114" s="57">
        <v>1887.1</v>
      </c>
      <c r="F114" s="58">
        <v>2469.3995999999997</v>
      </c>
      <c r="G114" s="58">
        <v>2324.1407999999997</v>
      </c>
      <c r="H114" s="82">
        <v>2454.87</v>
      </c>
      <c r="I114" s="77">
        <v>2367.71</v>
      </c>
      <c r="J114" s="92">
        <v>2396.77</v>
      </c>
      <c r="K114" s="92">
        <v>2483.92</v>
      </c>
      <c r="L114" s="92">
        <v>2498.4513599999996</v>
      </c>
    </row>
    <row r="115" spans="1:12" x14ac:dyDescent="0.25">
      <c r="A115" s="57">
        <v>1798.43</v>
      </c>
      <c r="B115" s="57">
        <v>1723.5</v>
      </c>
      <c r="C115" s="57">
        <v>1755.61</v>
      </c>
      <c r="D115" s="57">
        <v>1889.94</v>
      </c>
      <c r="E115" s="57">
        <v>1834.68</v>
      </c>
      <c r="F115" s="58">
        <v>1878.8909999999998</v>
      </c>
      <c r="G115" s="58">
        <v>1768.3679999999999</v>
      </c>
      <c r="H115" s="82">
        <v>1867.83</v>
      </c>
      <c r="I115" s="77">
        <v>1801.52</v>
      </c>
      <c r="J115" s="92">
        <v>1823.62</v>
      </c>
      <c r="K115" s="92">
        <v>1889.94</v>
      </c>
      <c r="L115" s="92">
        <v>1900.9956</v>
      </c>
    </row>
    <row r="116" spans="1:12" x14ac:dyDescent="0.25">
      <c r="A116" s="57">
        <v>1591.53</v>
      </c>
      <c r="B116" s="57">
        <v>1830.26</v>
      </c>
      <c r="C116" s="57">
        <v>1864.37</v>
      </c>
      <c r="D116" s="57">
        <v>1943.94</v>
      </c>
      <c r="E116" s="57">
        <v>3145.17</v>
      </c>
      <c r="F116" s="58">
        <v>3220.9559999999997</v>
      </c>
      <c r="G116" s="58">
        <v>3031.4879999999998</v>
      </c>
      <c r="H116" s="82">
        <v>3202</v>
      </c>
      <c r="I116" s="77">
        <v>3088.32</v>
      </c>
      <c r="J116" s="92">
        <v>3126.22</v>
      </c>
      <c r="K116" s="92">
        <v>3239.9</v>
      </c>
      <c r="L116" s="92">
        <v>3258.8495999999996</v>
      </c>
    </row>
    <row r="117" spans="1:12" x14ac:dyDescent="0.25">
      <c r="A117" s="96">
        <v>4244.08</v>
      </c>
      <c r="B117" s="96">
        <v>4067.25</v>
      </c>
      <c r="C117" s="57">
        <v>4143.03</v>
      </c>
      <c r="D117" s="57">
        <v>4319.87</v>
      </c>
      <c r="E117" s="57">
        <v>4193.5600000000004</v>
      </c>
      <c r="F117" s="58">
        <v>4294.6080000000002</v>
      </c>
      <c r="G117" s="58">
        <v>4041.9840000000004</v>
      </c>
      <c r="H117" s="82">
        <v>4269.34</v>
      </c>
      <c r="I117" s="77">
        <v>4632.49</v>
      </c>
      <c r="J117" s="92">
        <v>4689.33</v>
      </c>
      <c r="K117" s="92">
        <v>4859.8500000000004</v>
      </c>
      <c r="L117" s="92">
        <v>4888.2743999999993</v>
      </c>
    </row>
    <row r="118" spans="1:12" x14ac:dyDescent="0.25">
      <c r="A118" s="88">
        <v>1591.53</v>
      </c>
      <c r="B118" s="88">
        <v>1525.22</v>
      </c>
      <c r="C118" s="57">
        <v>1553.64</v>
      </c>
      <c r="D118" s="57">
        <v>1619.95</v>
      </c>
      <c r="E118" s="57">
        <v>1572.58</v>
      </c>
      <c r="F118" s="58">
        <v>1610.4779999999998</v>
      </c>
      <c r="G118" s="58">
        <v>1818.8928000000001</v>
      </c>
      <c r="H118" s="82">
        <v>1921.2</v>
      </c>
      <c r="I118" s="77">
        <v>1852.99</v>
      </c>
      <c r="J118" s="92">
        <v>1875.73</v>
      </c>
      <c r="K118" s="92">
        <v>1943.94</v>
      </c>
      <c r="L118" s="92">
        <v>1955.3097600000001</v>
      </c>
    </row>
    <row r="119" spans="1:12" x14ac:dyDescent="0.25">
      <c r="A119" s="96">
        <f>Janeiro!E120+10</f>
        <v>4010</v>
      </c>
      <c r="B119" s="96">
        <v>1948.88</v>
      </c>
      <c r="C119" s="57">
        <v>2589.4</v>
      </c>
      <c r="D119" s="57">
        <v>2699.92</v>
      </c>
      <c r="E119" s="57">
        <v>2620.9699999999998</v>
      </c>
      <c r="F119" s="58">
        <v>2684.1299999999997</v>
      </c>
      <c r="G119" s="58">
        <v>4041.9840000000004</v>
      </c>
      <c r="H119" s="82">
        <v>4269.34</v>
      </c>
      <c r="I119" s="77">
        <v>4117.7700000000004</v>
      </c>
      <c r="J119" s="92">
        <v>4168.29</v>
      </c>
      <c r="K119" s="92">
        <v>4319.87</v>
      </c>
      <c r="L119" s="92">
        <v>4345.1328000000003</v>
      </c>
    </row>
    <row r="120" spans="1:12" x14ac:dyDescent="0.25">
      <c r="A120" s="96">
        <f>Janeiro!E121+10</f>
        <v>1760</v>
      </c>
      <c r="B120" s="96">
        <f>Janeiro!E121+15</f>
        <v>1765</v>
      </c>
      <c r="C120" s="96">
        <f>Janeiro!E121+20</f>
        <v>1770</v>
      </c>
      <c r="D120" s="57">
        <v>1830.55</v>
      </c>
      <c r="E120" s="57">
        <v>1777.02</v>
      </c>
      <c r="F120" s="58">
        <v>1819.84014</v>
      </c>
      <c r="G120" s="58">
        <v>1768.3679999999999</v>
      </c>
      <c r="H120" s="82">
        <v>1867.83</v>
      </c>
      <c r="I120" s="77">
        <v>1801.52</v>
      </c>
      <c r="J120" s="92">
        <v>1823.62</v>
      </c>
      <c r="K120" s="92">
        <v>1889.94</v>
      </c>
      <c r="L120" s="92">
        <v>1900.9956</v>
      </c>
    </row>
    <row r="121" spans="1:12" x14ac:dyDescent="0.25">
      <c r="A121" s="96">
        <f>Janeiro!E122+10</f>
        <v>2210</v>
      </c>
      <c r="B121" s="96">
        <f>Janeiro!E122+15</f>
        <v>2215</v>
      </c>
      <c r="C121" s="96">
        <f>Janeiro!E122+20</f>
        <v>2220</v>
      </c>
      <c r="D121" s="96">
        <f>Janeiro!E122+25</f>
        <v>2225</v>
      </c>
      <c r="E121" s="57">
        <v>2229.5729999999999</v>
      </c>
      <c r="F121" s="58">
        <v>2362.0344</v>
      </c>
      <c r="G121" s="58">
        <v>2223.0911999999998</v>
      </c>
      <c r="H121" s="82">
        <v>2348.14</v>
      </c>
      <c r="I121" s="77">
        <v>2264.77</v>
      </c>
      <c r="J121" s="92">
        <v>2292.56</v>
      </c>
      <c r="K121" s="92">
        <v>2375.92</v>
      </c>
      <c r="L121" s="92">
        <v>2389.8230399999998</v>
      </c>
    </row>
    <row r="122" spans="1:12" x14ac:dyDescent="0.25">
      <c r="A122" s="96">
        <f>Janeiro!E123+10</f>
        <v>2110</v>
      </c>
      <c r="B122" s="57">
        <v>1830.26</v>
      </c>
      <c r="C122" s="57">
        <v>1864.37</v>
      </c>
      <c r="D122" s="57">
        <v>2267.9299999999998</v>
      </c>
      <c r="E122" s="57">
        <v>2201.62</v>
      </c>
      <c r="F122" s="58">
        <v>2254.6691999999998</v>
      </c>
      <c r="G122" s="58">
        <v>2122.0416</v>
      </c>
      <c r="H122" s="82">
        <v>2241.4</v>
      </c>
      <c r="I122" s="77">
        <v>2161.8200000000002</v>
      </c>
      <c r="J122" s="92">
        <v>2188.35</v>
      </c>
      <c r="K122" s="92">
        <v>2267.9299999999998</v>
      </c>
      <c r="L122" s="92">
        <v>2281.19472</v>
      </c>
    </row>
    <row r="123" spans="1:12" x14ac:dyDescent="0.25">
      <c r="A123" s="57">
        <v>2122.04</v>
      </c>
      <c r="B123" s="57">
        <v>2033.62</v>
      </c>
      <c r="C123" s="57">
        <v>2071.52</v>
      </c>
      <c r="D123" s="57">
        <v>2159.94</v>
      </c>
      <c r="E123" s="57">
        <v>2096.7800000000002</v>
      </c>
      <c r="F123" s="58">
        <v>2147.3040000000001</v>
      </c>
      <c r="G123" s="58">
        <v>2020.9920000000002</v>
      </c>
      <c r="H123" s="82">
        <v>2134.67</v>
      </c>
      <c r="I123" s="77">
        <v>2058.88</v>
      </c>
      <c r="J123" s="92">
        <v>2084.14</v>
      </c>
      <c r="K123" s="92">
        <v>2159.9299999999998</v>
      </c>
      <c r="L123" s="92">
        <v>2172.5664000000002</v>
      </c>
    </row>
    <row r="124" spans="1:12" x14ac:dyDescent="0.25">
      <c r="A124" s="57">
        <v>2440.35</v>
      </c>
      <c r="B124" s="57">
        <v>2338.67</v>
      </c>
      <c r="C124" s="57">
        <v>2382.2399999999998</v>
      </c>
      <c r="D124" s="57">
        <v>2483.9299999999998</v>
      </c>
      <c r="E124" s="57">
        <v>2411.3000000000002</v>
      </c>
      <c r="F124" s="58">
        <v>2469.3995999999997</v>
      </c>
      <c r="G124" s="58">
        <v>2324.1407999999997</v>
      </c>
      <c r="H124" s="82">
        <v>2454.87</v>
      </c>
      <c r="I124" s="77">
        <v>2367.71</v>
      </c>
      <c r="J124" s="92">
        <v>2396.77</v>
      </c>
      <c r="K124" s="92">
        <v>2483.92</v>
      </c>
      <c r="L124" s="92">
        <v>2498.4513599999996</v>
      </c>
    </row>
    <row r="125" spans="1:12" x14ac:dyDescent="0.25">
      <c r="A125" s="96">
        <f>Janeiro!E126+10</f>
        <v>1810</v>
      </c>
      <c r="B125" s="96">
        <v>406.72</v>
      </c>
      <c r="C125" s="57">
        <v>1553.64</v>
      </c>
      <c r="D125" s="57">
        <v>1619.95</v>
      </c>
      <c r="E125" s="57">
        <v>1572.58</v>
      </c>
      <c r="F125" s="58">
        <v>1610.4779999999998</v>
      </c>
      <c r="G125" s="58">
        <v>1818.8928000000001</v>
      </c>
      <c r="H125" s="82">
        <v>1921.2</v>
      </c>
      <c r="I125" s="77">
        <v>1852.99</v>
      </c>
      <c r="J125" s="92">
        <v>1875.73</v>
      </c>
      <c r="K125" s="92">
        <v>1943.94</v>
      </c>
      <c r="L125" s="92">
        <v>1955.3097600000001</v>
      </c>
    </row>
    <row r="126" spans="1:12" x14ac:dyDescent="0.25">
      <c r="A126" s="57">
        <v>3183.06</v>
      </c>
      <c r="B126" s="57">
        <v>3050.43</v>
      </c>
      <c r="C126" s="57">
        <v>3107.28</v>
      </c>
      <c r="D126" s="57">
        <v>3239.9</v>
      </c>
      <c r="E126" s="57">
        <v>3145.17</v>
      </c>
      <c r="F126" s="58">
        <v>3220.9559999999997</v>
      </c>
      <c r="G126" s="58">
        <v>3031.4879999999998</v>
      </c>
      <c r="H126" s="82">
        <v>3202</v>
      </c>
      <c r="I126" s="77">
        <v>3088.32</v>
      </c>
      <c r="J126" s="92">
        <v>3126.22</v>
      </c>
      <c r="K126" s="92">
        <v>3779.88</v>
      </c>
      <c r="L126" s="92">
        <v>3801.9911999999999</v>
      </c>
    </row>
    <row r="127" spans="1:12" x14ac:dyDescent="0.25">
      <c r="A127" s="96">
        <f>Janeiro!E128+10</f>
        <v>1810</v>
      </c>
      <c r="B127" s="96">
        <f>Janeiro!E128+15</f>
        <v>1815</v>
      </c>
      <c r="C127" s="96">
        <f>Janeiro!E128+20</f>
        <v>1820</v>
      </c>
      <c r="D127" s="96">
        <f>Janeiro!E128+25</f>
        <v>1825</v>
      </c>
      <c r="E127" s="57">
        <v>1887.1</v>
      </c>
      <c r="F127" s="58">
        <v>1932.5736000000002</v>
      </c>
      <c r="G127" s="58">
        <v>1818.8928000000001</v>
      </c>
      <c r="H127" s="82">
        <v>1921.2</v>
      </c>
      <c r="I127" s="77">
        <v>1852.99</v>
      </c>
      <c r="J127" s="92">
        <v>1875.73</v>
      </c>
      <c r="K127" s="92">
        <v>1943.94</v>
      </c>
      <c r="L127" s="92">
        <v>1955.3097600000001</v>
      </c>
    </row>
    <row r="128" spans="1:12" x14ac:dyDescent="0.25">
      <c r="A128" s="57">
        <v>2323.64</v>
      </c>
      <c r="B128" s="57">
        <v>2226.8200000000002</v>
      </c>
      <c r="C128" s="57">
        <v>2268.31</v>
      </c>
      <c r="D128" s="57">
        <v>2365.13</v>
      </c>
      <c r="E128" s="57">
        <v>2295.9699999999998</v>
      </c>
      <c r="F128" s="58">
        <v>2351.2978800000001</v>
      </c>
      <c r="G128" s="58">
        <v>2212.9862400000002</v>
      </c>
      <c r="H128" s="82">
        <v>2337.46</v>
      </c>
      <c r="I128" s="77">
        <v>2254.4699999999998</v>
      </c>
      <c r="J128" s="92">
        <v>2282.14</v>
      </c>
      <c r="K128" s="92">
        <v>2365.12</v>
      </c>
      <c r="L128" s="92">
        <v>2378.960208</v>
      </c>
    </row>
    <row r="129" spans="1:12" x14ac:dyDescent="0.25">
      <c r="A129" s="57">
        <v>3183.06</v>
      </c>
      <c r="B129" s="57">
        <v>3050.43</v>
      </c>
      <c r="C129" s="57">
        <v>3107.28</v>
      </c>
      <c r="D129" s="57">
        <v>3239.9</v>
      </c>
      <c r="E129" s="57">
        <v>3145.17</v>
      </c>
      <c r="F129" s="58">
        <v>3220.9559999999997</v>
      </c>
      <c r="G129" s="58">
        <v>3031.4879999999998</v>
      </c>
      <c r="H129" s="82">
        <v>3202</v>
      </c>
      <c r="I129" s="77">
        <v>3808.93</v>
      </c>
      <c r="J129" s="92">
        <v>3721.46</v>
      </c>
      <c r="K129" s="92">
        <v>3887.88</v>
      </c>
      <c r="L129" s="92">
        <v>3910.6195200000002</v>
      </c>
    </row>
    <row r="130" spans="1:12" x14ac:dyDescent="0.25">
      <c r="A130" s="81">
        <f>Janeiro!E131+10</f>
        <v>1510</v>
      </c>
      <c r="B130" s="96">
        <f t="shared" ref="B130:H130" si="15">A130+15</f>
        <v>1525</v>
      </c>
      <c r="C130" s="96">
        <f t="shared" si="15"/>
        <v>1540</v>
      </c>
      <c r="D130" s="96">
        <f t="shared" si="15"/>
        <v>1555</v>
      </c>
      <c r="E130" s="96">
        <f t="shared" si="15"/>
        <v>1570</v>
      </c>
      <c r="F130" s="96">
        <f t="shared" si="15"/>
        <v>1585</v>
      </c>
      <c r="G130" s="96">
        <f t="shared" si="15"/>
        <v>1600</v>
      </c>
      <c r="H130" s="96">
        <f t="shared" si="15"/>
        <v>1615</v>
      </c>
      <c r="I130" s="81">
        <f>H130+25</f>
        <v>1640</v>
      </c>
      <c r="J130" s="81">
        <f>I130+30</f>
        <v>1670</v>
      </c>
      <c r="K130" s="81">
        <v>1187.96</v>
      </c>
      <c r="L130" s="81">
        <v>1629.4247999999998</v>
      </c>
    </row>
    <row r="131" spans="1:12" x14ac:dyDescent="0.25">
      <c r="A131" s="57">
        <v>1985.76</v>
      </c>
      <c r="B131" s="57">
        <v>1903.02</v>
      </c>
      <c r="C131" s="57">
        <v>1938.48</v>
      </c>
      <c r="D131" s="57">
        <v>2127.54</v>
      </c>
      <c r="E131" s="57">
        <v>2065.33</v>
      </c>
      <c r="F131" s="58">
        <v>2115.0944399999998</v>
      </c>
      <c r="G131" s="58">
        <v>1990.6771200000001</v>
      </c>
      <c r="H131" s="82">
        <v>2102.65</v>
      </c>
      <c r="I131" s="77">
        <v>2264.77</v>
      </c>
      <c r="J131" s="92">
        <v>2292.56</v>
      </c>
      <c r="K131" s="92">
        <v>2375.92</v>
      </c>
      <c r="L131" s="92">
        <v>2389.8230399999998</v>
      </c>
    </row>
    <row r="132" spans="1:12" x14ac:dyDescent="0.25">
      <c r="A132" s="57">
        <v>1888.35</v>
      </c>
      <c r="B132" s="57">
        <v>1809.67</v>
      </c>
      <c r="C132" s="57">
        <v>1843.39</v>
      </c>
      <c r="D132" s="57">
        <v>2051.94</v>
      </c>
      <c r="E132" s="57">
        <v>1991.94</v>
      </c>
      <c r="F132" s="58">
        <v>2039.9387999999999</v>
      </c>
      <c r="G132" s="58">
        <v>1919.9423999999999</v>
      </c>
      <c r="H132" s="82">
        <v>2027.93</v>
      </c>
      <c r="I132" s="77">
        <v>2470.66</v>
      </c>
      <c r="J132" s="92">
        <v>2500.9699999999998</v>
      </c>
      <c r="K132" s="92">
        <v>2591.92</v>
      </c>
      <c r="L132" s="92">
        <v>2607.0796799999998</v>
      </c>
    </row>
    <row r="133" spans="1:12" x14ac:dyDescent="0.25">
      <c r="A133" s="81">
        <f>Janeiro!E134+10</f>
        <v>1710</v>
      </c>
      <c r="B133" s="96">
        <f t="shared" ref="B133:H133" si="16">A133+15</f>
        <v>1725</v>
      </c>
      <c r="C133" s="96">
        <f t="shared" si="16"/>
        <v>1740</v>
      </c>
      <c r="D133" s="96">
        <f t="shared" si="16"/>
        <v>1755</v>
      </c>
      <c r="E133" s="96">
        <f t="shared" si="16"/>
        <v>1770</v>
      </c>
      <c r="F133" s="96">
        <f t="shared" si="16"/>
        <v>1785</v>
      </c>
      <c r="G133" s="96">
        <f t="shared" si="16"/>
        <v>1800</v>
      </c>
      <c r="H133" s="96">
        <f t="shared" si="16"/>
        <v>1815</v>
      </c>
      <c r="I133" s="81">
        <f>H133+25</f>
        <v>1840</v>
      </c>
      <c r="J133" s="81">
        <f>I133+30</f>
        <v>1870</v>
      </c>
      <c r="K133" s="81">
        <v>673.17</v>
      </c>
      <c r="L133" s="81">
        <v>1846.6814399999998</v>
      </c>
    </row>
    <row r="134" spans="1:12" x14ac:dyDescent="0.25">
      <c r="A134" s="88">
        <f>Janeiro!E135+10</f>
        <v>1760</v>
      </c>
      <c r="B134" s="88">
        <f>Janeiro!E135+15</f>
        <v>1765</v>
      </c>
      <c r="C134" s="96">
        <f>Janeiro!E135+20</f>
        <v>1770</v>
      </c>
      <c r="D134" s="96">
        <f>Janeiro!E135+25</f>
        <v>1775</v>
      </c>
      <c r="E134" s="96">
        <f>Janeiro!E135+30</f>
        <v>1780</v>
      </c>
      <c r="F134" s="96">
        <f>Janeiro!E135+35</f>
        <v>1785</v>
      </c>
      <c r="G134" s="58">
        <v>1591.5311999999999</v>
      </c>
      <c r="H134" s="82">
        <v>1867.83</v>
      </c>
      <c r="I134" s="77">
        <v>1801.52</v>
      </c>
      <c r="J134" s="92">
        <v>1823.62</v>
      </c>
      <c r="K134" s="92">
        <v>1889.94</v>
      </c>
      <c r="L134" s="92">
        <v>1900.9956</v>
      </c>
    </row>
    <row r="135" spans="1:12" x14ac:dyDescent="0.25">
      <c r="A135" s="81">
        <f>Janeiro!E136+10</f>
        <v>1760</v>
      </c>
      <c r="B135" s="96">
        <f t="shared" ref="B135:H137" si="17">A135+15</f>
        <v>1775</v>
      </c>
      <c r="C135" s="96">
        <f t="shared" si="17"/>
        <v>1790</v>
      </c>
      <c r="D135" s="96">
        <f t="shared" si="17"/>
        <v>1805</v>
      </c>
      <c r="E135" s="96">
        <f t="shared" si="17"/>
        <v>1820</v>
      </c>
      <c r="F135" s="96">
        <f t="shared" si="17"/>
        <v>1835</v>
      </c>
      <c r="G135" s="96">
        <f t="shared" si="17"/>
        <v>1850</v>
      </c>
      <c r="H135" s="96">
        <f t="shared" si="17"/>
        <v>1865</v>
      </c>
      <c r="I135" s="81">
        <f>H135+25</f>
        <v>1890</v>
      </c>
      <c r="J135" s="81">
        <v>60.78</v>
      </c>
      <c r="K135" s="81">
        <v>1889.94</v>
      </c>
      <c r="L135" s="81">
        <v>1900.9956</v>
      </c>
    </row>
    <row r="136" spans="1:12" x14ac:dyDescent="0.25">
      <c r="A136" s="81">
        <f>Janeiro!E137+10</f>
        <v>1810</v>
      </c>
      <c r="B136" s="96">
        <f t="shared" si="17"/>
        <v>1825</v>
      </c>
      <c r="C136" s="96">
        <f t="shared" si="17"/>
        <v>1840</v>
      </c>
      <c r="D136" s="96">
        <f t="shared" si="17"/>
        <v>1855</v>
      </c>
      <c r="E136" s="96">
        <f t="shared" si="17"/>
        <v>1870</v>
      </c>
      <c r="F136" s="96">
        <f t="shared" si="17"/>
        <v>1885</v>
      </c>
      <c r="G136" s="96">
        <f t="shared" si="17"/>
        <v>1900</v>
      </c>
      <c r="H136" s="96">
        <f t="shared" si="17"/>
        <v>1915</v>
      </c>
      <c r="I136" s="81">
        <f>H136+25</f>
        <v>1940</v>
      </c>
      <c r="J136" s="81">
        <f>I136+30</f>
        <v>1970</v>
      </c>
      <c r="K136" s="81">
        <v>1619.95</v>
      </c>
      <c r="L136" s="81">
        <v>1955.3097600000001</v>
      </c>
    </row>
    <row r="137" spans="1:12" x14ac:dyDescent="0.25">
      <c r="A137" s="81">
        <f>Janeiro!E138+10</f>
        <v>1510</v>
      </c>
      <c r="B137" s="96">
        <f t="shared" si="17"/>
        <v>1525</v>
      </c>
      <c r="C137" s="96">
        <f t="shared" si="17"/>
        <v>1540</v>
      </c>
      <c r="D137" s="96">
        <f t="shared" si="17"/>
        <v>1555</v>
      </c>
      <c r="E137" s="96">
        <f t="shared" si="17"/>
        <v>1570</v>
      </c>
      <c r="F137" s="96">
        <f t="shared" si="17"/>
        <v>1585</v>
      </c>
      <c r="G137" s="96">
        <f t="shared" si="17"/>
        <v>1600</v>
      </c>
      <c r="H137" s="96">
        <f t="shared" si="17"/>
        <v>1615</v>
      </c>
      <c r="I137" s="81">
        <f>H137+25</f>
        <v>1640</v>
      </c>
      <c r="J137" s="81">
        <f>I137+30</f>
        <v>1670</v>
      </c>
      <c r="K137" s="81">
        <v>1299.55</v>
      </c>
      <c r="L137" s="81">
        <v>1629.4247999999998</v>
      </c>
    </row>
    <row r="138" spans="1:12" x14ac:dyDescent="0.25">
      <c r="A138" s="57">
        <v>2652.55</v>
      </c>
      <c r="B138" s="57">
        <v>2542.0300000000002</v>
      </c>
      <c r="C138" s="57">
        <v>2589.4</v>
      </c>
      <c r="D138" s="57">
        <v>3239.9</v>
      </c>
      <c r="E138" s="57">
        <v>3145.17</v>
      </c>
      <c r="F138" s="58">
        <v>3220.9559999999997</v>
      </c>
      <c r="G138" s="58">
        <v>3031.4879999999998</v>
      </c>
      <c r="H138" s="82">
        <v>3202</v>
      </c>
      <c r="I138" s="77">
        <v>3088.32</v>
      </c>
      <c r="J138" s="92">
        <v>3126.22</v>
      </c>
      <c r="K138" s="92">
        <v>3239.9</v>
      </c>
      <c r="L138" s="92">
        <v>3258.8495999999996</v>
      </c>
    </row>
    <row r="139" spans="1:12" x14ac:dyDescent="0.25">
      <c r="A139" s="96">
        <f>Janeiro!E140+10</f>
        <v>2010</v>
      </c>
      <c r="B139" s="96">
        <f>Janeiro!E140+15</f>
        <v>2015</v>
      </c>
      <c r="C139" s="96">
        <f>Janeiro!E140+20</f>
        <v>2020</v>
      </c>
      <c r="D139" s="96">
        <f>Janeiro!E140+25</f>
        <v>2025</v>
      </c>
      <c r="E139" s="57">
        <v>2096.7800000000002</v>
      </c>
      <c r="F139" s="58">
        <v>2147.3040000000001</v>
      </c>
      <c r="G139" s="58">
        <v>2020.9920000000002</v>
      </c>
      <c r="H139" s="82">
        <v>2134.67</v>
      </c>
      <c r="I139" s="77">
        <v>2058.88</v>
      </c>
      <c r="J139" s="92">
        <v>2084.14</v>
      </c>
      <c r="K139" s="92">
        <v>2159.9299999999998</v>
      </c>
      <c r="L139" s="92">
        <v>2172.5664000000002</v>
      </c>
    </row>
    <row r="140" spans="1:12" x14ac:dyDescent="0.25">
      <c r="A140" s="57">
        <v>2228.14</v>
      </c>
      <c r="B140" s="57">
        <v>2135.3000000000002</v>
      </c>
      <c r="C140" s="57">
        <v>2175.09</v>
      </c>
      <c r="D140" s="57">
        <v>2267.9299999999998</v>
      </c>
      <c r="E140" s="57">
        <v>2201.62</v>
      </c>
      <c r="F140" s="58">
        <v>2254.6691999999998</v>
      </c>
      <c r="G140" s="58">
        <v>2122.0416</v>
      </c>
      <c r="H140" s="82">
        <v>2241.4</v>
      </c>
      <c r="I140" s="77">
        <v>2161.8200000000002</v>
      </c>
      <c r="J140" s="92">
        <v>2188.35</v>
      </c>
      <c r="K140" s="92">
        <v>2267.9299999999998</v>
      </c>
      <c r="L140" s="92">
        <v>2281.19472</v>
      </c>
    </row>
    <row r="141" spans="1:12" x14ac:dyDescent="0.25">
      <c r="A141" s="57">
        <v>1591.53</v>
      </c>
      <c r="B141" s="57">
        <v>1830.26</v>
      </c>
      <c r="C141" s="57">
        <v>1864.37</v>
      </c>
      <c r="D141" s="57">
        <v>1943.94</v>
      </c>
      <c r="E141" s="57">
        <v>1887.1</v>
      </c>
      <c r="F141" s="58">
        <v>1932.5736000000002</v>
      </c>
      <c r="G141" s="58">
        <v>1818.8928000000001</v>
      </c>
      <c r="H141" s="82">
        <v>1921.2</v>
      </c>
      <c r="I141" s="77">
        <v>1852.99</v>
      </c>
      <c r="J141" s="92">
        <v>1875.73</v>
      </c>
      <c r="K141" s="92">
        <v>1943.94</v>
      </c>
      <c r="L141" s="92">
        <v>1955.3097600000001</v>
      </c>
    </row>
    <row r="142" spans="1:12" x14ac:dyDescent="0.25">
      <c r="A142" s="57">
        <v>9018.68</v>
      </c>
      <c r="B142" s="57">
        <v>8642.9</v>
      </c>
      <c r="C142" s="57">
        <v>8803.9500000000007</v>
      </c>
      <c r="D142" s="57">
        <v>9179.7199999999993</v>
      </c>
      <c r="E142" s="57">
        <v>8911.3130000000001</v>
      </c>
      <c r="F142" s="58">
        <v>9126.0420000000013</v>
      </c>
      <c r="G142" s="58">
        <v>8589.2160000000003</v>
      </c>
      <c r="H142" s="82">
        <v>9072.35</v>
      </c>
      <c r="I142" s="77">
        <v>8750.26</v>
      </c>
      <c r="J142" s="92">
        <v>8857.6200000000008</v>
      </c>
      <c r="K142" s="92">
        <v>9179.7199999999993</v>
      </c>
      <c r="L142" s="92">
        <v>9233.4071999999996</v>
      </c>
    </row>
    <row r="143" spans="1:12" x14ac:dyDescent="0.25">
      <c r="A143" s="57">
        <v>10610.21</v>
      </c>
      <c r="B143" s="57">
        <v>10168.120000000001</v>
      </c>
      <c r="C143" s="57">
        <v>10357.58</v>
      </c>
      <c r="D143" s="57">
        <v>10799.68</v>
      </c>
      <c r="E143" s="57">
        <v>10483.9</v>
      </c>
      <c r="F143" s="58">
        <v>10736.519999999999</v>
      </c>
      <c r="G143" s="58">
        <v>10104.959999999999</v>
      </c>
      <c r="H143" s="82">
        <v>10673.36</v>
      </c>
      <c r="I143" s="77">
        <v>11323.87</v>
      </c>
      <c r="J143" s="92">
        <v>11462.81</v>
      </c>
      <c r="K143" s="92">
        <v>11879.64</v>
      </c>
      <c r="L143" s="92">
        <v>11949.1152</v>
      </c>
    </row>
    <row r="144" spans="1:12" x14ac:dyDescent="0.25">
      <c r="A144" s="57">
        <v>2785.18</v>
      </c>
      <c r="B144" s="57">
        <v>2669.13</v>
      </c>
      <c r="C144" s="57">
        <v>2718.87</v>
      </c>
      <c r="D144" s="57">
        <v>2834.91</v>
      </c>
      <c r="E144" s="57">
        <v>2752.02</v>
      </c>
      <c r="F144" s="58">
        <v>2818.3365000000003</v>
      </c>
      <c r="G144" s="58">
        <v>3233.5871999999999</v>
      </c>
      <c r="H144" s="82">
        <v>3415.47</v>
      </c>
      <c r="I144" s="77">
        <v>3294.21</v>
      </c>
      <c r="J144" s="92">
        <v>3334.63</v>
      </c>
      <c r="K144" s="92">
        <v>3455.89</v>
      </c>
      <c r="L144" s="92">
        <v>3476.1062399999996</v>
      </c>
    </row>
    <row r="145" spans="1:12" x14ac:dyDescent="0.25">
      <c r="A145" s="81">
        <f>Janeiro!E146+10</f>
        <v>1760</v>
      </c>
      <c r="B145" s="96">
        <f t="shared" ref="B145:H145" si="18">A145+15</f>
        <v>1775</v>
      </c>
      <c r="C145" s="96">
        <f t="shared" si="18"/>
        <v>1790</v>
      </c>
      <c r="D145" s="96">
        <f t="shared" si="18"/>
        <v>1805</v>
      </c>
      <c r="E145" s="96">
        <f t="shared" si="18"/>
        <v>1820</v>
      </c>
      <c r="F145" s="96">
        <f t="shared" si="18"/>
        <v>1835</v>
      </c>
      <c r="G145" s="96">
        <f t="shared" si="18"/>
        <v>1850</v>
      </c>
      <c r="H145" s="96">
        <f t="shared" si="18"/>
        <v>1865</v>
      </c>
      <c r="I145" s="77">
        <v>840.7</v>
      </c>
      <c r="J145" s="92">
        <v>1823.62</v>
      </c>
      <c r="K145" s="92">
        <v>1889.94</v>
      </c>
      <c r="L145" s="92">
        <v>1900.9956</v>
      </c>
    </row>
    <row r="146" spans="1:12" x14ac:dyDescent="0.25">
      <c r="A146" s="96">
        <f>Janeiro!E147+10</f>
        <v>1510</v>
      </c>
      <c r="B146" s="96">
        <f>Janeiro!E147+15</f>
        <v>1515</v>
      </c>
      <c r="C146" s="57">
        <v>1398.27</v>
      </c>
      <c r="D146" s="57">
        <v>1619.95</v>
      </c>
      <c r="E146" s="57">
        <v>1572.58</v>
      </c>
      <c r="F146" s="58">
        <v>1610.4779999999998</v>
      </c>
      <c r="G146" s="58">
        <v>1515.7439999999999</v>
      </c>
      <c r="H146" s="82">
        <v>1601</v>
      </c>
      <c r="I146" s="77">
        <v>1544.16</v>
      </c>
      <c r="J146" s="92">
        <v>1563.11</v>
      </c>
      <c r="K146" s="92">
        <v>1943.94</v>
      </c>
      <c r="L146" s="92">
        <v>1955.3097600000001</v>
      </c>
    </row>
    <row r="147" spans="1:12" x14ac:dyDescent="0.25">
      <c r="A147" s="57">
        <v>1798.43</v>
      </c>
      <c r="B147" s="57">
        <v>1723.5</v>
      </c>
      <c r="C147" s="57">
        <v>1755.61</v>
      </c>
      <c r="D147" s="57">
        <v>1889.94</v>
      </c>
      <c r="E147" s="57">
        <v>1834.68</v>
      </c>
      <c r="F147" s="58">
        <v>2147.3040000000001</v>
      </c>
      <c r="G147" s="58">
        <v>2020.9920000000002</v>
      </c>
      <c r="H147" s="82">
        <v>2134.67</v>
      </c>
      <c r="I147" s="77">
        <v>2058.88</v>
      </c>
      <c r="J147" s="92">
        <v>2084.14</v>
      </c>
      <c r="K147" s="92">
        <v>2159.9299999999998</v>
      </c>
      <c r="L147" s="92">
        <v>2172.5664000000002</v>
      </c>
    </row>
    <row r="148" spans="1:12" x14ac:dyDescent="0.25">
      <c r="A148" s="81">
        <f>Janeiro!E149+10</f>
        <v>1510</v>
      </c>
      <c r="B148" s="96">
        <f t="shared" ref="B148:H148" si="19">A148+15</f>
        <v>1525</v>
      </c>
      <c r="C148" s="96">
        <f t="shared" si="19"/>
        <v>1540</v>
      </c>
      <c r="D148" s="96">
        <f t="shared" si="19"/>
        <v>1555</v>
      </c>
      <c r="E148" s="96">
        <f t="shared" si="19"/>
        <v>1570</v>
      </c>
      <c r="F148" s="96">
        <f t="shared" si="19"/>
        <v>1585</v>
      </c>
      <c r="G148" s="96">
        <f t="shared" si="19"/>
        <v>1600</v>
      </c>
      <c r="H148" s="96">
        <f t="shared" si="19"/>
        <v>1615</v>
      </c>
      <c r="I148" s="81">
        <f>H148+25</f>
        <v>1640</v>
      </c>
      <c r="J148" s="81">
        <v>1146.28</v>
      </c>
      <c r="K148" s="81">
        <v>1619.95</v>
      </c>
      <c r="L148" s="81">
        <v>1629.4247999999998</v>
      </c>
    </row>
    <row r="149" spans="1:12" x14ac:dyDescent="0.25">
      <c r="A149" s="57">
        <v>1591.53</v>
      </c>
      <c r="B149" s="57">
        <v>1525.22</v>
      </c>
      <c r="C149" s="57">
        <v>1553.64</v>
      </c>
      <c r="D149" s="57">
        <v>1619.95</v>
      </c>
      <c r="E149" s="57">
        <v>1572.58</v>
      </c>
      <c r="F149" s="58">
        <v>3220.9559999999997</v>
      </c>
      <c r="G149" s="58">
        <v>3031.4879999999998</v>
      </c>
      <c r="H149" s="82">
        <v>3202</v>
      </c>
      <c r="I149" s="77">
        <v>3603.04</v>
      </c>
      <c r="J149" s="92">
        <v>3647.25</v>
      </c>
      <c r="K149" s="92">
        <v>3779.88</v>
      </c>
      <c r="L149" s="92">
        <v>3801.9911999999999</v>
      </c>
    </row>
    <row r="150" spans="1:12" x14ac:dyDescent="0.25">
      <c r="A150" s="96">
        <f>Janeiro!E151+10</f>
        <v>4510</v>
      </c>
      <c r="B150" s="96">
        <f>Janeiro!E151+15</f>
        <v>4515</v>
      </c>
      <c r="C150" s="57">
        <v>2019.73</v>
      </c>
      <c r="D150" s="57">
        <v>4859.8530000000001</v>
      </c>
      <c r="E150" s="57">
        <v>4717.75</v>
      </c>
      <c r="F150" s="58">
        <v>4831.4340000000002</v>
      </c>
      <c r="G150" s="58">
        <v>4547.232</v>
      </c>
      <c r="H150" s="82">
        <v>4803.01</v>
      </c>
      <c r="I150" s="77">
        <v>4632.49</v>
      </c>
      <c r="J150" s="92">
        <v>4689.33</v>
      </c>
      <c r="K150" s="92">
        <v>4859.8500000000004</v>
      </c>
      <c r="L150" s="92">
        <v>4888.2743999999993</v>
      </c>
    </row>
    <row r="151" spans="1:12" x14ac:dyDescent="0.25">
      <c r="A151" s="57">
        <v>2372.9699999999998</v>
      </c>
      <c r="B151" s="57">
        <v>2274.1</v>
      </c>
      <c r="C151" s="57">
        <v>2316.4699999999998</v>
      </c>
      <c r="D151" s="57">
        <v>2415.35</v>
      </c>
      <c r="E151" s="57">
        <v>2344.7199999999998</v>
      </c>
      <c r="F151" s="58">
        <v>2401.2226980000005</v>
      </c>
      <c r="G151" s="58">
        <v>2259.9743040000003</v>
      </c>
      <c r="H151" s="82">
        <v>2387.09</v>
      </c>
      <c r="I151" s="77">
        <v>2302.34</v>
      </c>
      <c r="J151" s="92">
        <v>2330.59</v>
      </c>
      <c r="K151" s="92">
        <v>2415.34</v>
      </c>
      <c r="L151" s="92">
        <v>2429.4723768000003</v>
      </c>
    </row>
    <row r="152" spans="1:12" x14ac:dyDescent="0.25">
      <c r="A152" s="57">
        <v>1844.64</v>
      </c>
      <c r="B152" s="57">
        <v>1767.78</v>
      </c>
      <c r="C152" s="57">
        <v>1800.72</v>
      </c>
      <c r="D152" s="57">
        <v>1976.34</v>
      </c>
      <c r="E152" s="57">
        <v>1918.55</v>
      </c>
      <c r="F152" s="58">
        <v>1964.7831600000002</v>
      </c>
      <c r="G152" s="58">
        <v>1849.2076800000002</v>
      </c>
      <c r="H152" s="82">
        <v>1953.22</v>
      </c>
      <c r="I152" s="77">
        <v>2264.77</v>
      </c>
      <c r="J152" s="92">
        <v>2292.56</v>
      </c>
      <c r="K152" s="92">
        <v>2375.92</v>
      </c>
      <c r="L152" s="92">
        <v>2389.8230399999998</v>
      </c>
    </row>
    <row r="153" spans="1:12" x14ac:dyDescent="0.25">
      <c r="A153" s="81">
        <f>Janeiro!E154+10</f>
        <v>1810</v>
      </c>
      <c r="B153" s="96">
        <f t="shared" ref="B153:H153" si="20">A153+15</f>
        <v>1825</v>
      </c>
      <c r="C153" s="96">
        <f t="shared" si="20"/>
        <v>1840</v>
      </c>
      <c r="D153" s="96">
        <f t="shared" si="20"/>
        <v>1855</v>
      </c>
      <c r="E153" s="96">
        <f t="shared" si="20"/>
        <v>1870</v>
      </c>
      <c r="F153" s="96">
        <f t="shared" si="20"/>
        <v>1885</v>
      </c>
      <c r="G153" s="96">
        <f t="shared" si="20"/>
        <v>1900</v>
      </c>
      <c r="H153" s="96">
        <f t="shared" si="20"/>
        <v>1915</v>
      </c>
      <c r="I153" s="81">
        <f>H153+25</f>
        <v>1940</v>
      </c>
      <c r="J153" s="81">
        <v>1062.9100000000001</v>
      </c>
      <c r="K153" s="81">
        <v>1943.94</v>
      </c>
      <c r="L153" s="81">
        <v>1955.3097600000001</v>
      </c>
    </row>
    <row r="154" spans="1:12" x14ac:dyDescent="0.25">
      <c r="A154" s="57">
        <v>1909.84</v>
      </c>
      <c r="B154" s="57">
        <v>1830.26</v>
      </c>
      <c r="C154" s="57">
        <v>1864.37</v>
      </c>
      <c r="D154" s="57">
        <v>1943.94</v>
      </c>
      <c r="E154" s="57">
        <v>1887.1</v>
      </c>
      <c r="F154" s="58">
        <v>1932.5736000000002</v>
      </c>
      <c r="G154" s="58">
        <v>1818.8928000000001</v>
      </c>
      <c r="H154" s="82">
        <v>1921.2</v>
      </c>
      <c r="I154" s="77">
        <v>1852.99</v>
      </c>
      <c r="J154" s="92">
        <v>1875.73</v>
      </c>
      <c r="K154" s="92">
        <v>1943.94</v>
      </c>
      <c r="L154" s="92">
        <v>1955.3097600000001</v>
      </c>
    </row>
    <row r="155" spans="1:12" x14ac:dyDescent="0.25">
      <c r="A155" s="88">
        <f>Janeiro!E156+10</f>
        <v>1910</v>
      </c>
      <c r="B155" s="88">
        <f>Janeiro!E156+15</f>
        <v>1915</v>
      </c>
      <c r="C155" s="96">
        <f>Janeiro!E156+20</f>
        <v>1920</v>
      </c>
      <c r="D155" s="96">
        <f>Janeiro!E156+25</f>
        <v>1925</v>
      </c>
      <c r="E155" s="96">
        <f>Janeiro!E156+30</f>
        <v>1930</v>
      </c>
      <c r="F155" s="58">
        <v>1835.9449199999999</v>
      </c>
      <c r="G155" s="58">
        <v>1919.9423999999999</v>
      </c>
      <c r="H155" s="82">
        <v>2027.93</v>
      </c>
      <c r="I155" s="77">
        <v>2058.88</v>
      </c>
      <c r="J155" s="92">
        <v>2084.14</v>
      </c>
      <c r="K155" s="92">
        <v>2159.9299999999998</v>
      </c>
      <c r="L155" s="92">
        <v>2172.5664000000002</v>
      </c>
    </row>
    <row r="156" spans="1:12" x14ac:dyDescent="0.25">
      <c r="A156" s="96">
        <f>Janeiro!E157+10</f>
        <v>2010</v>
      </c>
      <c r="B156" s="96">
        <f>Janeiro!E157+15</f>
        <v>2015</v>
      </c>
      <c r="C156" s="96">
        <f>Janeiro!E157+20</f>
        <v>2020</v>
      </c>
      <c r="D156" s="96">
        <f>Janeiro!E157+25</f>
        <v>2025</v>
      </c>
      <c r="E156" s="96">
        <f>Janeiro!E157+30</f>
        <v>2030</v>
      </c>
      <c r="F156" s="58">
        <v>1932.5736000000002</v>
      </c>
      <c r="G156" s="58">
        <v>2020.9920000000002</v>
      </c>
      <c r="H156" s="82">
        <v>2134.67</v>
      </c>
      <c r="I156" s="77">
        <v>2058.88</v>
      </c>
      <c r="J156" s="92">
        <v>2084.14</v>
      </c>
      <c r="K156" s="92">
        <v>2159.9299999999998</v>
      </c>
      <c r="L156" s="92">
        <v>2172.5664000000002</v>
      </c>
    </row>
    <row r="157" spans="1:12" x14ac:dyDescent="0.25">
      <c r="A157" s="56">
        <f>Janeiro!E158+10</f>
        <v>1510</v>
      </c>
      <c r="B157" s="56">
        <f>Janeiro!E158+15</f>
        <v>1515</v>
      </c>
      <c r="C157" s="96">
        <f>Janeiro!E158+20</f>
        <v>1520</v>
      </c>
      <c r="D157" s="57">
        <v>1187.96</v>
      </c>
      <c r="E157" s="57">
        <v>1572.58</v>
      </c>
      <c r="F157" s="58">
        <v>1610.4779999999998</v>
      </c>
      <c r="G157" s="58">
        <v>1515.7439999999999</v>
      </c>
      <c r="H157" s="82">
        <v>1601</v>
      </c>
      <c r="I157" s="77">
        <v>1544.16</v>
      </c>
      <c r="J157" s="92">
        <v>1563.11</v>
      </c>
      <c r="K157" s="92">
        <v>1943.94</v>
      </c>
      <c r="L157" s="92">
        <v>1955.3097600000001</v>
      </c>
    </row>
    <row r="158" spans="1:12" x14ac:dyDescent="0.25">
      <c r="A158" s="96">
        <f>Janeiro!E159+10</f>
        <v>1710</v>
      </c>
      <c r="B158" s="96">
        <f>Janeiro!E159+15</f>
        <v>1715</v>
      </c>
      <c r="C158" s="96">
        <f>Janeiro!E159+20</f>
        <v>1720</v>
      </c>
      <c r="D158" s="96">
        <f>Janeiro!E159+25</f>
        <v>1725</v>
      </c>
      <c r="E158" s="96">
        <f>Janeiro!E159+30</f>
        <v>1730</v>
      </c>
      <c r="F158" s="96">
        <f>Janeiro!E159+35</f>
        <v>1735</v>
      </c>
      <c r="G158" s="57">
        <f>Janeiro!E159+40</f>
        <v>1740</v>
      </c>
      <c r="H158" s="82">
        <v>1814.47</v>
      </c>
      <c r="I158" s="77">
        <v>1750.05</v>
      </c>
      <c r="J158" s="92">
        <v>1771.52</v>
      </c>
      <c r="K158" s="92">
        <v>1835.94</v>
      </c>
      <c r="L158" s="92">
        <v>1846.6814399999998</v>
      </c>
    </row>
    <row r="159" spans="1:12" x14ac:dyDescent="0.25">
      <c r="A159" s="57">
        <v>2116.8000000000002</v>
      </c>
      <c r="B159" s="57">
        <v>2028.6</v>
      </c>
      <c r="C159" s="57">
        <v>2066.4</v>
      </c>
      <c r="D159" s="57">
        <v>2267.9299999999998</v>
      </c>
      <c r="E159" s="57">
        <v>2201.62</v>
      </c>
      <c r="F159" s="58">
        <v>2254.6691999999998</v>
      </c>
      <c r="G159" s="58">
        <v>2122.0416</v>
      </c>
      <c r="H159" s="82">
        <v>2241.4</v>
      </c>
      <c r="I159" s="77">
        <v>2367.71</v>
      </c>
      <c r="J159" s="92">
        <v>2396.77</v>
      </c>
      <c r="K159" s="92">
        <v>2483.92</v>
      </c>
      <c r="L159" s="92">
        <v>2498.4513599999996</v>
      </c>
    </row>
    <row r="160" spans="1:12" x14ac:dyDescent="0.25">
      <c r="A160" s="57">
        <v>3023.91</v>
      </c>
      <c r="B160" s="57">
        <v>2897.91</v>
      </c>
      <c r="C160" s="57">
        <v>2951.91</v>
      </c>
      <c r="D160" s="57">
        <v>3077.91</v>
      </c>
      <c r="E160" s="57">
        <v>2987.91</v>
      </c>
      <c r="F160" s="58">
        <v>3059.9081999999999</v>
      </c>
      <c r="G160" s="58">
        <v>2879.9135999999999</v>
      </c>
      <c r="H160" s="82">
        <v>3041.9</v>
      </c>
      <c r="I160" s="77">
        <v>3294.21</v>
      </c>
      <c r="J160" s="92">
        <v>3334.63</v>
      </c>
      <c r="K160" s="92">
        <v>3455.89</v>
      </c>
      <c r="L160" s="92">
        <v>3476.1062399999996</v>
      </c>
    </row>
    <row r="161" spans="1:12" x14ac:dyDescent="0.25">
      <c r="A161" s="57">
        <v>7427.15</v>
      </c>
      <c r="B161" s="57">
        <v>7117.68</v>
      </c>
      <c r="C161" s="57">
        <v>7250.31</v>
      </c>
      <c r="D161" s="57">
        <v>7559.77</v>
      </c>
      <c r="E161" s="57">
        <v>7338.73</v>
      </c>
      <c r="F161" s="58">
        <v>7515.5639999999994</v>
      </c>
      <c r="G161" s="58">
        <v>7073.4719999999998</v>
      </c>
      <c r="H161" s="82">
        <v>7471.35</v>
      </c>
      <c r="I161" s="77">
        <v>7926.7</v>
      </c>
      <c r="J161" s="92">
        <v>8023.96</v>
      </c>
      <c r="K161" s="92">
        <v>8315.75</v>
      </c>
      <c r="L161" s="92">
        <v>8364.3806400000012</v>
      </c>
    </row>
    <row r="162" spans="1:12" x14ac:dyDescent="0.25">
      <c r="A162" s="81">
        <f>Janeiro!E163+10</f>
        <v>1610</v>
      </c>
      <c r="B162" s="96">
        <f t="shared" ref="B162:H163" si="21">A162+15</f>
        <v>1625</v>
      </c>
      <c r="C162" s="96">
        <f t="shared" si="21"/>
        <v>1640</v>
      </c>
      <c r="D162" s="96">
        <f t="shared" si="21"/>
        <v>1655</v>
      </c>
      <c r="E162" s="96">
        <f t="shared" si="21"/>
        <v>1670</v>
      </c>
      <c r="F162" s="96">
        <f t="shared" si="21"/>
        <v>1685</v>
      </c>
      <c r="G162" s="96">
        <f t="shared" si="21"/>
        <v>1700</v>
      </c>
      <c r="H162" s="96">
        <f t="shared" si="21"/>
        <v>1715</v>
      </c>
      <c r="I162" s="81">
        <f>H162+25</f>
        <v>1740</v>
      </c>
      <c r="J162" s="81">
        <f>I162+30</f>
        <v>1770</v>
      </c>
      <c r="K162" s="81">
        <v>1439.95</v>
      </c>
      <c r="L162" s="81">
        <v>1738.0531199999998</v>
      </c>
    </row>
    <row r="163" spans="1:12" x14ac:dyDescent="0.25">
      <c r="A163" s="81">
        <f>Janeiro!E164+10</f>
        <v>1510</v>
      </c>
      <c r="B163" s="96">
        <f t="shared" si="21"/>
        <v>1525</v>
      </c>
      <c r="C163" s="96">
        <f t="shared" si="21"/>
        <v>1540</v>
      </c>
      <c r="D163" s="96">
        <f t="shared" si="21"/>
        <v>1555</v>
      </c>
      <c r="E163" s="96">
        <f t="shared" si="21"/>
        <v>1570</v>
      </c>
      <c r="F163" s="96">
        <f t="shared" si="21"/>
        <v>1585</v>
      </c>
      <c r="G163" s="96">
        <f t="shared" si="21"/>
        <v>1600</v>
      </c>
      <c r="H163" s="96">
        <f t="shared" si="21"/>
        <v>1615</v>
      </c>
      <c r="I163" s="81">
        <f>H163+25</f>
        <v>1640</v>
      </c>
      <c r="J163" s="81">
        <f>I163+30</f>
        <v>1670</v>
      </c>
      <c r="K163" s="81">
        <v>1349.95</v>
      </c>
      <c r="L163" s="81">
        <v>1629.4247999999998</v>
      </c>
    </row>
    <row r="164" spans="1:12" x14ac:dyDescent="0.25">
      <c r="A164" s="57">
        <v>1061.02</v>
      </c>
      <c r="B164" s="57">
        <v>1016.81</v>
      </c>
      <c r="C164" s="57">
        <v>1035.76</v>
      </c>
      <c r="D164" s="57">
        <v>1079.97</v>
      </c>
      <c r="E164" s="57">
        <v>1048.3900000000001</v>
      </c>
      <c r="F164" s="58">
        <v>1073.652</v>
      </c>
      <c r="G164" s="58">
        <v>1212.5999999999999</v>
      </c>
      <c r="H164" s="82">
        <v>1280.8</v>
      </c>
      <c r="I164" s="77">
        <v>1235.33</v>
      </c>
      <c r="J164" s="92">
        <v>1250.48</v>
      </c>
      <c r="K164" s="92">
        <v>1295.96</v>
      </c>
      <c r="L164" s="92">
        <v>1303.5398399999999</v>
      </c>
    </row>
    <row r="165" spans="1:12" x14ac:dyDescent="0.25">
      <c r="A165" s="81">
        <f>Janeiro!E166+10</f>
        <v>1610</v>
      </c>
      <c r="B165" s="96">
        <f t="shared" ref="B165:H166" si="22">A165+15</f>
        <v>1625</v>
      </c>
      <c r="C165" s="96">
        <f t="shared" si="22"/>
        <v>1640</v>
      </c>
      <c r="D165" s="96">
        <f t="shared" si="22"/>
        <v>1655</v>
      </c>
      <c r="E165" s="96">
        <f t="shared" si="22"/>
        <v>1670</v>
      </c>
      <c r="F165" s="96">
        <f t="shared" si="22"/>
        <v>1685</v>
      </c>
      <c r="G165" s="96">
        <f t="shared" si="22"/>
        <v>1700</v>
      </c>
      <c r="H165" s="96">
        <f t="shared" si="22"/>
        <v>1715</v>
      </c>
      <c r="I165" s="81">
        <f>H165+25</f>
        <v>1740</v>
      </c>
      <c r="J165" s="81">
        <v>1167.1199999999999</v>
      </c>
      <c r="K165" s="81">
        <v>1727.94</v>
      </c>
      <c r="L165" s="81">
        <v>1738.0531199999998</v>
      </c>
    </row>
    <row r="166" spans="1:12" x14ac:dyDescent="0.25">
      <c r="A166" s="81">
        <f>Janeiro!E167+10</f>
        <v>1610</v>
      </c>
      <c r="B166" s="96">
        <f t="shared" si="22"/>
        <v>1625</v>
      </c>
      <c r="C166" s="96">
        <f t="shared" si="22"/>
        <v>1640</v>
      </c>
      <c r="D166" s="96">
        <f t="shared" si="22"/>
        <v>1655</v>
      </c>
      <c r="E166" s="96">
        <f t="shared" si="22"/>
        <v>1670</v>
      </c>
      <c r="F166" s="96">
        <f t="shared" si="22"/>
        <v>1685</v>
      </c>
      <c r="G166" s="96">
        <f t="shared" si="22"/>
        <v>1700</v>
      </c>
      <c r="H166" s="96">
        <f t="shared" si="22"/>
        <v>1715</v>
      </c>
      <c r="I166" s="81">
        <f>H166+25</f>
        <v>1740</v>
      </c>
      <c r="J166" s="81">
        <v>1278.27</v>
      </c>
      <c r="K166" s="81">
        <v>1727.94</v>
      </c>
      <c r="L166" s="81">
        <v>1738.0531199999998</v>
      </c>
    </row>
    <row r="167" spans="1:12" x14ac:dyDescent="0.25">
      <c r="A167" s="56">
        <f>Janeiro!E168+10</f>
        <v>1510</v>
      </c>
      <c r="B167" s="56">
        <f>Janeiro!E168+15</f>
        <v>1515</v>
      </c>
      <c r="C167" s="96">
        <f>Janeiro!E168+20</f>
        <v>1520</v>
      </c>
      <c r="D167" s="96">
        <f>Janeiro!E168+25</f>
        <v>1525</v>
      </c>
      <c r="E167" s="57">
        <v>891.13</v>
      </c>
      <c r="F167" s="58">
        <v>1610.4779999999998</v>
      </c>
      <c r="G167" s="58">
        <v>1515.7439999999999</v>
      </c>
      <c r="H167" s="82">
        <v>1601</v>
      </c>
      <c r="I167" s="77">
        <v>1544.16</v>
      </c>
      <c r="J167" s="92">
        <v>1563.11</v>
      </c>
      <c r="K167" s="92">
        <v>1619.95</v>
      </c>
      <c r="L167" s="92">
        <v>1629.4247999999998</v>
      </c>
    </row>
    <row r="168" spans="1:12" x14ac:dyDescent="0.25">
      <c r="A168" s="57">
        <v>1798.43</v>
      </c>
      <c r="B168" s="57">
        <v>1723.5</v>
      </c>
      <c r="C168" s="57">
        <v>1755.61</v>
      </c>
      <c r="D168" s="57">
        <v>1889.94</v>
      </c>
      <c r="E168" s="57">
        <v>1834.68</v>
      </c>
      <c r="F168" s="58">
        <v>1878.8909999999998</v>
      </c>
      <c r="G168" s="58">
        <v>1768.3679999999999</v>
      </c>
      <c r="H168" s="82">
        <v>1867.83</v>
      </c>
      <c r="I168" s="77">
        <v>1801.52</v>
      </c>
      <c r="J168" s="92">
        <v>1823.62</v>
      </c>
      <c r="K168" s="92">
        <v>1889.94</v>
      </c>
      <c r="L168" s="92">
        <v>1900.9956</v>
      </c>
    </row>
    <row r="169" spans="1:12" x14ac:dyDescent="0.25">
      <c r="A169" s="57">
        <v>2339.5500000000002</v>
      </c>
      <c r="B169" s="57">
        <v>2242.0700000000002</v>
      </c>
      <c r="C169" s="57">
        <v>2283.85</v>
      </c>
      <c r="D169" s="57">
        <v>2381.33</v>
      </c>
      <c r="E169" s="57">
        <v>2311.6999999999998</v>
      </c>
      <c r="F169" s="58">
        <v>2367.4026599999997</v>
      </c>
      <c r="G169" s="58">
        <v>2228.1436799999997</v>
      </c>
      <c r="H169" s="82">
        <v>2353.4699999999998</v>
      </c>
      <c r="I169" s="77">
        <v>2269.92</v>
      </c>
      <c r="J169" s="92">
        <v>2297.77</v>
      </c>
      <c r="K169" s="92">
        <v>2381.3200000000002</v>
      </c>
      <c r="L169" s="92">
        <v>2395.2544559999997</v>
      </c>
    </row>
    <row r="170" spans="1:12" x14ac:dyDescent="0.25">
      <c r="A170" s="96">
        <v>1167.1199999999999</v>
      </c>
      <c r="B170" s="96">
        <v>1525.22</v>
      </c>
      <c r="C170" s="57">
        <v>1553.64</v>
      </c>
      <c r="D170" s="57">
        <v>1619.95</v>
      </c>
      <c r="E170" s="57">
        <v>1572.58</v>
      </c>
      <c r="F170" s="58">
        <v>1610.4779999999998</v>
      </c>
      <c r="G170" s="58">
        <v>1515.7439999999999</v>
      </c>
      <c r="H170" s="82">
        <v>1601</v>
      </c>
      <c r="I170" s="77">
        <v>1544.16</v>
      </c>
      <c r="J170" s="92">
        <v>1563.11</v>
      </c>
      <c r="K170" s="92">
        <v>1619.95</v>
      </c>
      <c r="L170" s="92">
        <v>1629.4247999999998</v>
      </c>
    </row>
    <row r="171" spans="1:12" x14ac:dyDescent="0.25">
      <c r="A171" s="81">
        <f>Janeiro!E172+10</f>
        <v>1510</v>
      </c>
      <c r="B171" s="96">
        <f t="shared" ref="B171:H171" si="23">A171+15</f>
        <v>1525</v>
      </c>
      <c r="C171" s="96">
        <f t="shared" si="23"/>
        <v>1540</v>
      </c>
      <c r="D171" s="96">
        <f t="shared" si="23"/>
        <v>1555</v>
      </c>
      <c r="E171" s="96">
        <f t="shared" si="23"/>
        <v>1570</v>
      </c>
      <c r="F171" s="96">
        <f t="shared" si="23"/>
        <v>1585</v>
      </c>
      <c r="G171" s="96">
        <f t="shared" si="23"/>
        <v>1600</v>
      </c>
      <c r="H171" s="96">
        <f t="shared" si="23"/>
        <v>1615</v>
      </c>
      <c r="I171" s="81">
        <f>H171+25</f>
        <v>1640</v>
      </c>
      <c r="J171" s="81">
        <f>I171+30</f>
        <v>1670</v>
      </c>
      <c r="K171" s="81">
        <v>593.98</v>
      </c>
      <c r="L171" s="81">
        <v>1629.4247999999998</v>
      </c>
    </row>
    <row r="172" spans="1:12" x14ac:dyDescent="0.25">
      <c r="A172" s="57">
        <v>2652.55</v>
      </c>
      <c r="B172" s="57">
        <v>2542.0300000000002</v>
      </c>
      <c r="C172" s="57">
        <v>2589.4</v>
      </c>
      <c r="D172" s="57">
        <v>2699.92</v>
      </c>
      <c r="E172" s="57">
        <v>2620.9699999999998</v>
      </c>
      <c r="F172" s="58">
        <v>2684.1299999999997</v>
      </c>
      <c r="G172" s="58">
        <v>2526.2399999999998</v>
      </c>
      <c r="H172" s="82">
        <v>2668.34</v>
      </c>
      <c r="I172" s="77">
        <v>2779.49</v>
      </c>
      <c r="J172" s="92">
        <v>2813.59</v>
      </c>
      <c r="K172" s="92">
        <v>2915.91</v>
      </c>
      <c r="L172" s="92">
        <v>2932.9646399999997</v>
      </c>
    </row>
    <row r="173" spans="1:12" x14ac:dyDescent="0.25">
      <c r="A173" s="88">
        <v>1485.43</v>
      </c>
      <c r="B173" s="88">
        <v>1525.22</v>
      </c>
      <c r="C173" s="57">
        <v>1553.64</v>
      </c>
      <c r="D173" s="57">
        <v>1619.95</v>
      </c>
      <c r="E173" s="57">
        <v>1572.58</v>
      </c>
      <c r="F173" s="58">
        <v>1610.4779999999998</v>
      </c>
      <c r="G173" s="58">
        <v>1515.7439999999999</v>
      </c>
      <c r="H173" s="82">
        <v>1601</v>
      </c>
      <c r="I173" s="77">
        <v>1544.16</v>
      </c>
      <c r="J173" s="92">
        <v>1563.11</v>
      </c>
      <c r="K173" s="92">
        <v>1619.95</v>
      </c>
      <c r="L173" s="92">
        <v>1629.4247999999998</v>
      </c>
    </row>
    <row r="174" spans="1:12" x14ac:dyDescent="0.25">
      <c r="A174" s="57">
        <v>2016</v>
      </c>
      <c r="B174" s="57">
        <v>1932</v>
      </c>
      <c r="C174" s="57">
        <v>1968</v>
      </c>
      <c r="D174" s="57">
        <v>2159.94</v>
      </c>
      <c r="E174" s="57">
        <v>2096.7800000000002</v>
      </c>
      <c r="F174" s="58">
        <v>2147.3040000000001</v>
      </c>
      <c r="G174" s="58">
        <v>2020.9920000000002</v>
      </c>
      <c r="H174" s="82">
        <v>2134.67</v>
      </c>
      <c r="I174" s="77">
        <v>2264.77</v>
      </c>
      <c r="J174" s="92">
        <v>2292.56</v>
      </c>
      <c r="K174" s="92">
        <v>2375.92</v>
      </c>
      <c r="L174" s="92">
        <v>2389.8230399999998</v>
      </c>
    </row>
    <row r="175" spans="1:12" x14ac:dyDescent="0.25">
      <c r="A175" s="57">
        <v>1989.41</v>
      </c>
      <c r="B175" s="57">
        <v>1906.52</v>
      </c>
      <c r="C175" s="57">
        <v>1942.05</v>
      </c>
      <c r="D175" s="57">
        <v>2024.94</v>
      </c>
      <c r="E175" s="57">
        <v>1965.73</v>
      </c>
      <c r="F175" s="58">
        <v>2013.0975000000001</v>
      </c>
      <c r="G175" s="58">
        <v>1894.68</v>
      </c>
      <c r="H175" s="82">
        <v>2001.25</v>
      </c>
      <c r="I175" s="77">
        <v>1930.2</v>
      </c>
      <c r="J175" s="92">
        <v>1953.88</v>
      </c>
      <c r="K175" s="92">
        <v>2267.9299999999998</v>
      </c>
      <c r="L175" s="92">
        <v>2281.19472</v>
      </c>
    </row>
    <row r="176" spans="1:12" x14ac:dyDescent="0.25">
      <c r="A176" s="56">
        <f>Janeiro!E177+10</f>
        <v>1210</v>
      </c>
      <c r="B176" s="56">
        <f>Janeiro!E177+15</f>
        <v>1215</v>
      </c>
      <c r="C176" s="56">
        <f>Janeiro!E177+20</f>
        <v>1220</v>
      </c>
      <c r="D176" s="56">
        <f>Janeiro!E177+25</f>
        <v>1225</v>
      </c>
      <c r="E176" s="96">
        <f>Janeiro!E177+30</f>
        <v>1230</v>
      </c>
      <c r="F176" s="58">
        <v>730.08336000000008</v>
      </c>
      <c r="G176" s="58">
        <v>1212.5952</v>
      </c>
      <c r="H176" s="82">
        <v>1280.8</v>
      </c>
      <c r="I176" s="77">
        <v>1235.33</v>
      </c>
      <c r="J176" s="92">
        <v>1563.11</v>
      </c>
      <c r="K176" s="92">
        <v>1619.95</v>
      </c>
      <c r="L176" s="92">
        <v>1629.4247999999998</v>
      </c>
    </row>
    <row r="177" spans="1:12" x14ac:dyDescent="0.25">
      <c r="A177" s="81">
        <f>Janeiro!E178+10</f>
        <v>2010</v>
      </c>
      <c r="B177" s="96">
        <f t="shared" ref="B177:H177" si="24">A177+15</f>
        <v>2025</v>
      </c>
      <c r="C177" s="96">
        <f t="shared" si="24"/>
        <v>2040</v>
      </c>
      <c r="D177" s="96">
        <f t="shared" si="24"/>
        <v>2055</v>
      </c>
      <c r="E177" s="96">
        <f t="shared" si="24"/>
        <v>2070</v>
      </c>
      <c r="F177" s="96">
        <f t="shared" si="24"/>
        <v>2085</v>
      </c>
      <c r="G177" s="96">
        <f t="shared" si="24"/>
        <v>2100</v>
      </c>
      <c r="H177" s="96">
        <f t="shared" si="24"/>
        <v>2115</v>
      </c>
      <c r="I177" s="81">
        <f>H177+25</f>
        <v>2140</v>
      </c>
      <c r="J177" s="81">
        <v>694.7</v>
      </c>
      <c r="K177" s="81">
        <v>2159.9299999999998</v>
      </c>
      <c r="L177" s="81">
        <v>2172.5664000000002</v>
      </c>
    </row>
    <row r="178" spans="1:12" x14ac:dyDescent="0.25">
      <c r="A178" s="96">
        <f>Janeiro!E179+10</f>
        <v>2110</v>
      </c>
      <c r="B178" s="96">
        <f>Janeiro!E179+15</f>
        <v>2115</v>
      </c>
      <c r="C178" s="57">
        <v>942.54</v>
      </c>
      <c r="D178" s="57">
        <v>2267.9299999999998</v>
      </c>
      <c r="E178" s="57">
        <v>2201.62</v>
      </c>
      <c r="F178" s="58">
        <v>2254.6691999999998</v>
      </c>
      <c r="G178" s="58">
        <v>2122.0416</v>
      </c>
      <c r="H178" s="82">
        <v>2241.4</v>
      </c>
      <c r="I178" s="77">
        <v>2161.8200000000002</v>
      </c>
      <c r="J178" s="92">
        <v>2188.35</v>
      </c>
      <c r="K178" s="92">
        <v>2267.9299999999998</v>
      </c>
      <c r="L178" s="92">
        <v>2281.19472</v>
      </c>
    </row>
    <row r="179" spans="1:12" x14ac:dyDescent="0.25">
      <c r="A179" s="81">
        <f>Janeiro!E180+10</f>
        <v>1760</v>
      </c>
      <c r="B179" s="96">
        <f t="shared" ref="B179:H179" si="25">A179+15</f>
        <v>1775</v>
      </c>
      <c r="C179" s="96">
        <f t="shared" si="25"/>
        <v>1790</v>
      </c>
      <c r="D179" s="96">
        <f t="shared" si="25"/>
        <v>1805</v>
      </c>
      <c r="E179" s="96">
        <f t="shared" si="25"/>
        <v>1820</v>
      </c>
      <c r="F179" s="96">
        <f t="shared" si="25"/>
        <v>1835</v>
      </c>
      <c r="G179" s="96">
        <f t="shared" si="25"/>
        <v>1850</v>
      </c>
      <c r="H179" s="96">
        <f t="shared" si="25"/>
        <v>1865</v>
      </c>
      <c r="I179" s="81">
        <f>H179+25</f>
        <v>1890</v>
      </c>
      <c r="J179" s="81">
        <v>1033.3800000000001</v>
      </c>
      <c r="K179" s="81">
        <v>1889.94</v>
      </c>
      <c r="L179" s="81">
        <v>1900.9956</v>
      </c>
    </row>
    <row r="180" spans="1:12" x14ac:dyDescent="0.25">
      <c r="A180" s="88">
        <f>Janeiro!E181+10</f>
        <v>2510</v>
      </c>
      <c r="B180" s="88">
        <f>Janeiro!E181+15</f>
        <v>2515</v>
      </c>
      <c r="C180" s="88">
        <f>Janeiro!E181+20</f>
        <v>2520</v>
      </c>
      <c r="D180" s="88">
        <f>Janeiro!E181+25</f>
        <v>2525</v>
      </c>
      <c r="E180" s="88">
        <f>Janeiro!E181+30</f>
        <v>2530</v>
      </c>
      <c r="F180" s="88">
        <f>Janeiro!E181+35</f>
        <v>2535</v>
      </c>
      <c r="G180" s="57">
        <f>Janeiro!E181+40</f>
        <v>2540</v>
      </c>
      <c r="H180" s="82">
        <v>2668.34</v>
      </c>
      <c r="I180" s="77">
        <v>2573.6</v>
      </c>
      <c r="J180" s="92">
        <v>2605.1799999999998</v>
      </c>
      <c r="K180" s="92">
        <v>2699.91</v>
      </c>
      <c r="L180" s="92">
        <v>2715.7079999999996</v>
      </c>
    </row>
    <row r="181" spans="1:12" x14ac:dyDescent="0.25">
      <c r="A181" s="57">
        <v>2016</v>
      </c>
      <c r="B181" s="57">
        <v>1932</v>
      </c>
      <c r="C181" s="57">
        <v>2052</v>
      </c>
      <c r="D181" s="57">
        <v>1968</v>
      </c>
      <c r="E181" s="57">
        <v>1992</v>
      </c>
      <c r="F181" s="58">
        <v>2040</v>
      </c>
      <c r="G181" s="58">
        <v>1920</v>
      </c>
      <c r="H181" s="82">
        <v>2028</v>
      </c>
      <c r="I181" s="77">
        <v>2470.66</v>
      </c>
      <c r="J181" s="92">
        <v>2500.9699999999998</v>
      </c>
      <c r="K181" s="92">
        <v>2591.92</v>
      </c>
      <c r="L181" s="92">
        <v>2607.0796799999998</v>
      </c>
    </row>
    <row r="182" spans="1:12" x14ac:dyDescent="0.25">
      <c r="A182" s="88">
        <f>Janeiro!E183+10</f>
        <v>1860</v>
      </c>
      <c r="B182" s="88">
        <f>Janeiro!E183+15</f>
        <v>1865</v>
      </c>
      <c r="C182" s="96">
        <f>Janeiro!E183+20</f>
        <v>1870</v>
      </c>
      <c r="D182" s="96">
        <f>Janeiro!E183+25</f>
        <v>1875</v>
      </c>
      <c r="E182" s="57">
        <v>503.23</v>
      </c>
      <c r="F182" s="58">
        <v>1932.5736000000002</v>
      </c>
      <c r="G182" s="58">
        <v>1869.4176</v>
      </c>
      <c r="H182" s="82">
        <v>1974.57</v>
      </c>
      <c r="I182" s="77">
        <v>1852.99</v>
      </c>
      <c r="J182" s="92">
        <v>1875.73</v>
      </c>
      <c r="K182" s="92">
        <v>1943.94</v>
      </c>
      <c r="L182" s="92">
        <v>1955.3097600000001</v>
      </c>
    </row>
    <row r="183" spans="1:12" x14ac:dyDescent="0.25">
      <c r="A183" s="96">
        <v>1439.46</v>
      </c>
      <c r="B183" s="96">
        <v>1881.1</v>
      </c>
      <c r="C183" s="57">
        <v>1916.15</v>
      </c>
      <c r="D183" s="57">
        <v>1997.94</v>
      </c>
      <c r="E183" s="57">
        <v>1939.52</v>
      </c>
      <c r="F183" s="58">
        <v>1986.2562</v>
      </c>
      <c r="G183" s="58">
        <v>2062.6244351999999</v>
      </c>
      <c r="H183" s="82">
        <v>2178.64</v>
      </c>
      <c r="I183" s="77">
        <v>2007.41</v>
      </c>
      <c r="J183" s="92">
        <v>2032.04</v>
      </c>
      <c r="K183" s="92">
        <v>2105.9299999999998</v>
      </c>
      <c r="L183" s="92">
        <v>2118.2522399999998</v>
      </c>
    </row>
    <row r="184" spans="1:12" x14ac:dyDescent="0.25">
      <c r="A184" s="57">
        <v>2165.7600000000002</v>
      </c>
      <c r="B184" s="57">
        <v>2075.52</v>
      </c>
      <c r="C184" s="57">
        <v>2114.19</v>
      </c>
      <c r="D184" s="57">
        <v>2204.4299999999998</v>
      </c>
      <c r="E184" s="57">
        <v>2139.9699999999998</v>
      </c>
      <c r="F184" s="58">
        <v>2191.5384623999998</v>
      </c>
      <c r="G184" s="58">
        <v>1818.8928000000001</v>
      </c>
      <c r="H184" s="82">
        <v>1921.2</v>
      </c>
      <c r="I184" s="78">
        <v>3088.32</v>
      </c>
      <c r="J184" s="92">
        <v>3126.22</v>
      </c>
      <c r="K184" s="92">
        <v>3239.9</v>
      </c>
      <c r="L184" s="92">
        <v>3258.8495999999996</v>
      </c>
    </row>
    <row r="185" spans="1:12" x14ac:dyDescent="0.25">
      <c r="A185" s="57">
        <v>2228.14</v>
      </c>
      <c r="B185" s="57">
        <v>2135.3000000000002</v>
      </c>
      <c r="C185" s="57">
        <v>2175.09</v>
      </c>
      <c r="D185" s="57">
        <v>2267.9299999999998</v>
      </c>
      <c r="E185" s="57">
        <v>2201.62</v>
      </c>
      <c r="F185" s="58">
        <v>2254.6691999999998</v>
      </c>
      <c r="G185" s="58">
        <v>2122.0416</v>
      </c>
      <c r="H185" s="82">
        <v>2241.4</v>
      </c>
      <c r="I185" s="77">
        <v>2161.8200000000002</v>
      </c>
      <c r="J185" s="92">
        <v>2188.35</v>
      </c>
      <c r="K185" s="92">
        <v>2267.9299999999998</v>
      </c>
      <c r="L185" s="92">
        <v>2281.19472</v>
      </c>
    </row>
    <row r="186" spans="1:12" x14ac:dyDescent="0.25">
      <c r="A186" s="57">
        <v>1798.43</v>
      </c>
      <c r="B186" s="57">
        <v>1723.5</v>
      </c>
      <c r="C186" s="57">
        <v>1755.61</v>
      </c>
      <c r="D186" s="57">
        <v>1889.94</v>
      </c>
      <c r="E186" s="57">
        <v>1834.68</v>
      </c>
      <c r="F186" s="58">
        <v>1878.8909999999998</v>
      </c>
      <c r="G186" s="58">
        <v>1768.3679999999999</v>
      </c>
      <c r="H186" s="82">
        <v>1867.83</v>
      </c>
      <c r="I186" s="77">
        <v>2058.88</v>
      </c>
      <c r="J186" s="92">
        <v>2084.14</v>
      </c>
      <c r="K186" s="92">
        <v>2159.9299999999998</v>
      </c>
      <c r="L186" s="92">
        <v>2172.5664000000002</v>
      </c>
    </row>
    <row r="187" spans="1:12" x14ac:dyDescent="0.25">
      <c r="A187" s="57">
        <v>1909.84</v>
      </c>
      <c r="B187" s="57">
        <v>1830.26</v>
      </c>
      <c r="C187" s="57">
        <v>1864.37</v>
      </c>
      <c r="D187" s="57">
        <v>1943.94</v>
      </c>
      <c r="E187" s="57">
        <v>1887.1</v>
      </c>
      <c r="F187" s="58">
        <v>1932.5736000000002</v>
      </c>
      <c r="G187" s="58">
        <v>1818.8928000000001</v>
      </c>
      <c r="H187" s="82">
        <v>1921.2</v>
      </c>
      <c r="I187" s="77">
        <v>1852.99</v>
      </c>
      <c r="J187" s="92">
        <v>1875.73</v>
      </c>
      <c r="K187" s="92">
        <v>1943.94</v>
      </c>
      <c r="L187" s="92">
        <v>1955.3097600000001</v>
      </c>
    </row>
    <row r="188" spans="1:12" x14ac:dyDescent="0.25">
      <c r="A188" s="57">
        <v>1591.53</v>
      </c>
      <c r="B188" s="57">
        <v>1525.22</v>
      </c>
      <c r="C188" s="57">
        <v>1553.64</v>
      </c>
      <c r="D188" s="57">
        <v>1943.94</v>
      </c>
      <c r="E188" s="57">
        <v>1887.1</v>
      </c>
      <c r="F188" s="58">
        <v>1932.5736000000002</v>
      </c>
      <c r="G188" s="58">
        <v>1818.8928000000001</v>
      </c>
      <c r="H188" s="82">
        <v>1921.2</v>
      </c>
      <c r="I188" s="77">
        <v>1852.99</v>
      </c>
      <c r="J188" s="92">
        <v>1875.73</v>
      </c>
      <c r="K188" s="92">
        <v>1943.94</v>
      </c>
      <c r="L188" s="92">
        <v>1955.3097600000001</v>
      </c>
    </row>
    <row r="189" spans="1:12" x14ac:dyDescent="0.25">
      <c r="A189" s="88">
        <f>Janeiro!E190+10</f>
        <v>1950</v>
      </c>
      <c r="B189" s="88">
        <f>Janeiro!E190+15</f>
        <v>1955</v>
      </c>
      <c r="C189" s="96">
        <f>Janeiro!E190+20</f>
        <v>1960</v>
      </c>
      <c r="D189" s="96">
        <f>Janeiro!E190+25</f>
        <v>1965</v>
      </c>
      <c r="E189" s="96">
        <f>Janeiro!E190+30</f>
        <v>1970</v>
      </c>
      <c r="F189" s="96">
        <f>Janeiro!E190+35</f>
        <v>1975</v>
      </c>
      <c r="G189" s="57">
        <f>Janeiro!E190+40</f>
        <v>1980</v>
      </c>
      <c r="H189" s="82">
        <v>2070.63</v>
      </c>
      <c r="I189" s="77">
        <v>1997.11</v>
      </c>
      <c r="J189" s="92">
        <v>2021.62</v>
      </c>
      <c r="K189" s="92">
        <v>2095.13</v>
      </c>
      <c r="L189" s="92">
        <v>2107.389408</v>
      </c>
    </row>
    <row r="190" spans="1:12" x14ac:dyDescent="0.25">
      <c r="A190" s="81">
        <f>Janeiro!E191+10</f>
        <v>1810</v>
      </c>
      <c r="B190" s="96">
        <f t="shared" ref="B190:H190" si="26">A190+15</f>
        <v>1825</v>
      </c>
      <c r="C190" s="96">
        <f t="shared" si="26"/>
        <v>1840</v>
      </c>
      <c r="D190" s="96">
        <f t="shared" si="26"/>
        <v>1855</v>
      </c>
      <c r="E190" s="96">
        <f t="shared" si="26"/>
        <v>1870</v>
      </c>
      <c r="F190" s="96">
        <f t="shared" si="26"/>
        <v>1885</v>
      </c>
      <c r="G190" s="96">
        <f t="shared" si="26"/>
        <v>1900</v>
      </c>
      <c r="H190" s="96">
        <f t="shared" si="26"/>
        <v>1915</v>
      </c>
      <c r="I190" s="81">
        <f>H190+25</f>
        <v>1940</v>
      </c>
      <c r="J190" s="81">
        <f>I190+30</f>
        <v>1970</v>
      </c>
      <c r="K190" s="81">
        <v>1619.95</v>
      </c>
      <c r="L190" s="81">
        <v>1955.3097600000001</v>
      </c>
    </row>
    <row r="191" spans="1:12" x14ac:dyDescent="0.25">
      <c r="A191" s="57">
        <v>4027.24</v>
      </c>
      <c r="B191" s="57">
        <v>3859.44</v>
      </c>
      <c r="C191" s="57">
        <v>3931.36</v>
      </c>
      <c r="D191" s="57">
        <v>4099.16</v>
      </c>
      <c r="E191" s="57">
        <v>3979.3</v>
      </c>
      <c r="F191" s="58">
        <v>4075.1857407599996</v>
      </c>
      <c r="G191" s="58">
        <v>3835.4689324799997</v>
      </c>
      <c r="H191" s="82">
        <v>4051.21</v>
      </c>
      <c r="I191" s="77">
        <v>3907.38</v>
      </c>
      <c r="J191" s="92">
        <v>3955.32</v>
      </c>
      <c r="K191" s="92">
        <v>4099.1499999999996</v>
      </c>
      <c r="L191" s="92">
        <v>4123.1291024159991</v>
      </c>
    </row>
    <row r="192" spans="1:12" x14ac:dyDescent="0.25">
      <c r="A192" s="57">
        <v>1591.53</v>
      </c>
      <c r="B192" s="57">
        <v>1525.22</v>
      </c>
      <c r="C192" s="57">
        <v>1553.64</v>
      </c>
      <c r="D192" s="57">
        <v>1619.95</v>
      </c>
      <c r="E192" s="57">
        <v>1572.58</v>
      </c>
      <c r="F192" s="58">
        <v>1610.4779999999998</v>
      </c>
      <c r="G192" s="58">
        <v>1515.7439999999999</v>
      </c>
      <c r="H192" s="82">
        <v>1601</v>
      </c>
      <c r="I192" s="77">
        <v>1544.16</v>
      </c>
      <c r="J192" s="92">
        <v>1563.11</v>
      </c>
      <c r="K192" s="92">
        <v>1619.95</v>
      </c>
      <c r="L192" s="92">
        <v>1629.4247999999998</v>
      </c>
    </row>
    <row r="193" spans="1:12" x14ac:dyDescent="0.25">
      <c r="A193" s="96">
        <f>Janeiro!E194+10</f>
        <v>2110</v>
      </c>
      <c r="B193" s="96">
        <f>Janeiro!E194+15</f>
        <v>2115</v>
      </c>
      <c r="C193" s="96">
        <f>Janeiro!E194+20</f>
        <v>2120</v>
      </c>
      <c r="D193" s="96">
        <f>Janeiro!E194+25</f>
        <v>2125</v>
      </c>
      <c r="E193" s="57">
        <v>2275.0100000000002</v>
      </c>
      <c r="F193" s="58">
        <v>2254.6691999999998</v>
      </c>
      <c r="G193" s="58">
        <v>2122.0416</v>
      </c>
      <c r="H193" s="82">
        <v>2241.4</v>
      </c>
      <c r="I193" s="77">
        <v>2161.8200000000002</v>
      </c>
      <c r="J193" s="92">
        <v>2188.35</v>
      </c>
      <c r="K193" s="92">
        <v>2267.9299999999998</v>
      </c>
      <c r="L193" s="92">
        <v>2281.19472</v>
      </c>
    </row>
    <row r="194" spans="1:12" x14ac:dyDescent="0.25">
      <c r="A194" s="96">
        <v>1955.52</v>
      </c>
      <c r="B194" s="96">
        <v>1874.04</v>
      </c>
      <c r="C194" s="57">
        <v>1908.96</v>
      </c>
      <c r="D194" s="57">
        <v>2095.14</v>
      </c>
      <c r="E194" s="57">
        <v>2033.88</v>
      </c>
      <c r="F194" s="58">
        <v>2082.8848800000001</v>
      </c>
      <c r="G194" s="58">
        <v>1960.3622399999999</v>
      </c>
      <c r="H194" s="82">
        <v>2070.63</v>
      </c>
      <c r="I194" s="77">
        <v>2161.8200000000002</v>
      </c>
      <c r="J194" s="92">
        <v>2188.35</v>
      </c>
      <c r="K194" s="92">
        <v>2267.9299999999998</v>
      </c>
      <c r="L194" s="92">
        <v>2281.19472</v>
      </c>
    </row>
    <row r="195" spans="1:12" x14ac:dyDescent="0.25">
      <c r="A195" s="57">
        <v>4244.08</v>
      </c>
      <c r="B195" s="57">
        <v>4067.25</v>
      </c>
      <c r="C195" s="57">
        <v>4143.03</v>
      </c>
      <c r="D195" s="57">
        <v>4319.87</v>
      </c>
      <c r="E195" s="57">
        <v>4193.5600000000004</v>
      </c>
      <c r="F195" s="58">
        <v>7086.1031999999996</v>
      </c>
      <c r="G195" s="58">
        <v>10104.959999999999</v>
      </c>
      <c r="H195" s="82">
        <v>10673.36</v>
      </c>
      <c r="I195" s="77">
        <v>10294.42</v>
      </c>
      <c r="J195" s="92">
        <v>10420.74</v>
      </c>
      <c r="K195" s="92">
        <v>10799.67</v>
      </c>
      <c r="L195" s="92">
        <v>10862.831999999999</v>
      </c>
    </row>
    <row r="196" spans="1:12" x14ac:dyDescent="0.25">
      <c r="A196" s="57">
        <v>1591.53</v>
      </c>
      <c r="B196" s="57">
        <v>1525.22</v>
      </c>
      <c r="C196" s="57">
        <v>1553.64</v>
      </c>
      <c r="D196" s="57">
        <v>1619.95</v>
      </c>
      <c r="E196" s="57">
        <v>1572.58</v>
      </c>
      <c r="F196" s="58">
        <v>1610.4779999999998</v>
      </c>
      <c r="G196" s="58">
        <v>1515.7439999999999</v>
      </c>
      <c r="H196" s="82">
        <v>1921.2</v>
      </c>
      <c r="I196" s="77">
        <v>1852.99</v>
      </c>
      <c r="J196" s="92">
        <v>1875.73</v>
      </c>
      <c r="K196" s="92">
        <v>1943.94</v>
      </c>
      <c r="L196" s="92">
        <v>1955.3097600000001</v>
      </c>
    </row>
    <row r="197" spans="1:12" x14ac:dyDescent="0.25">
      <c r="A197" s="56">
        <f>Janeiro!E198+10</f>
        <v>1210</v>
      </c>
      <c r="B197" s="56">
        <f>Janeiro!E198+15</f>
        <v>1215</v>
      </c>
      <c r="C197" s="56">
        <f>Janeiro!E198+20</f>
        <v>1220</v>
      </c>
      <c r="D197" s="56">
        <f>Janeiro!E198+25</f>
        <v>1225</v>
      </c>
      <c r="E197" s="88">
        <f>Janeiro!E198+30</f>
        <v>1230</v>
      </c>
      <c r="F197" s="96">
        <f>Janeiro!E198+35</f>
        <v>1235</v>
      </c>
      <c r="G197" s="58">
        <v>363.77855999999997</v>
      </c>
      <c r="H197" s="82">
        <v>1280.8</v>
      </c>
      <c r="I197" s="77">
        <v>1235.33</v>
      </c>
      <c r="J197" s="92">
        <v>1563.11</v>
      </c>
      <c r="K197" s="92">
        <v>1619.95</v>
      </c>
      <c r="L197" s="92">
        <v>1629.4247999999998</v>
      </c>
    </row>
    <row r="198" spans="1:12" x14ac:dyDescent="0.25">
      <c r="A198" s="57">
        <v>3140</v>
      </c>
      <c r="B198" s="57">
        <v>2338.67</v>
      </c>
      <c r="C198" s="57">
        <v>2382.2399999999998</v>
      </c>
      <c r="D198" s="57">
        <v>2483.9299999999998</v>
      </c>
      <c r="E198" s="57">
        <v>2411.3000000000002</v>
      </c>
      <c r="F198" s="58">
        <v>3220.96</v>
      </c>
      <c r="G198" s="58">
        <v>3031.4879999999998</v>
      </c>
      <c r="H198" s="82">
        <v>3202</v>
      </c>
      <c r="I198" s="77">
        <v>3088.32</v>
      </c>
      <c r="J198" s="92">
        <v>3126.22</v>
      </c>
      <c r="K198" s="92">
        <v>3239.9</v>
      </c>
      <c r="L198" s="92">
        <v>3258.8495999999996</v>
      </c>
    </row>
    <row r="199" spans="1:12" x14ac:dyDescent="0.25">
      <c r="A199" s="81">
        <f>Janeiro!E200+10</f>
        <v>1510</v>
      </c>
      <c r="B199" s="96">
        <f t="shared" ref="B199:H199" si="27">A199+15</f>
        <v>1525</v>
      </c>
      <c r="C199" s="96">
        <f t="shared" si="27"/>
        <v>1540</v>
      </c>
      <c r="D199" s="96">
        <f t="shared" si="27"/>
        <v>1555</v>
      </c>
      <c r="E199" s="96">
        <f t="shared" si="27"/>
        <v>1570</v>
      </c>
      <c r="F199" s="96">
        <f t="shared" si="27"/>
        <v>1585</v>
      </c>
      <c r="G199" s="96">
        <f t="shared" si="27"/>
        <v>1600</v>
      </c>
      <c r="H199" s="96">
        <f t="shared" si="27"/>
        <v>1615</v>
      </c>
      <c r="I199" s="81">
        <f>H199+25</f>
        <v>1640</v>
      </c>
      <c r="J199" s="81">
        <f>I199+30</f>
        <v>1670</v>
      </c>
      <c r="K199" s="81">
        <v>1349.95</v>
      </c>
      <c r="L199" s="81">
        <v>1629.4247999999998</v>
      </c>
    </row>
    <row r="200" spans="1:12" x14ac:dyDescent="0.25">
      <c r="A200" s="88">
        <v>848.82</v>
      </c>
      <c r="B200" s="88">
        <v>1525.22</v>
      </c>
      <c r="C200" s="57">
        <v>1553.64</v>
      </c>
      <c r="D200" s="57">
        <v>1619.954</v>
      </c>
      <c r="E200" s="57">
        <v>1572.58</v>
      </c>
      <c r="F200" s="58">
        <v>1610.4779999999998</v>
      </c>
      <c r="G200" s="58">
        <v>1515.7439999999999</v>
      </c>
      <c r="H200" s="82">
        <v>1601</v>
      </c>
      <c r="I200" s="77">
        <v>1544.16</v>
      </c>
      <c r="J200" s="92">
        <v>1563.11</v>
      </c>
      <c r="K200" s="92">
        <v>1619.95</v>
      </c>
      <c r="L200" s="92">
        <v>1629.4247999999998</v>
      </c>
    </row>
    <row r="201" spans="1:12" x14ac:dyDescent="0.25">
      <c r="A201" s="57">
        <v>2005.33</v>
      </c>
      <c r="B201" s="57">
        <v>1921.77</v>
      </c>
      <c r="C201" s="60">
        <v>1957.58</v>
      </c>
      <c r="D201" s="60">
        <v>2159.94</v>
      </c>
      <c r="E201" s="57">
        <v>2096.7800000000002</v>
      </c>
      <c r="F201" s="58">
        <v>2147.3040000000001</v>
      </c>
      <c r="G201" s="58">
        <v>2020.9920000000002</v>
      </c>
      <c r="H201" s="82">
        <v>2134.67</v>
      </c>
      <c r="I201" s="77">
        <v>2470.66</v>
      </c>
      <c r="J201" s="92">
        <v>2500.9699999999998</v>
      </c>
      <c r="K201" s="92">
        <v>2591.92</v>
      </c>
      <c r="L201" s="92">
        <v>2607.0796799999998</v>
      </c>
    </row>
    <row r="202" spans="1:12" x14ac:dyDescent="0.25">
      <c r="A202" s="60">
        <v>2652.55</v>
      </c>
      <c r="B202" s="57">
        <v>2542.0300000000002</v>
      </c>
      <c r="C202" s="57">
        <v>2589.4</v>
      </c>
      <c r="D202" s="57">
        <v>2699.92</v>
      </c>
      <c r="E202" s="60">
        <v>2620.9699999999998</v>
      </c>
      <c r="F202" s="58">
        <v>2684.1299999999997</v>
      </c>
      <c r="G202" s="58">
        <v>2526.2399999999998</v>
      </c>
      <c r="H202" s="82">
        <v>2668.34</v>
      </c>
      <c r="I202" s="77">
        <v>3088.32</v>
      </c>
      <c r="J202" s="92">
        <v>3126.22</v>
      </c>
      <c r="K202" s="92">
        <v>3239.9</v>
      </c>
      <c r="L202" s="92">
        <v>3258.8495999999996</v>
      </c>
    </row>
    <row r="203" spans="1:12" x14ac:dyDescent="0.25">
      <c r="A203" s="96">
        <f>Janeiro!E204+10</f>
        <v>2010</v>
      </c>
      <c r="B203" s="61">
        <f>Janeiro!E204+15</f>
        <v>2015</v>
      </c>
      <c r="C203" s="96">
        <f>Janeiro!E204+20</f>
        <v>2020</v>
      </c>
      <c r="D203" s="96">
        <f>Janeiro!E204+25</f>
        <v>2025</v>
      </c>
      <c r="E203" s="96">
        <f>Janeiro!E204+30</f>
        <v>2030</v>
      </c>
      <c r="F203" s="96">
        <f>Janeiro!E204+35</f>
        <v>2035</v>
      </c>
      <c r="G203" s="58">
        <v>1953.62</v>
      </c>
      <c r="H203" s="82">
        <v>2134.67</v>
      </c>
      <c r="I203" s="77">
        <v>2058.88</v>
      </c>
      <c r="J203" s="92">
        <v>2084.14</v>
      </c>
      <c r="K203" s="92">
        <v>2159.9299999999998</v>
      </c>
      <c r="L203" s="92">
        <v>2172.5664000000002</v>
      </c>
    </row>
    <row r="204" spans="1:12" x14ac:dyDescent="0.25">
      <c r="A204" s="56">
        <f>Janeiro!E205+10</f>
        <v>1510</v>
      </c>
      <c r="B204" s="56">
        <f>Janeiro!E205+15</f>
        <v>1515</v>
      </c>
      <c r="C204" s="56">
        <f>Janeiro!E205+20</f>
        <v>1520</v>
      </c>
      <c r="D204" s="57">
        <v>1619.95</v>
      </c>
      <c r="E204" s="57">
        <v>1572.58</v>
      </c>
      <c r="F204" s="58">
        <v>1610.4779999999998</v>
      </c>
      <c r="G204" s="58">
        <v>1515.7439999999999</v>
      </c>
      <c r="H204" s="82">
        <v>1601</v>
      </c>
      <c r="I204" s="77">
        <v>1544.16</v>
      </c>
      <c r="J204" s="92">
        <v>1563.11</v>
      </c>
      <c r="K204" s="92">
        <v>1619.95</v>
      </c>
      <c r="L204" s="92">
        <v>1629.4247999999998</v>
      </c>
    </row>
    <row r="205" spans="1:12" x14ac:dyDescent="0.25">
      <c r="A205" s="81">
        <f>Janeiro!E206+10</f>
        <v>1710</v>
      </c>
      <c r="B205" s="96">
        <f t="shared" ref="B205:H206" si="28">A205+15</f>
        <v>1725</v>
      </c>
      <c r="C205" s="96">
        <f t="shared" si="28"/>
        <v>1740</v>
      </c>
      <c r="D205" s="96">
        <f t="shared" si="28"/>
        <v>1755</v>
      </c>
      <c r="E205" s="96">
        <f t="shared" si="28"/>
        <v>1770</v>
      </c>
      <c r="F205" s="96">
        <f t="shared" si="28"/>
        <v>1785</v>
      </c>
      <c r="G205" s="96">
        <f t="shared" si="28"/>
        <v>1800</v>
      </c>
      <c r="H205" s="96">
        <f t="shared" si="28"/>
        <v>1815</v>
      </c>
      <c r="I205" s="81">
        <f>H205+25</f>
        <v>1840</v>
      </c>
      <c r="J205" s="81">
        <f>I205+30</f>
        <v>1870</v>
      </c>
      <c r="K205" s="81">
        <v>1529.94</v>
      </c>
      <c r="L205" s="81">
        <v>1846.6814399999998</v>
      </c>
    </row>
    <row r="206" spans="1:12" x14ac:dyDescent="0.25">
      <c r="A206" s="81">
        <f>Janeiro!E207+10</f>
        <v>1510</v>
      </c>
      <c r="B206" s="96">
        <f t="shared" si="28"/>
        <v>1525</v>
      </c>
      <c r="C206" s="96">
        <f t="shared" si="28"/>
        <v>1540</v>
      </c>
      <c r="D206" s="96">
        <f t="shared" si="28"/>
        <v>1555</v>
      </c>
      <c r="E206" s="96">
        <f t="shared" si="28"/>
        <v>1570</v>
      </c>
      <c r="F206" s="96">
        <f t="shared" si="28"/>
        <v>1585</v>
      </c>
      <c r="G206" s="96">
        <f t="shared" si="28"/>
        <v>1600</v>
      </c>
      <c r="H206" s="96">
        <f t="shared" si="28"/>
        <v>1615</v>
      </c>
      <c r="I206" s="81">
        <f>H206+25</f>
        <v>1640</v>
      </c>
      <c r="J206" s="81">
        <f>I206+30</f>
        <v>1670</v>
      </c>
      <c r="K206" s="81">
        <v>1025.96</v>
      </c>
      <c r="L206" s="81">
        <v>1629.4247999999998</v>
      </c>
    </row>
    <row r="207" spans="1:12" x14ac:dyDescent="0.25">
      <c r="A207" s="96">
        <v>1131.75</v>
      </c>
      <c r="B207" s="96">
        <v>2033.62</v>
      </c>
      <c r="C207" s="57">
        <f>2071.52-500</f>
        <v>1571.52</v>
      </c>
      <c r="D207" s="57">
        <f>2159.94-500</f>
        <v>1659.94</v>
      </c>
      <c r="E207" s="57">
        <f>2096.78-500</f>
        <v>1596.7800000000002</v>
      </c>
      <c r="F207" s="58">
        <f>2147.304-500</f>
        <v>1647.3040000000001</v>
      </c>
      <c r="G207" s="58">
        <v>2020.9920000000002</v>
      </c>
      <c r="H207" s="82">
        <v>2134.67</v>
      </c>
      <c r="I207" s="77">
        <v>2058.88</v>
      </c>
      <c r="J207" s="92">
        <v>2084.14</v>
      </c>
      <c r="K207" s="92">
        <v>2159.9299999999998</v>
      </c>
      <c r="L207" s="92">
        <v>2172.5664000000002</v>
      </c>
    </row>
    <row r="208" spans="1:12" x14ac:dyDescent="0.25">
      <c r="A208" s="81">
        <f>Janeiro!E209+10</f>
        <v>1510</v>
      </c>
      <c r="B208" s="96">
        <f t="shared" ref="B208:H208" si="29">A208+15</f>
        <v>1525</v>
      </c>
      <c r="C208" s="96">
        <f t="shared" si="29"/>
        <v>1540</v>
      </c>
      <c r="D208" s="96">
        <f t="shared" si="29"/>
        <v>1555</v>
      </c>
      <c r="E208" s="96">
        <f t="shared" si="29"/>
        <v>1570</v>
      </c>
      <c r="F208" s="96">
        <f t="shared" si="29"/>
        <v>1585</v>
      </c>
      <c r="G208" s="96">
        <f t="shared" si="29"/>
        <v>1600</v>
      </c>
      <c r="H208" s="96">
        <f t="shared" si="29"/>
        <v>1615</v>
      </c>
      <c r="I208" s="81">
        <f>H208+25</f>
        <v>1640</v>
      </c>
      <c r="J208" s="81">
        <v>1250.48</v>
      </c>
      <c r="K208" s="81">
        <v>1619.95</v>
      </c>
      <c r="L208" s="81">
        <v>1629.4247999999998</v>
      </c>
    </row>
    <row r="209" spans="1:12" x14ac:dyDescent="0.25">
      <c r="A209" s="96">
        <v>896.21</v>
      </c>
      <c r="B209" s="96">
        <v>1840.43</v>
      </c>
      <c r="C209" s="57">
        <v>1874.72</v>
      </c>
      <c r="D209" s="57">
        <v>1954.74</v>
      </c>
      <c r="E209" s="57">
        <v>1897.59</v>
      </c>
      <c r="F209" s="58">
        <v>1943.3101200000001</v>
      </c>
      <c r="G209" s="58">
        <v>1828.9977600000002</v>
      </c>
      <c r="H209" s="82">
        <v>1931.87</v>
      </c>
      <c r="I209" s="77">
        <v>2007.41</v>
      </c>
      <c r="J209" s="92">
        <v>2032.04</v>
      </c>
      <c r="K209" s="92">
        <v>2105.9299999999998</v>
      </c>
      <c r="L209" s="92">
        <v>2118.2522399999998</v>
      </c>
    </row>
    <row r="210" spans="1:12" x14ac:dyDescent="0.25">
      <c r="A210" s="57">
        <v>1591.53</v>
      </c>
      <c r="B210" s="57">
        <v>1525.22</v>
      </c>
      <c r="C210" s="57">
        <v>1553.64</v>
      </c>
      <c r="D210" s="57">
        <v>1943.94</v>
      </c>
      <c r="E210" s="57">
        <v>2201.62</v>
      </c>
      <c r="F210" s="58">
        <v>2254.6691999999998</v>
      </c>
      <c r="G210" s="58">
        <v>2122.0416</v>
      </c>
      <c r="H210" s="82">
        <v>2241.4</v>
      </c>
      <c r="I210" s="77">
        <v>2161.8200000000002</v>
      </c>
      <c r="J210" s="92">
        <v>2188.35</v>
      </c>
      <c r="K210" s="92">
        <v>2267.9299999999998</v>
      </c>
      <c r="L210" s="92">
        <v>2281.19472</v>
      </c>
    </row>
    <row r="211" spans="1:12" x14ac:dyDescent="0.25">
      <c r="A211" s="96">
        <v>1464.21</v>
      </c>
      <c r="B211" s="96">
        <v>1830.26</v>
      </c>
      <c r="C211" s="57">
        <v>1864.37</v>
      </c>
      <c r="D211" s="57">
        <v>1943.94</v>
      </c>
      <c r="E211" s="57">
        <v>1887.1</v>
      </c>
      <c r="F211" s="58">
        <v>1932.5736000000002</v>
      </c>
      <c r="G211" s="58">
        <v>1818.8928000000001</v>
      </c>
      <c r="H211" s="58">
        <v>1921.2</v>
      </c>
      <c r="I211" s="77">
        <v>1852.99</v>
      </c>
      <c r="J211" s="92">
        <v>1875.73</v>
      </c>
      <c r="K211" s="92">
        <v>1943.94</v>
      </c>
      <c r="L211" s="92">
        <v>1955.3097600000001</v>
      </c>
    </row>
    <row r="212" spans="1:12" x14ac:dyDescent="0.25">
      <c r="A212" s="57">
        <v>1909.84</v>
      </c>
      <c r="B212" s="57">
        <v>1830.26</v>
      </c>
      <c r="C212" s="57">
        <v>1864.37</v>
      </c>
      <c r="D212" s="57">
        <v>1943.94</v>
      </c>
      <c r="E212" s="57">
        <v>1887.1</v>
      </c>
      <c r="F212" s="58">
        <v>1932.5736000000002</v>
      </c>
      <c r="G212" s="58">
        <v>1818.8928000000001</v>
      </c>
      <c r="H212" s="58">
        <v>1921.2</v>
      </c>
      <c r="I212" s="77">
        <v>1852.99</v>
      </c>
      <c r="J212" s="92">
        <v>1875.73</v>
      </c>
      <c r="K212" s="92">
        <v>1943.94</v>
      </c>
      <c r="L212" s="92">
        <v>1955.3097600000001</v>
      </c>
    </row>
    <row r="213" spans="1:12" x14ac:dyDescent="0.25">
      <c r="A213" s="81">
        <f>Janeiro!E214+10</f>
        <v>1810</v>
      </c>
      <c r="B213" s="96">
        <f t="shared" ref="B213:H214" si="30">A213+15</f>
        <v>1825</v>
      </c>
      <c r="C213" s="96">
        <f t="shared" si="30"/>
        <v>1840</v>
      </c>
      <c r="D213" s="96">
        <f t="shared" si="30"/>
        <v>1855</v>
      </c>
      <c r="E213" s="96">
        <f t="shared" si="30"/>
        <v>1870</v>
      </c>
      <c r="F213" s="96">
        <f t="shared" si="30"/>
        <v>1885</v>
      </c>
      <c r="G213" s="96">
        <f t="shared" si="30"/>
        <v>1900</v>
      </c>
      <c r="H213" s="96">
        <f t="shared" si="30"/>
        <v>1915</v>
      </c>
      <c r="I213" s="81">
        <f>H213+25</f>
        <v>1940</v>
      </c>
      <c r="J213" s="81">
        <v>1062.9100000000001</v>
      </c>
      <c r="K213" s="81">
        <v>1943.94</v>
      </c>
      <c r="L213" s="81">
        <v>1955.3097600000001</v>
      </c>
    </row>
    <row r="214" spans="1:12" x14ac:dyDescent="0.25">
      <c r="A214" s="81">
        <f>Janeiro!E215+10</f>
        <v>1760</v>
      </c>
      <c r="B214" s="96">
        <f t="shared" si="30"/>
        <v>1775</v>
      </c>
      <c r="C214" s="96">
        <f t="shared" si="30"/>
        <v>1790</v>
      </c>
      <c r="D214" s="96">
        <f t="shared" si="30"/>
        <v>1805</v>
      </c>
      <c r="E214" s="96">
        <f t="shared" si="30"/>
        <v>1820</v>
      </c>
      <c r="F214" s="96">
        <f t="shared" si="30"/>
        <v>1835</v>
      </c>
      <c r="G214" s="96">
        <f t="shared" si="30"/>
        <v>1850</v>
      </c>
      <c r="H214" s="96">
        <f t="shared" si="30"/>
        <v>1865</v>
      </c>
      <c r="I214" s="77">
        <v>1561.31</v>
      </c>
      <c r="J214" s="92">
        <v>1823.62</v>
      </c>
      <c r="K214" s="92">
        <v>1889.94</v>
      </c>
      <c r="L214" s="92">
        <v>1900.9956</v>
      </c>
    </row>
    <row r="215" spans="1:12" x14ac:dyDescent="0.25">
      <c r="A215" s="57">
        <v>4774.59</v>
      </c>
      <c r="B215" s="57">
        <v>4575.6499999999996</v>
      </c>
      <c r="C215" s="57">
        <v>4660.91</v>
      </c>
      <c r="D215" s="57">
        <v>4859.8500000000004</v>
      </c>
      <c r="E215" s="57">
        <v>4717.75</v>
      </c>
      <c r="F215" s="58">
        <v>4831.4340000000002</v>
      </c>
      <c r="G215" s="58">
        <v>4547.232</v>
      </c>
      <c r="H215" s="58">
        <v>4803.01</v>
      </c>
      <c r="I215" s="77">
        <v>4838.38</v>
      </c>
      <c r="J215" s="92">
        <v>4897.74</v>
      </c>
      <c r="K215" s="92">
        <v>5075.84</v>
      </c>
      <c r="L215" s="92">
        <v>5105.5310399999989</v>
      </c>
    </row>
    <row r="216" spans="1:12" x14ac:dyDescent="0.25">
      <c r="A216" s="96">
        <f>Janeiro!E217+10</f>
        <v>1760</v>
      </c>
      <c r="B216" s="96">
        <f>Janeiro!E217+15</f>
        <v>1765</v>
      </c>
      <c r="C216" s="96">
        <f>Janeiro!E217+20</f>
        <v>1770</v>
      </c>
      <c r="D216" s="96">
        <f>Janeiro!E217+25</f>
        <v>1775</v>
      </c>
      <c r="E216" s="96">
        <f>Janeiro!E217+30</f>
        <v>1780</v>
      </c>
      <c r="F216" s="96">
        <f>Janeiro!E217+35</f>
        <v>1785</v>
      </c>
      <c r="G216" s="58">
        <v>1768.3679999999999</v>
      </c>
      <c r="H216" s="58">
        <v>1867.83</v>
      </c>
      <c r="I216" s="77">
        <v>1955.94</v>
      </c>
      <c r="J216" s="92">
        <v>1979.94</v>
      </c>
      <c r="K216" s="92">
        <v>2051.9299999999998</v>
      </c>
      <c r="L216" s="92">
        <v>2063.9380799999999</v>
      </c>
    </row>
    <row r="217" spans="1:12" x14ac:dyDescent="0.25">
      <c r="A217" s="88">
        <f>Janeiro!E218+10</f>
        <v>1510</v>
      </c>
      <c r="B217" s="88">
        <f>Janeiro!E218+15</f>
        <v>1515</v>
      </c>
      <c r="C217" s="88">
        <f>Janeiro!E218+20</f>
        <v>1520</v>
      </c>
      <c r="D217" s="88">
        <f>Janeiro!E218+25</f>
        <v>1525</v>
      </c>
      <c r="E217" s="88">
        <f>Janeiro!E218+30</f>
        <v>1530</v>
      </c>
      <c r="F217" s="58">
        <v>1771.5257999999999</v>
      </c>
      <c r="G217" s="58">
        <v>1566.2688000000001</v>
      </c>
      <c r="H217" s="58">
        <v>1601</v>
      </c>
      <c r="I217" s="77">
        <v>1544.16</v>
      </c>
      <c r="J217" s="92">
        <v>1563.11</v>
      </c>
      <c r="K217" s="92">
        <v>1619.95</v>
      </c>
      <c r="L217" s="92">
        <v>1629.4247999999998</v>
      </c>
    </row>
    <row r="218" spans="1:12" x14ac:dyDescent="0.25">
      <c r="A218" s="59">
        <v>1909.8430000000001</v>
      </c>
      <c r="B218" s="59">
        <v>1830.26</v>
      </c>
      <c r="C218" s="57">
        <v>1864.37</v>
      </c>
      <c r="D218" s="57">
        <v>1943.94</v>
      </c>
      <c r="E218" s="57">
        <v>1887.1</v>
      </c>
      <c r="F218" s="58">
        <v>1932.5736000000002</v>
      </c>
      <c r="G218" s="58">
        <v>1818.8928000000001</v>
      </c>
      <c r="H218" s="58">
        <v>1921.2</v>
      </c>
      <c r="I218" s="77">
        <v>1852.99</v>
      </c>
      <c r="J218" s="92">
        <v>1875.73</v>
      </c>
      <c r="K218" s="92">
        <v>1943.94</v>
      </c>
      <c r="L218" s="92">
        <v>1955.3097600000001</v>
      </c>
    </row>
    <row r="219" spans="1:12" x14ac:dyDescent="0.25">
      <c r="A219" s="57">
        <v>4031.88</v>
      </c>
      <c r="B219" s="57">
        <v>3863.88</v>
      </c>
      <c r="C219" s="57">
        <v>3935.88</v>
      </c>
      <c r="D219" s="57">
        <v>4103.88</v>
      </c>
      <c r="E219" s="57">
        <v>3983.88</v>
      </c>
      <c r="F219" s="58">
        <v>4079.8775999999998</v>
      </c>
      <c r="G219" s="58">
        <v>3839.8847999999998</v>
      </c>
      <c r="H219" s="58">
        <v>4055.87</v>
      </c>
      <c r="I219" s="77">
        <v>4117.7700000000004</v>
      </c>
      <c r="J219" s="92">
        <v>4168.29</v>
      </c>
      <c r="K219" s="92">
        <v>4319.87</v>
      </c>
      <c r="L219" s="92">
        <v>4345.1328000000003</v>
      </c>
    </row>
    <row r="220" spans="1:12" x14ac:dyDescent="0.25">
      <c r="A220" s="96">
        <f>Janeiro!E221+10</f>
        <v>1760</v>
      </c>
      <c r="B220" s="96">
        <f>Janeiro!E221+15</f>
        <v>1765</v>
      </c>
      <c r="C220" s="96">
        <f>Janeiro!E221+20</f>
        <v>1770</v>
      </c>
      <c r="D220" s="96">
        <f>Janeiro!E221+25</f>
        <v>1775</v>
      </c>
      <c r="E220" s="57">
        <v>489.24</v>
      </c>
      <c r="F220" s="58">
        <v>1878.8909999999998</v>
      </c>
      <c r="G220" s="58">
        <v>1768.3679999999999</v>
      </c>
      <c r="H220" s="58">
        <v>1867.83</v>
      </c>
      <c r="I220" s="77">
        <v>1801.52</v>
      </c>
      <c r="J220" s="92">
        <v>1823.62</v>
      </c>
      <c r="K220" s="92">
        <v>1889.94</v>
      </c>
      <c r="L220" s="92">
        <v>1900.9956</v>
      </c>
    </row>
    <row r="221" spans="1:12" x14ac:dyDescent="0.25">
      <c r="A221" s="57">
        <v>1591.53</v>
      </c>
      <c r="B221" s="57">
        <v>1525.22</v>
      </c>
      <c r="C221" s="57">
        <v>1553.64</v>
      </c>
      <c r="D221" s="57">
        <v>1619.95</v>
      </c>
      <c r="E221" s="57">
        <v>1572.58</v>
      </c>
      <c r="F221" s="58">
        <v>1610.4779999999998</v>
      </c>
      <c r="G221" s="58">
        <v>1818.8928000000001</v>
      </c>
      <c r="H221" s="58">
        <v>1921.2</v>
      </c>
      <c r="I221" s="77">
        <v>1852.99</v>
      </c>
      <c r="J221" s="92">
        <v>1875.73</v>
      </c>
      <c r="K221" s="92">
        <v>1943.94</v>
      </c>
      <c r="L221" s="92">
        <v>1955.3097600000001</v>
      </c>
    </row>
    <row r="222" spans="1:12" x14ac:dyDescent="0.25">
      <c r="A222" s="96">
        <f>Janeiro!E223+10</f>
        <v>1510</v>
      </c>
      <c r="B222" s="96">
        <f>Janeiro!E223+15</f>
        <v>1515</v>
      </c>
      <c r="C222" s="96">
        <f>Janeiro!E223+20</f>
        <v>1520</v>
      </c>
      <c r="D222" s="96">
        <f>Janeiro!E223+25</f>
        <v>1525</v>
      </c>
      <c r="E222" s="96">
        <f>Janeiro!E223+30</f>
        <v>1530</v>
      </c>
      <c r="F222" s="96">
        <f>Janeiro!E223+35</f>
        <v>1535</v>
      </c>
      <c r="G222" s="58">
        <v>1465.2192000000002</v>
      </c>
      <c r="H222" s="58">
        <v>1601</v>
      </c>
      <c r="I222" s="77">
        <v>1544.16</v>
      </c>
      <c r="J222" s="92">
        <v>1563.11</v>
      </c>
      <c r="K222" s="92">
        <v>1619.95</v>
      </c>
      <c r="L222" s="92">
        <v>1629.4247999999998</v>
      </c>
    </row>
    <row r="223" spans="1:12" x14ac:dyDescent="0.25">
      <c r="A223" s="57">
        <v>4244.08</v>
      </c>
      <c r="B223" s="57">
        <v>4067.25</v>
      </c>
      <c r="C223" s="57">
        <v>4143.03</v>
      </c>
      <c r="D223" s="57">
        <v>4319.87</v>
      </c>
      <c r="E223" s="57">
        <v>4193.5600000000004</v>
      </c>
      <c r="F223" s="58">
        <v>4294.6080000000002</v>
      </c>
      <c r="G223" s="58">
        <v>4041.9840000000004</v>
      </c>
      <c r="H223" s="58">
        <v>4269.34</v>
      </c>
      <c r="I223" s="77">
        <v>4632.49</v>
      </c>
      <c r="J223" s="92">
        <v>4689.33</v>
      </c>
      <c r="K223" s="92">
        <v>4859.8500000000004</v>
      </c>
      <c r="L223" s="92">
        <v>4888.2743999999993</v>
      </c>
    </row>
    <row r="224" spans="1:12" x14ac:dyDescent="0.25">
      <c r="A224" s="81">
        <f>Janeiro!E225+10</f>
        <v>1810</v>
      </c>
      <c r="B224" s="96">
        <f t="shared" ref="B224:H224" si="31">A224+15</f>
        <v>1825</v>
      </c>
      <c r="C224" s="96">
        <f t="shared" si="31"/>
        <v>1840</v>
      </c>
      <c r="D224" s="96">
        <f t="shared" si="31"/>
        <v>1855</v>
      </c>
      <c r="E224" s="96">
        <f t="shared" si="31"/>
        <v>1870</v>
      </c>
      <c r="F224" s="96">
        <f t="shared" si="31"/>
        <v>1885</v>
      </c>
      <c r="G224" s="96">
        <f t="shared" si="31"/>
        <v>1900</v>
      </c>
      <c r="H224" s="96">
        <f t="shared" si="31"/>
        <v>1915</v>
      </c>
      <c r="I224" s="81">
        <f>H224+25</f>
        <v>1940</v>
      </c>
      <c r="J224" s="81">
        <f>I224+30</f>
        <v>1970</v>
      </c>
      <c r="K224" s="81">
        <v>1943.94</v>
      </c>
      <c r="L224" s="81">
        <v>1955.3097600000001</v>
      </c>
    </row>
    <row r="225" spans="1:12" x14ac:dyDescent="0.25">
      <c r="A225" s="57">
        <v>3183.06</v>
      </c>
      <c r="B225" s="57">
        <v>3050.43</v>
      </c>
      <c r="C225" s="57">
        <v>3107.28</v>
      </c>
      <c r="D225" s="57">
        <v>3239.9</v>
      </c>
      <c r="E225" s="57">
        <v>3145.17</v>
      </c>
      <c r="F225" s="58">
        <v>3220.9559999999997</v>
      </c>
      <c r="G225" s="58">
        <v>3031.4879999999998</v>
      </c>
      <c r="H225" s="58">
        <v>3202</v>
      </c>
      <c r="I225" s="77">
        <v>3808.93</v>
      </c>
      <c r="J225" s="92">
        <v>3721.46</v>
      </c>
      <c r="K225" s="92">
        <v>3887.88</v>
      </c>
      <c r="L225" s="92">
        <v>3910.6195200000002</v>
      </c>
    </row>
    <row r="226" spans="1:12" x14ac:dyDescent="0.25">
      <c r="A226" s="96">
        <f>Janeiro!E227+10</f>
        <v>1910</v>
      </c>
      <c r="B226" s="96">
        <v>1952.28</v>
      </c>
      <c r="C226" s="57">
        <v>1864.37</v>
      </c>
      <c r="D226" s="57">
        <v>1943.94</v>
      </c>
      <c r="E226" s="57">
        <v>1887.1</v>
      </c>
      <c r="F226" s="58">
        <v>2039.94</v>
      </c>
      <c r="G226" s="58">
        <v>1919.9423999999999</v>
      </c>
      <c r="H226" s="58">
        <v>2027.93</v>
      </c>
      <c r="I226" s="77">
        <v>1955.94</v>
      </c>
      <c r="J226" s="92">
        <v>2605.1799999999998</v>
      </c>
      <c r="K226" s="92">
        <v>2699.91</v>
      </c>
      <c r="L226" s="92">
        <v>2715.7079999999996</v>
      </c>
    </row>
    <row r="227" spans="1:12" x14ac:dyDescent="0.25">
      <c r="A227" s="57">
        <v>3183.06</v>
      </c>
      <c r="B227" s="57">
        <v>3050.43</v>
      </c>
      <c r="C227" s="57">
        <v>3107.28</v>
      </c>
      <c r="D227" s="57">
        <v>3239.9</v>
      </c>
      <c r="E227" s="57">
        <v>3145.17</v>
      </c>
      <c r="F227" s="58">
        <v>3220.9559999999997</v>
      </c>
      <c r="G227" s="58">
        <v>3031.4879999999998</v>
      </c>
      <c r="H227" s="58">
        <v>3202</v>
      </c>
      <c r="I227" s="77">
        <v>3088.32</v>
      </c>
      <c r="J227" s="92">
        <v>3126.22</v>
      </c>
      <c r="K227" s="92">
        <v>4279.88</v>
      </c>
      <c r="L227" s="92">
        <v>3801.9911999999999</v>
      </c>
    </row>
    <row r="228" spans="1:12" x14ac:dyDescent="0.25">
      <c r="A228" s="81">
        <f>Janeiro!E229+10</f>
        <v>1510</v>
      </c>
      <c r="B228" s="96">
        <f t="shared" ref="B228:H228" si="32">A228+15</f>
        <v>1525</v>
      </c>
      <c r="C228" s="96">
        <f t="shared" si="32"/>
        <v>1540</v>
      </c>
      <c r="D228" s="96">
        <f t="shared" si="32"/>
        <v>1555</v>
      </c>
      <c r="E228" s="96">
        <f t="shared" si="32"/>
        <v>1570</v>
      </c>
      <c r="F228" s="96">
        <f t="shared" si="32"/>
        <v>1585</v>
      </c>
      <c r="G228" s="96">
        <f t="shared" si="32"/>
        <v>1600</v>
      </c>
      <c r="H228" s="96">
        <f t="shared" si="32"/>
        <v>1615</v>
      </c>
      <c r="I228" s="77">
        <v>720.6</v>
      </c>
      <c r="J228" s="92">
        <v>1563.11</v>
      </c>
      <c r="K228" s="92">
        <v>1619.95</v>
      </c>
      <c r="L228" s="92">
        <v>1629.4247999999998</v>
      </c>
    </row>
    <row r="229" spans="1:12" x14ac:dyDescent="0.25">
      <c r="A229" s="57">
        <v>2618.6</v>
      </c>
      <c r="B229" s="57">
        <v>2509.4899999999998</v>
      </c>
      <c r="C229" s="57">
        <v>2776.66</v>
      </c>
      <c r="D229" s="57">
        <v>3239.9</v>
      </c>
      <c r="E229" s="57">
        <v>3145.17</v>
      </c>
      <c r="F229" s="58">
        <v>3220.9560000000001</v>
      </c>
      <c r="G229" s="58">
        <v>3031.4879999999998</v>
      </c>
      <c r="H229" s="58">
        <v>3202</v>
      </c>
      <c r="I229" s="77">
        <v>3088.32</v>
      </c>
      <c r="J229" s="92">
        <v>3126.22</v>
      </c>
      <c r="K229" s="92">
        <v>3779.88</v>
      </c>
      <c r="L229" s="92">
        <v>3801.9911999999999</v>
      </c>
    </row>
    <row r="230" spans="1:12" x14ac:dyDescent="0.25">
      <c r="A230" s="57">
        <v>2228.14</v>
      </c>
      <c r="B230" s="57">
        <v>2135.3000000000002</v>
      </c>
      <c r="C230" s="57">
        <v>2175.09</v>
      </c>
      <c r="D230" s="57">
        <v>2267.9299999999998</v>
      </c>
      <c r="E230" s="96">
        <v>2201.62</v>
      </c>
      <c r="F230" s="58">
        <v>5.16</v>
      </c>
      <c r="G230" s="58">
        <v>636.61</v>
      </c>
      <c r="H230" s="58">
        <v>2241.4</v>
      </c>
      <c r="I230" s="77">
        <v>2161.8200000000002</v>
      </c>
      <c r="J230" s="81">
        <v>2188.35</v>
      </c>
      <c r="K230" s="81">
        <v>2267.9299999999998</v>
      </c>
      <c r="L230" s="81">
        <v>2281.19472</v>
      </c>
    </row>
    <row r="231" spans="1:12" x14ac:dyDescent="0.25">
      <c r="A231" s="81">
        <f>Janeiro!E232+10</f>
        <v>1510</v>
      </c>
      <c r="B231" s="96">
        <f t="shared" ref="B231:H231" si="33">A231+15</f>
        <v>1525</v>
      </c>
      <c r="C231" s="96">
        <f t="shared" si="33"/>
        <v>1540</v>
      </c>
      <c r="D231" s="96">
        <f t="shared" si="33"/>
        <v>1555</v>
      </c>
      <c r="E231" s="96">
        <f t="shared" si="33"/>
        <v>1570</v>
      </c>
      <c r="F231" s="96">
        <f t="shared" si="33"/>
        <v>1585</v>
      </c>
      <c r="G231" s="96">
        <f t="shared" si="33"/>
        <v>1600</v>
      </c>
      <c r="H231" s="96">
        <f t="shared" si="33"/>
        <v>1615</v>
      </c>
      <c r="I231" s="81">
        <f>H231+25</f>
        <v>1640</v>
      </c>
      <c r="J231" s="81">
        <f>I231+30</f>
        <v>1670</v>
      </c>
      <c r="K231" s="81">
        <v>215.99</v>
      </c>
      <c r="L231" s="81">
        <v>1629.4247999999998</v>
      </c>
    </row>
    <row r="232" spans="1:12" x14ac:dyDescent="0.25">
      <c r="A232" s="57">
        <v>1661.08</v>
      </c>
      <c r="B232" s="57">
        <v>1591.87</v>
      </c>
      <c r="C232" s="57">
        <v>1718.66</v>
      </c>
      <c r="D232" s="57">
        <v>1943.94</v>
      </c>
      <c r="E232" s="57">
        <v>1887.1</v>
      </c>
      <c r="F232" s="58">
        <v>1932.5736000000002</v>
      </c>
      <c r="G232" s="58">
        <v>1818.8928000000001</v>
      </c>
      <c r="H232" s="58">
        <v>1921.2</v>
      </c>
      <c r="I232" s="77">
        <v>1852.99</v>
      </c>
      <c r="J232" s="81">
        <v>1875.73</v>
      </c>
      <c r="K232" s="81">
        <v>1943.94</v>
      </c>
      <c r="L232" s="81">
        <v>1955.3097600000001</v>
      </c>
    </row>
    <row r="233" spans="1:12" x14ac:dyDescent="0.25">
      <c r="A233" s="81">
        <f>Janeiro!E234+10</f>
        <v>1810</v>
      </c>
      <c r="B233" s="96">
        <f t="shared" ref="B233:H233" si="34">A233+15</f>
        <v>1825</v>
      </c>
      <c r="C233" s="96">
        <f t="shared" si="34"/>
        <v>1840</v>
      </c>
      <c r="D233" s="96">
        <f t="shared" si="34"/>
        <v>1855</v>
      </c>
      <c r="E233" s="96">
        <f t="shared" si="34"/>
        <v>1870</v>
      </c>
      <c r="F233" s="96">
        <f t="shared" si="34"/>
        <v>1885</v>
      </c>
      <c r="G233" s="96">
        <f t="shared" si="34"/>
        <v>1900</v>
      </c>
      <c r="H233" s="96">
        <f t="shared" si="34"/>
        <v>1915</v>
      </c>
      <c r="I233" s="81">
        <f>H233+25</f>
        <v>1940</v>
      </c>
      <c r="J233" s="81">
        <v>1313.01</v>
      </c>
      <c r="K233" s="81">
        <v>1943.94</v>
      </c>
      <c r="L233" s="81">
        <v>1955.3097600000001</v>
      </c>
    </row>
    <row r="234" spans="1:12" x14ac:dyDescent="0.25">
      <c r="A234" s="57">
        <v>1591.53</v>
      </c>
      <c r="B234" s="57">
        <v>1525.22</v>
      </c>
      <c r="C234" s="57">
        <v>1864.37</v>
      </c>
      <c r="D234" s="57">
        <v>1943.94</v>
      </c>
      <c r="E234" s="57">
        <v>1887.1</v>
      </c>
      <c r="F234" s="58">
        <v>1932.5736000000002</v>
      </c>
      <c r="G234" s="58">
        <v>1818.8928000000001</v>
      </c>
      <c r="H234" s="58">
        <v>1921.2</v>
      </c>
      <c r="I234" s="77">
        <v>1852.99</v>
      </c>
      <c r="J234" s="81">
        <v>1875.73</v>
      </c>
      <c r="K234" s="81">
        <v>1943.94</v>
      </c>
      <c r="L234" s="81">
        <v>1955.3097600000001</v>
      </c>
    </row>
    <row r="235" spans="1:12" x14ac:dyDescent="0.25">
      <c r="A235" s="96">
        <f>Janeiro!E236+10</f>
        <v>1760</v>
      </c>
      <c r="B235" s="96">
        <f>Janeiro!E236+15</f>
        <v>1765</v>
      </c>
      <c r="C235" s="96">
        <f>Janeiro!E236+20</f>
        <v>1770</v>
      </c>
      <c r="D235" s="96">
        <f>Janeiro!E236+25</f>
        <v>1775</v>
      </c>
      <c r="E235" s="57">
        <v>978.49</v>
      </c>
      <c r="F235" s="58">
        <v>1878.8909999999998</v>
      </c>
      <c r="G235" s="58">
        <v>1768.3679999999999</v>
      </c>
      <c r="H235" s="58">
        <v>1867.83</v>
      </c>
      <c r="I235" s="77">
        <v>1801.52</v>
      </c>
      <c r="J235" s="81">
        <v>1823.62</v>
      </c>
      <c r="K235" s="81">
        <v>1889.94</v>
      </c>
      <c r="L235" s="81">
        <v>1900.9956</v>
      </c>
    </row>
    <row r="236" spans="1:12" x14ac:dyDescent="0.25">
      <c r="A236" s="96">
        <f>Janeiro!E237+10</f>
        <v>1510</v>
      </c>
      <c r="B236" s="96">
        <f>Janeiro!E237+15</f>
        <v>1515</v>
      </c>
      <c r="C236" s="96">
        <f>Janeiro!E237+20</f>
        <v>1520</v>
      </c>
      <c r="D236" s="96">
        <f>Janeiro!E237+25</f>
        <v>1525</v>
      </c>
      <c r="E236" s="96">
        <f>Janeiro!E237+30</f>
        <v>1530</v>
      </c>
      <c r="F236" s="96">
        <f>Janeiro!E237+35</f>
        <v>1535</v>
      </c>
      <c r="G236" s="57">
        <f>Janeiro!E237+40</f>
        <v>1540</v>
      </c>
      <c r="H236" s="58">
        <v>1112.5</v>
      </c>
      <c r="I236" s="77">
        <v>1544.16</v>
      </c>
      <c r="J236" s="81">
        <v>1563.11</v>
      </c>
      <c r="K236" s="81">
        <v>1619.95</v>
      </c>
      <c r="L236" s="81">
        <v>1629.4247999999998</v>
      </c>
    </row>
    <row r="237" spans="1:12" x14ac:dyDescent="0.25">
      <c r="A237" s="57">
        <v>1661.08</v>
      </c>
      <c r="B237" s="57">
        <v>1591.87</v>
      </c>
      <c r="C237" s="57">
        <v>1718.66</v>
      </c>
      <c r="D237" s="57">
        <v>1943.94</v>
      </c>
      <c r="E237" s="57">
        <v>1887.1</v>
      </c>
      <c r="F237" s="58">
        <v>1932.5736000000002</v>
      </c>
      <c r="G237" s="58">
        <v>1818.8928000000001</v>
      </c>
      <c r="H237" s="58">
        <v>1921.2</v>
      </c>
      <c r="I237" s="77">
        <v>1852.99</v>
      </c>
      <c r="J237" s="81">
        <v>1875.73</v>
      </c>
      <c r="K237" s="81">
        <v>1943.94</v>
      </c>
      <c r="L237" s="81">
        <v>1955.3097600000001</v>
      </c>
    </row>
    <row r="238" spans="1:12" x14ac:dyDescent="0.25">
      <c r="A238" s="96">
        <f>Janeiro!E239+10</f>
        <v>1510</v>
      </c>
      <c r="B238" s="96">
        <f>Janeiro!E239+15</f>
        <v>1515</v>
      </c>
      <c r="C238" s="96">
        <f>Janeiro!E239+20</f>
        <v>1520</v>
      </c>
      <c r="D238" s="96">
        <f>Janeiro!E239+25</f>
        <v>1525</v>
      </c>
      <c r="E238" s="96">
        <f>Janeiro!E239+30</f>
        <v>1530</v>
      </c>
      <c r="F238" s="96">
        <f>Janeiro!E239+35</f>
        <v>1535</v>
      </c>
      <c r="G238" s="58">
        <v>1970.4672</v>
      </c>
      <c r="H238" s="58">
        <v>1601</v>
      </c>
      <c r="I238" s="77">
        <v>1544.16</v>
      </c>
      <c r="J238" s="81">
        <v>1563.11</v>
      </c>
      <c r="K238" s="81">
        <v>1619.95</v>
      </c>
      <c r="L238" s="81">
        <v>1629.4247999999998</v>
      </c>
    </row>
    <row r="239" spans="1:12" x14ac:dyDescent="0.25">
      <c r="A239" s="96">
        <f>Janeiro!E240+10</f>
        <v>1510</v>
      </c>
      <c r="B239" s="96">
        <f>Janeiro!E240+15</f>
        <v>1515</v>
      </c>
      <c r="C239" s="96">
        <f>Janeiro!E240+20</f>
        <v>1520</v>
      </c>
      <c r="D239" s="96">
        <f>Janeiro!E240+25</f>
        <v>1525</v>
      </c>
      <c r="E239" s="57">
        <v>1205.6500000000001</v>
      </c>
      <c r="F239" s="58">
        <v>1610.4779999999998</v>
      </c>
      <c r="G239" s="58">
        <v>1515.7439999999999</v>
      </c>
      <c r="H239" s="58">
        <v>1601</v>
      </c>
      <c r="I239" s="77">
        <v>1544.16</v>
      </c>
      <c r="J239" s="81">
        <v>1563.11</v>
      </c>
      <c r="K239" s="81">
        <v>1619.95</v>
      </c>
      <c r="L239" s="81">
        <v>1629.4247999999998</v>
      </c>
    </row>
    <row r="240" spans="1:12" x14ac:dyDescent="0.25">
      <c r="A240" s="57">
        <v>1909.84</v>
      </c>
      <c r="B240" s="57">
        <v>1830.26</v>
      </c>
      <c r="C240" s="57">
        <v>1864.37</v>
      </c>
      <c r="D240" s="57">
        <v>1943.94</v>
      </c>
      <c r="E240" s="57">
        <v>1887.1</v>
      </c>
      <c r="F240" s="58">
        <v>1932.5736000000002</v>
      </c>
      <c r="G240" s="58">
        <v>1818.8928000000001</v>
      </c>
      <c r="H240" s="58">
        <v>1921.2</v>
      </c>
      <c r="I240" s="77">
        <v>1852.99</v>
      </c>
      <c r="J240" s="81">
        <v>2188.35</v>
      </c>
      <c r="K240" s="81">
        <v>2267.9299999999998</v>
      </c>
      <c r="L240" s="81">
        <v>2281.19472</v>
      </c>
    </row>
    <row r="241" spans="1:12" x14ac:dyDescent="0.25">
      <c r="A241" s="81">
        <f>Janeiro!E242+10</f>
        <v>1510</v>
      </c>
      <c r="B241" s="96">
        <f t="shared" ref="B241:H241" si="35">A241+15</f>
        <v>1525</v>
      </c>
      <c r="C241" s="96">
        <f t="shared" si="35"/>
        <v>1540</v>
      </c>
      <c r="D241" s="96">
        <f t="shared" si="35"/>
        <v>1555</v>
      </c>
      <c r="E241" s="96">
        <f t="shared" si="35"/>
        <v>1570</v>
      </c>
      <c r="F241" s="96">
        <f t="shared" si="35"/>
        <v>1585</v>
      </c>
      <c r="G241" s="96">
        <f t="shared" si="35"/>
        <v>1600</v>
      </c>
      <c r="H241" s="96">
        <f t="shared" si="35"/>
        <v>1615</v>
      </c>
      <c r="I241" s="77">
        <v>720.6</v>
      </c>
      <c r="J241" s="81">
        <v>1563.11</v>
      </c>
      <c r="K241" s="81">
        <v>1619.95</v>
      </c>
      <c r="L241" s="81">
        <v>1629.4247999999998</v>
      </c>
    </row>
    <row r="242" spans="1:12" x14ac:dyDescent="0.25">
      <c r="A242" s="57">
        <v>15556.71</v>
      </c>
      <c r="B242" s="57">
        <v>14548.52</v>
      </c>
      <c r="C242" s="57">
        <f>20715.17-397.57</f>
        <v>20317.599999999999</v>
      </c>
      <c r="D242" s="57">
        <f>21599.35-326.3</f>
        <v>21273.05</v>
      </c>
      <c r="E242" s="57">
        <f>20967.79</f>
        <v>20967.79</v>
      </c>
      <c r="F242" s="58">
        <v>21473.039999999997</v>
      </c>
      <c r="G242" s="58">
        <v>20209.919999999998</v>
      </c>
      <c r="H242" s="58">
        <v>21346.720000000001</v>
      </c>
      <c r="I242" s="77">
        <v>20588.849999999999</v>
      </c>
      <c r="J242" s="81">
        <v>20841.48</v>
      </c>
      <c r="K242" s="81">
        <v>21599.35</v>
      </c>
      <c r="L242" s="81">
        <v>21725.663999999997</v>
      </c>
    </row>
    <row r="243" spans="1:12" x14ac:dyDescent="0.25">
      <c r="A243" s="57">
        <v>5835.61</v>
      </c>
      <c r="B243" s="57">
        <v>5592.46</v>
      </c>
      <c r="C243" s="57">
        <v>5696.67</v>
      </c>
      <c r="D243" s="57">
        <v>5939.82</v>
      </c>
      <c r="E243" s="57">
        <v>5766.14</v>
      </c>
      <c r="F243" s="58">
        <v>5905.0860000000002</v>
      </c>
      <c r="G243" s="58">
        <v>5557.7280000000001</v>
      </c>
      <c r="H243" s="58">
        <v>5870.35</v>
      </c>
      <c r="I243" s="77">
        <v>5661.93</v>
      </c>
      <c r="J243" s="81">
        <v>5731.4</v>
      </c>
      <c r="K243" s="81">
        <v>5939.82</v>
      </c>
      <c r="L243" s="81">
        <v>5974.5576000000001</v>
      </c>
    </row>
    <row r="244" spans="1:12" x14ac:dyDescent="0.25">
      <c r="A244" s="57">
        <v>1945.44</v>
      </c>
      <c r="B244" s="57">
        <v>1864.38</v>
      </c>
      <c r="C244" s="57">
        <v>1899.12</v>
      </c>
      <c r="D244" s="57">
        <v>2084.34</v>
      </c>
      <c r="E244" s="57">
        <v>2023.39</v>
      </c>
      <c r="F244" s="58">
        <v>2072.1483600000001</v>
      </c>
      <c r="G244" s="58">
        <v>1950.25728</v>
      </c>
      <c r="H244" s="58">
        <v>2059.9499999999998</v>
      </c>
      <c r="I244" s="77">
        <v>2161.8200000000002</v>
      </c>
      <c r="J244" s="81">
        <v>2188.35</v>
      </c>
      <c r="K244" s="81">
        <v>2267.9299999999998</v>
      </c>
      <c r="L244" s="81">
        <v>2281.19472</v>
      </c>
    </row>
    <row r="245" spans="1:12" x14ac:dyDescent="0.25">
      <c r="A245" s="96">
        <f>Janeiro!E246+10</f>
        <v>1810</v>
      </c>
      <c r="B245" s="96">
        <f>Janeiro!E246+15</f>
        <v>1815</v>
      </c>
      <c r="C245" s="96">
        <f>Janeiro!E246+20</f>
        <v>1820</v>
      </c>
      <c r="D245" s="96">
        <f>Janeiro!E246+25</f>
        <v>1825</v>
      </c>
      <c r="E245" s="57">
        <v>251.61</v>
      </c>
      <c r="F245" s="58">
        <v>1932.57</v>
      </c>
      <c r="G245" s="58">
        <v>1818.8928000000001</v>
      </c>
      <c r="H245" s="58">
        <v>1921.2</v>
      </c>
      <c r="I245" s="77">
        <v>1955.94</v>
      </c>
      <c r="J245" s="81">
        <v>1979.94</v>
      </c>
      <c r="K245" s="81">
        <v>2051.9299999999998</v>
      </c>
      <c r="L245" s="81">
        <v>2063.9380799999999</v>
      </c>
    </row>
    <row r="246" spans="1:12" x14ac:dyDescent="0.25">
      <c r="A246" s="96">
        <f>Janeiro!E247+10</f>
        <v>1510</v>
      </c>
      <c r="B246" s="96">
        <f>Janeiro!E247+15</f>
        <v>1515</v>
      </c>
      <c r="C246" s="96">
        <f>Janeiro!E247+20</f>
        <v>1520</v>
      </c>
      <c r="D246" s="96">
        <f>Janeiro!E247+25</f>
        <v>1525</v>
      </c>
      <c r="E246" s="96">
        <f>Janeiro!E247+30</f>
        <v>1530</v>
      </c>
      <c r="F246" s="58">
        <v>697.87380000000007</v>
      </c>
      <c r="G246" s="58">
        <v>1515.7439999999999</v>
      </c>
      <c r="H246" s="58">
        <v>1601</v>
      </c>
      <c r="I246" s="77">
        <v>1544.16</v>
      </c>
      <c r="J246" s="81">
        <v>1563.11</v>
      </c>
      <c r="K246" s="81">
        <v>1619.95</v>
      </c>
      <c r="L246" s="81">
        <v>1629.4247999999998</v>
      </c>
    </row>
    <row r="247" spans="1:12" x14ac:dyDescent="0.25">
      <c r="A247" s="57">
        <v>3713.57</v>
      </c>
      <c r="B247" s="57">
        <v>3558.84</v>
      </c>
      <c r="C247" s="57">
        <v>3625.15</v>
      </c>
      <c r="D247" s="57">
        <v>3779.89</v>
      </c>
      <c r="E247" s="57">
        <v>3669.36</v>
      </c>
      <c r="F247" s="58">
        <v>3757.7819999999997</v>
      </c>
      <c r="G247" s="58">
        <v>3536.7359999999999</v>
      </c>
      <c r="H247" s="58">
        <v>3735.67</v>
      </c>
      <c r="I247" s="77">
        <v>3603.04</v>
      </c>
      <c r="J247" s="81">
        <v>3647.25</v>
      </c>
      <c r="K247" s="81">
        <v>4157.87</v>
      </c>
      <c r="L247" s="81">
        <v>4182.1903200000006</v>
      </c>
    </row>
    <row r="248" spans="1:12" x14ac:dyDescent="0.25">
      <c r="A248" s="57">
        <v>1935.36</v>
      </c>
      <c r="B248" s="57">
        <v>1854.72</v>
      </c>
      <c r="C248" s="57">
        <v>1889.28</v>
      </c>
      <c r="D248" s="57">
        <v>2073.54</v>
      </c>
      <c r="E248" s="57">
        <v>2012.91</v>
      </c>
      <c r="F248" s="58">
        <v>2061.4118399999998</v>
      </c>
      <c r="G248" s="58">
        <v>1940.1523199999999</v>
      </c>
      <c r="H248" s="58">
        <v>2049.2800000000002</v>
      </c>
      <c r="I248" s="77">
        <v>2161.8200000000002</v>
      </c>
      <c r="J248" s="81">
        <v>2188.35</v>
      </c>
      <c r="K248" s="81">
        <v>2267.9299999999998</v>
      </c>
      <c r="L248" s="81">
        <v>2281.19472</v>
      </c>
    </row>
    <row r="249" spans="1:12" x14ac:dyDescent="0.25">
      <c r="A249" s="81">
        <f>Janeiro!E250+10</f>
        <v>1910</v>
      </c>
      <c r="B249" s="96">
        <f t="shared" ref="B249:H250" si="36">A249+15</f>
        <v>1925</v>
      </c>
      <c r="C249" s="96">
        <f t="shared" si="36"/>
        <v>1940</v>
      </c>
      <c r="D249" s="96">
        <f t="shared" si="36"/>
        <v>1955</v>
      </c>
      <c r="E249" s="96">
        <f t="shared" si="36"/>
        <v>1970</v>
      </c>
      <c r="F249" s="96">
        <f t="shared" si="36"/>
        <v>1985</v>
      </c>
      <c r="G249" s="96">
        <f t="shared" si="36"/>
        <v>2000</v>
      </c>
      <c r="H249" s="96">
        <f t="shared" si="36"/>
        <v>2015</v>
      </c>
      <c r="I249" s="81">
        <f>H249+25</f>
        <v>2040</v>
      </c>
      <c r="J249" s="81">
        <v>1583.95</v>
      </c>
      <c r="K249" s="81">
        <v>2051.9299999999998</v>
      </c>
      <c r="L249" s="81">
        <v>2063.9380799999999</v>
      </c>
    </row>
    <row r="250" spans="1:12" x14ac:dyDescent="0.25">
      <c r="A250" s="81">
        <f>Janeiro!E251+10</f>
        <v>1810</v>
      </c>
      <c r="B250" s="96">
        <f t="shared" si="36"/>
        <v>1825</v>
      </c>
      <c r="C250" s="96">
        <f t="shared" si="36"/>
        <v>1840</v>
      </c>
      <c r="D250" s="96">
        <f t="shared" si="36"/>
        <v>1855</v>
      </c>
      <c r="E250" s="96">
        <f t="shared" si="36"/>
        <v>1870</v>
      </c>
      <c r="F250" s="96">
        <f t="shared" si="36"/>
        <v>1885</v>
      </c>
      <c r="G250" s="96">
        <f t="shared" si="36"/>
        <v>1900</v>
      </c>
      <c r="H250" s="96">
        <f t="shared" si="36"/>
        <v>1915</v>
      </c>
      <c r="I250" s="77">
        <v>1729.46</v>
      </c>
      <c r="J250" s="81">
        <v>1875.73</v>
      </c>
      <c r="K250" s="81">
        <v>1943.94</v>
      </c>
      <c r="L250" s="81">
        <v>1955.3097600000001</v>
      </c>
    </row>
    <row r="251" spans="1:12" x14ac:dyDescent="0.25">
      <c r="A251" s="57">
        <v>2068.9899999999998</v>
      </c>
      <c r="B251" s="57">
        <v>1982.78</v>
      </c>
      <c r="C251" s="57">
        <v>2019.73</v>
      </c>
      <c r="D251" s="57">
        <v>2105.94</v>
      </c>
      <c r="E251" s="57">
        <v>2044.36</v>
      </c>
      <c r="F251" s="58">
        <v>2093.6214</v>
      </c>
      <c r="G251" s="58">
        <v>1970.4672</v>
      </c>
      <c r="H251" s="58">
        <v>2081.3000000000002</v>
      </c>
      <c r="I251" s="77">
        <v>2007.41</v>
      </c>
      <c r="J251" s="81">
        <v>2032.04</v>
      </c>
      <c r="K251" s="81">
        <v>2105.9299999999998</v>
      </c>
      <c r="L251" s="81">
        <v>2118.2522399999998</v>
      </c>
    </row>
    <row r="252" spans="1:12" x14ac:dyDescent="0.25">
      <c r="A252" s="57">
        <v>1909.84</v>
      </c>
      <c r="B252" s="57">
        <v>1830.26</v>
      </c>
      <c r="C252" s="57">
        <v>1864.37</v>
      </c>
      <c r="D252" s="57">
        <v>1943.94</v>
      </c>
      <c r="E252" s="57">
        <v>1887.1</v>
      </c>
      <c r="F252" s="58">
        <v>1932.5736000000002</v>
      </c>
      <c r="G252" s="58">
        <v>1818.8928000000001</v>
      </c>
      <c r="H252" s="58">
        <v>2241.4</v>
      </c>
      <c r="I252" s="77">
        <v>2161.8200000000002</v>
      </c>
      <c r="J252" s="81">
        <v>2188.35</v>
      </c>
      <c r="K252" s="81">
        <v>2267.9299999999998</v>
      </c>
      <c r="L252" s="81">
        <v>2281.19472</v>
      </c>
    </row>
    <row r="253" spans="1:12" x14ac:dyDescent="0.25">
      <c r="A253" s="57">
        <v>23971.26</v>
      </c>
      <c r="B253" s="57">
        <v>22972.46</v>
      </c>
      <c r="C253" s="57">
        <v>23400.52</v>
      </c>
      <c r="D253" s="57">
        <v>24399.32</v>
      </c>
      <c r="E253" s="57">
        <v>23685.89</v>
      </c>
      <c r="F253" s="58">
        <v>24256.633121279901</v>
      </c>
      <c r="G253" s="58">
        <v>22829.772349439998</v>
      </c>
      <c r="H253" s="58">
        <v>24113.94</v>
      </c>
      <c r="I253" s="77">
        <v>23257.83</v>
      </c>
      <c r="J253" s="81">
        <v>23543.200000000001</v>
      </c>
      <c r="K253" s="81">
        <v>24399.31</v>
      </c>
      <c r="L253" s="81">
        <v>24542.005275647996</v>
      </c>
    </row>
    <row r="254" spans="1:12" x14ac:dyDescent="0.25">
      <c r="A254" s="81">
        <f>Janeiro!E255+10</f>
        <v>4010</v>
      </c>
      <c r="B254" s="96">
        <f t="shared" ref="B254:H254" si="37">A254+15</f>
        <v>4025</v>
      </c>
      <c r="C254" s="96">
        <f t="shared" si="37"/>
        <v>4040</v>
      </c>
      <c r="D254" s="96">
        <f t="shared" si="37"/>
        <v>4055</v>
      </c>
      <c r="E254" s="96">
        <f t="shared" si="37"/>
        <v>4070</v>
      </c>
      <c r="F254" s="96">
        <f t="shared" si="37"/>
        <v>4085</v>
      </c>
      <c r="G254" s="96">
        <f t="shared" si="37"/>
        <v>4100</v>
      </c>
      <c r="H254" s="96">
        <f t="shared" si="37"/>
        <v>4115</v>
      </c>
      <c r="I254" s="81">
        <f>G254+25</f>
        <v>4125</v>
      </c>
      <c r="J254" s="81">
        <f>I254+60</f>
        <v>4185</v>
      </c>
      <c r="K254" s="81">
        <v>3743.88</v>
      </c>
      <c r="L254" s="81">
        <v>4345.1328000000003</v>
      </c>
    </row>
    <row r="255" spans="1:12" x14ac:dyDescent="0.25">
      <c r="A255" s="96">
        <f>Janeiro!E256+10</f>
        <v>1810</v>
      </c>
      <c r="B255" s="96">
        <v>406.72</v>
      </c>
      <c r="C255" s="96">
        <v>1553.64</v>
      </c>
      <c r="D255" s="96">
        <v>1619.95</v>
      </c>
      <c r="E255" s="96">
        <v>1572.58</v>
      </c>
      <c r="F255" s="58">
        <v>1610.4779999999998</v>
      </c>
      <c r="G255" s="58">
        <v>1818.8928000000001</v>
      </c>
      <c r="H255" s="58">
        <v>1921.2</v>
      </c>
      <c r="I255" s="77">
        <v>1852.99</v>
      </c>
      <c r="J255" s="81">
        <v>1875.73</v>
      </c>
      <c r="K255" s="81">
        <v>1943.94</v>
      </c>
      <c r="L255" s="81">
        <v>1955.3097600000001</v>
      </c>
    </row>
    <row r="256" spans="1:12" x14ac:dyDescent="0.25">
      <c r="A256" s="81">
        <f>Janeiro!E257+10</f>
        <v>2110</v>
      </c>
      <c r="B256" s="96">
        <f t="shared" ref="B256:H256" si="38">A256+15</f>
        <v>2125</v>
      </c>
      <c r="C256" s="96">
        <f t="shared" si="38"/>
        <v>2140</v>
      </c>
      <c r="D256" s="96">
        <f t="shared" si="38"/>
        <v>2155</v>
      </c>
      <c r="E256" s="96">
        <f t="shared" si="38"/>
        <v>2170</v>
      </c>
      <c r="F256" s="96">
        <f t="shared" si="38"/>
        <v>2185</v>
      </c>
      <c r="G256" s="96">
        <f t="shared" si="38"/>
        <v>2200</v>
      </c>
      <c r="H256" s="96">
        <f t="shared" si="38"/>
        <v>2215</v>
      </c>
      <c r="I256" s="81">
        <f>G256+25</f>
        <v>2225</v>
      </c>
      <c r="J256" s="81">
        <v>1240.06</v>
      </c>
      <c r="K256" s="81">
        <v>2267.9299999999998</v>
      </c>
      <c r="L256" s="81">
        <v>2281.19472</v>
      </c>
    </row>
    <row r="257" spans="1:12" x14ac:dyDescent="0.25">
      <c r="A257" s="96">
        <f>Janeiro!E258+10</f>
        <v>1510</v>
      </c>
      <c r="B257" s="96">
        <f>Janeiro!E258+15</f>
        <v>1515</v>
      </c>
      <c r="C257" s="96">
        <f>Janeiro!E258+20</f>
        <v>1520</v>
      </c>
      <c r="D257" s="96">
        <f>Janeiro!E258+25</f>
        <v>1525</v>
      </c>
      <c r="E257" s="57">
        <v>1520.16</v>
      </c>
      <c r="F257" s="58">
        <v>1610.4779999999998</v>
      </c>
      <c r="G257" s="58">
        <v>1515.7439999999999</v>
      </c>
      <c r="H257" s="58">
        <v>1601</v>
      </c>
      <c r="I257" s="77">
        <v>1544.16</v>
      </c>
      <c r="J257" s="81">
        <v>1563.11</v>
      </c>
      <c r="K257" s="81">
        <v>1619.95</v>
      </c>
      <c r="L257" s="81">
        <v>1629.4247999999998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Janeiro</vt:lpstr>
      <vt:lpstr>Fevereiro</vt:lpstr>
      <vt:lpstr>Março</vt:lpstr>
      <vt:lpstr>Sheet1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Lima</dc:creator>
  <cp:lastModifiedBy>Marlo Souza</cp:lastModifiedBy>
  <dcterms:created xsi:type="dcterms:W3CDTF">2012-08-20T19:44:55Z</dcterms:created>
  <dcterms:modified xsi:type="dcterms:W3CDTF">2012-12-05T13:47:56Z</dcterms:modified>
</cp:coreProperties>
</file>