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PivotChartFilter="1" defaultThemeVersion="124226"/>
  <bookViews>
    <workbookView xWindow="600" yWindow="60" windowWidth="14115" windowHeight="8010" activeTab="2"/>
  </bookViews>
  <sheets>
    <sheet name="Hoja1" sheetId="1" r:id="rId1"/>
    <sheet name="Hoja2" sheetId="2" r:id="rId2"/>
    <sheet name="Hoja3" sheetId="3" r:id="rId3"/>
  </sheets>
  <calcPr calcId="125725"/>
  <pivotCaches>
    <pivotCache cacheId="3" r:id="rId4"/>
  </pivotCaches>
</workbook>
</file>

<file path=xl/calcChain.xml><?xml version="1.0" encoding="utf-8"?>
<calcChain xmlns="http://schemas.openxmlformats.org/spreadsheetml/2006/main">
  <c r="F9" i="2"/>
  <c r="F8"/>
  <c r="F7"/>
  <c r="F6"/>
  <c r="F5"/>
  <c r="F4"/>
  <c r="F3"/>
  <c r="F2"/>
  <c r="H2" i="1"/>
  <c r="H5"/>
  <c r="K11" l="1"/>
  <c r="K9"/>
  <c r="H12"/>
  <c r="H11"/>
  <c r="E12"/>
  <c r="E10"/>
  <c r="B12"/>
  <c r="B10"/>
  <c r="K5"/>
  <c r="K3"/>
  <c r="E5"/>
  <c r="E4"/>
  <c r="E2"/>
</calcChain>
</file>

<file path=xl/sharedStrings.xml><?xml version="1.0" encoding="utf-8"?>
<sst xmlns="http://schemas.openxmlformats.org/spreadsheetml/2006/main" count="74" uniqueCount="33">
  <si>
    <t>Gerente Miguel García</t>
  </si>
  <si>
    <t>Gerente Raúl Arzac</t>
  </si>
  <si>
    <t>Gerente Elena Casas</t>
  </si>
  <si>
    <t>Gerente Tomás Eloy</t>
  </si>
  <si>
    <t>1° Trimestre</t>
  </si>
  <si>
    <t>2° Trimestre</t>
  </si>
  <si>
    <t>3° Trimestre</t>
  </si>
  <si>
    <t>4° Trimestre</t>
  </si>
  <si>
    <t>Gerente Martina Trentino</t>
  </si>
  <si>
    <t>Gerente Marina Belaur</t>
  </si>
  <si>
    <t>Gerente Sabrina Domenech</t>
  </si>
  <si>
    <t>José María Toledo</t>
  </si>
  <si>
    <t>Gerente</t>
  </si>
  <si>
    <t>Miguel García</t>
  </si>
  <si>
    <t>Raúl Arzac</t>
  </si>
  <si>
    <t>Elena Casas</t>
  </si>
  <si>
    <t>Tomás Eloy</t>
  </si>
  <si>
    <t>Martina Trentino</t>
  </si>
  <si>
    <t>Marina Belaur</t>
  </si>
  <si>
    <t>Sabrina Domenech</t>
  </si>
  <si>
    <t>Total</t>
  </si>
  <si>
    <t>Suma de 4° Trimestre</t>
  </si>
  <si>
    <t>Suma de 1° Trimestre</t>
  </si>
  <si>
    <t>Valores</t>
  </si>
  <si>
    <t>Suma de 2° Trimestre</t>
  </si>
  <si>
    <t>Suma de 3° Trimestre</t>
  </si>
  <si>
    <t>Rótulos de fila</t>
  </si>
  <si>
    <t>Total general</t>
  </si>
  <si>
    <t>Suma de Total</t>
  </si>
  <si>
    <t>Promedio de 1° Trimestre2</t>
  </si>
  <si>
    <t>Promedio de 2° Trimestre2</t>
  </si>
  <si>
    <t>Promedio de 3° Trimestre2</t>
  </si>
  <si>
    <t>Promedio de 4° Trimestre2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</si>
</sst>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&quot;$&quot;\ 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Fill="1" applyBorder="1" applyAlignment="1">
      <alignment horizontal="center"/>
    </xf>
    <xf numFmtId="165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2">
    <dxf>
      <numFmt numFmtId="165" formatCode="&quot;$&quot;\ #,##0"/>
    </dxf>
    <dxf>
      <numFmt numFmtId="165" formatCode="&quot;$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Hoja2!$F$1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Hoja2!$A$2:$A$9</c:f>
              <c:strCache>
                <c:ptCount val="8"/>
                <c:pt idx="0">
                  <c:v>Miguel García</c:v>
                </c:pt>
                <c:pt idx="1">
                  <c:v>Raúl Arzac</c:v>
                </c:pt>
                <c:pt idx="2">
                  <c:v>Elena Casas</c:v>
                </c:pt>
                <c:pt idx="3">
                  <c:v>Tomás Eloy</c:v>
                </c:pt>
                <c:pt idx="4">
                  <c:v>Martina Trentino</c:v>
                </c:pt>
                <c:pt idx="5">
                  <c:v>Marina Belaur</c:v>
                </c:pt>
                <c:pt idx="6">
                  <c:v>Sabrina Domenech</c:v>
                </c:pt>
                <c:pt idx="7">
                  <c:v>José María Toledo</c:v>
                </c:pt>
              </c:strCache>
            </c:strRef>
          </c:cat>
          <c:val>
            <c:numRef>
              <c:f>Hoja2!$F$2:$F$9</c:f>
              <c:numCache>
                <c:formatCode>"$"\ #,##0</c:formatCode>
                <c:ptCount val="8"/>
                <c:pt idx="0">
                  <c:v>7450000</c:v>
                </c:pt>
                <c:pt idx="1">
                  <c:v>8022500</c:v>
                </c:pt>
                <c:pt idx="2">
                  <c:v>8893000</c:v>
                </c:pt>
                <c:pt idx="3">
                  <c:v>7634750</c:v>
                </c:pt>
                <c:pt idx="4">
                  <c:v>10443000</c:v>
                </c:pt>
                <c:pt idx="5">
                  <c:v>8110275</c:v>
                </c:pt>
                <c:pt idx="6">
                  <c:v>7795925.5</c:v>
                </c:pt>
                <c:pt idx="7">
                  <c:v>7549925.5</c:v>
                </c:pt>
              </c:numCache>
            </c:numRef>
          </c:val>
        </c:ser>
        <c:axId val="76460800"/>
        <c:axId val="76463104"/>
      </c:barChart>
      <c:catAx>
        <c:axId val="76460800"/>
        <c:scaling>
          <c:orientation val="minMax"/>
        </c:scaling>
        <c:axPos val="l"/>
        <c:tickLblPos val="nextTo"/>
        <c:crossAx val="76463104"/>
        <c:crosses val="autoZero"/>
        <c:auto val="1"/>
        <c:lblAlgn val="ctr"/>
        <c:lblOffset val="100"/>
      </c:catAx>
      <c:valAx>
        <c:axId val="76463104"/>
        <c:scaling>
          <c:orientation val="minMax"/>
        </c:scaling>
        <c:axPos val="b"/>
        <c:majorGridlines/>
        <c:numFmt formatCode="&quot;$&quot;\ #,##0" sourceLinked="1"/>
        <c:tickLblPos val="nextTo"/>
        <c:crossAx val="76460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19050</xdr:rowOff>
    </xdr:from>
    <xdr:to>
      <xdr:col>3</xdr:col>
      <xdr:colOff>781050</xdr:colOff>
      <xdr:row>26</xdr:row>
      <xdr:rowOff>95250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ge" refreshedDate="42614.870325231481" createdVersion="3" refreshedVersion="3" minRefreshableVersion="3" recordCount="8">
  <cacheSource type="worksheet">
    <worksheetSource ref="A1:F9" sheet="Hoja2"/>
  </cacheSource>
  <cacheFields count="6">
    <cacheField name="Gerente" numFmtId="2">
      <sharedItems count="8">
        <s v="Miguel García"/>
        <s v="Raúl Arzac"/>
        <s v="Elena Casas"/>
        <s v="Tomás Eloy"/>
        <s v="Martina Trentino"/>
        <s v="Marina Belaur"/>
        <s v="Sabrina Domenech"/>
        <s v="José María Toledo"/>
      </sharedItems>
    </cacheField>
    <cacheField name="1° Trimestre" numFmtId="165">
      <sharedItems containsSemiMixedTypes="0" containsString="0" containsNumber="1" containsInteger="1" minValue="1500000" maxValue="2400000"/>
    </cacheField>
    <cacheField name="2° Trimestre" numFmtId="165">
      <sharedItems containsSemiMixedTypes="0" containsString="0" containsNumber="1" containsInteger="1" minValue="1750000" maxValue="2500000"/>
    </cacheField>
    <cacheField name="3° Trimestre" numFmtId="165">
      <sharedItems containsSemiMixedTypes="0" containsString="0" containsNumber="1" containsInteger="1" minValue="1750000" maxValue="2750000"/>
    </cacheField>
    <cacheField name="4° Trimestre" numFmtId="165">
      <sharedItems containsSemiMixedTypes="0" containsString="0" containsNumber="1" minValue="1545925.5" maxValue="2793000"/>
    </cacheField>
    <cacheField name="Total" numFmtId="165">
      <sharedItems containsSemiMixedTypes="0" containsString="0" containsNumber="1" minValue="7450000" maxValue="10443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1500000"/>
    <n v="2000000"/>
    <n v="1850000"/>
    <n v="2100000"/>
    <n v="7450000"/>
  </r>
  <r>
    <x v="1"/>
    <n v="1800000"/>
    <n v="2100000"/>
    <n v="2127500"/>
    <n v="1995000"/>
    <n v="8022500"/>
  </r>
  <r>
    <x v="2"/>
    <n v="2090000"/>
    <n v="2100000"/>
    <n v="2750000"/>
    <n v="1953000"/>
    <n v="8893000"/>
  </r>
  <r>
    <x v="3"/>
    <n v="1900000"/>
    <n v="1890000"/>
    <n v="1750000"/>
    <n v="2094750"/>
    <n v="7634750"/>
  </r>
  <r>
    <x v="4"/>
    <n v="2400000"/>
    <n v="2500000"/>
    <n v="2750000"/>
    <n v="2793000"/>
    <n v="10443000"/>
  </r>
  <r>
    <x v="5"/>
    <n v="1800000"/>
    <n v="2125000"/>
    <n v="2300000"/>
    <n v="1885275"/>
    <n v="8110275"/>
  </r>
  <r>
    <x v="6"/>
    <n v="2150000"/>
    <n v="2000000"/>
    <n v="2100000"/>
    <n v="1545925.5"/>
    <n v="7795925.5"/>
  </r>
  <r>
    <x v="7"/>
    <n v="2299000"/>
    <n v="1750000"/>
    <n v="1955000"/>
    <n v="1545925.5"/>
    <n v="754992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1:J11" firstHeaderRow="1" firstDataRow="2" firstDataCol="1"/>
  <pivotFields count="6">
    <pivotField axis="axisRow" showAll="0">
      <items count="9">
        <item x="2"/>
        <item x="7"/>
        <item x="5"/>
        <item x="4"/>
        <item x="0"/>
        <item x="1"/>
        <item x="6"/>
        <item x="3"/>
        <item t="default"/>
      </items>
    </pivotField>
    <pivotField dataField="1" numFmtId="165" showAll="0"/>
    <pivotField dataField="1" numFmtId="165" showAll="0"/>
    <pivotField dataField="1" numFmtId="165" showAll="0"/>
    <pivotField dataField="1" numFmtId="165" showAll="0"/>
    <pivotField dataField="1" numFmtId="165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a de 1° Trimestre" fld="1" baseField="0" baseItem="0"/>
    <dataField name="Suma de 2° Trimestre" fld="2" baseField="0" baseItem="0"/>
    <dataField name="Suma de 3° Trimestre" fld="3" baseField="0" baseItem="0"/>
    <dataField name="Suma de 4° Trimestre" fld="4" baseField="0" baseItem="0"/>
    <dataField name="Promedio de 1° Trimestre2" fld="1" subtotal="average" baseField="0" baseItem="0"/>
    <dataField name="Promedio de 2° Trimestre2" fld="2" subtotal="average" baseField="0" baseItem="0"/>
    <dataField name="Promedio de 3° Trimestre2" fld="3" subtotal="average" baseField="0" baseItem="0"/>
    <dataField name="Promedio de 4° Trimestre2" fld="4" subtotal="average" baseField="0" baseItem="0"/>
    <dataField name="Suma de Total" fld="5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F18" sqref="F18"/>
    </sheetView>
  </sheetViews>
  <sheetFormatPr baseColWidth="10" defaultRowHeight="15"/>
  <cols>
    <col min="2" max="2" width="16.42578125" bestFit="1" customWidth="1"/>
    <col min="11" max="11" width="12.7109375" bestFit="1" customWidth="1"/>
  </cols>
  <sheetData>
    <row r="1" spans="1:11">
      <c r="A1" s="5" t="s">
        <v>0</v>
      </c>
      <c r="B1" s="5"/>
      <c r="D1" s="6" t="s">
        <v>1</v>
      </c>
      <c r="E1" s="6"/>
      <c r="G1" s="6" t="s">
        <v>2</v>
      </c>
      <c r="H1" s="6"/>
      <c r="J1" s="6" t="s">
        <v>3</v>
      </c>
      <c r="K1" s="6"/>
    </row>
    <row r="2" spans="1:11">
      <c r="A2" s="1" t="s">
        <v>4</v>
      </c>
      <c r="B2" s="4">
        <v>1500000</v>
      </c>
      <c r="D2" s="1" t="s">
        <v>4</v>
      </c>
      <c r="E2" s="4">
        <f>B2+((B2*20)/100)</f>
        <v>1800000</v>
      </c>
      <c r="G2" s="1" t="s">
        <v>4</v>
      </c>
      <c r="H2" s="2">
        <f>K2+((K2*10)/100)</f>
        <v>2090000</v>
      </c>
      <c r="J2" s="1" t="s">
        <v>4</v>
      </c>
      <c r="K2" s="2">
        <v>1900000</v>
      </c>
    </row>
    <row r="3" spans="1:11">
      <c r="A3" s="1" t="s">
        <v>5</v>
      </c>
      <c r="B3" s="4">
        <v>2000000</v>
      </c>
      <c r="D3" s="1" t="s">
        <v>5</v>
      </c>
      <c r="E3" s="4">
        <v>2100000</v>
      </c>
      <c r="G3" s="1" t="s">
        <v>5</v>
      </c>
      <c r="H3" s="2">
        <v>2100000</v>
      </c>
      <c r="J3" s="1" t="s">
        <v>5</v>
      </c>
      <c r="K3" s="2">
        <f>E3-((E3*10)/100)</f>
        <v>1890000</v>
      </c>
    </row>
    <row r="4" spans="1:11">
      <c r="A4" s="1" t="s">
        <v>6</v>
      </c>
      <c r="B4" s="4">
        <v>1850000</v>
      </c>
      <c r="D4" s="1" t="s">
        <v>6</v>
      </c>
      <c r="E4" s="4">
        <f>B4+((B4*15)/100)</f>
        <v>2127500</v>
      </c>
      <c r="G4" s="1" t="s">
        <v>6</v>
      </c>
      <c r="H4" s="2">
        <v>2750000</v>
      </c>
      <c r="J4" s="1" t="s">
        <v>6</v>
      </c>
      <c r="K4" s="2">
        <v>1750000</v>
      </c>
    </row>
    <row r="5" spans="1:11">
      <c r="A5" s="1" t="s">
        <v>7</v>
      </c>
      <c r="B5" s="4">
        <v>2100000</v>
      </c>
      <c r="D5" s="1" t="s">
        <v>7</v>
      </c>
      <c r="E5" s="4">
        <f>B5-((B5*5)/100)</f>
        <v>1995000</v>
      </c>
      <c r="G5" s="1" t="s">
        <v>7</v>
      </c>
      <c r="H5" s="2">
        <f>B5-((B5*7)/100)</f>
        <v>1953000</v>
      </c>
      <c r="J5" s="1" t="s">
        <v>7</v>
      </c>
      <c r="K5" s="2">
        <f>E5+((E5*5)/100)</f>
        <v>2094750</v>
      </c>
    </row>
    <row r="8" spans="1:11">
      <c r="A8" s="6" t="s">
        <v>8</v>
      </c>
      <c r="B8" s="6"/>
      <c r="D8" s="6" t="s">
        <v>9</v>
      </c>
      <c r="E8" s="6"/>
      <c r="G8" s="6" t="s">
        <v>10</v>
      </c>
      <c r="H8" s="6"/>
      <c r="J8" s="6" t="s">
        <v>11</v>
      </c>
      <c r="K8" s="6"/>
    </row>
    <row r="9" spans="1:11">
      <c r="A9" s="1" t="s">
        <v>4</v>
      </c>
      <c r="B9" s="4">
        <v>2400000</v>
      </c>
      <c r="D9" s="1" t="s">
        <v>4</v>
      </c>
      <c r="E9" s="9">
        <v>1800000</v>
      </c>
      <c r="G9" s="1" t="s">
        <v>4</v>
      </c>
      <c r="H9" s="9">
        <v>2150000</v>
      </c>
      <c r="J9" s="1" t="s">
        <v>4</v>
      </c>
      <c r="K9" s="9">
        <f>H2+((H2*10)/100)</f>
        <v>2299000</v>
      </c>
    </row>
    <row r="10" spans="1:11">
      <c r="A10" s="1" t="s">
        <v>5</v>
      </c>
      <c r="B10" s="4">
        <f>B3+((B3*25)/100)</f>
        <v>2500000</v>
      </c>
      <c r="D10" s="1" t="s">
        <v>5</v>
      </c>
      <c r="E10" s="9">
        <f>B10-((B10*15)/100)</f>
        <v>2125000</v>
      </c>
      <c r="G10" s="1" t="s">
        <v>5</v>
      </c>
      <c r="H10" s="9">
        <v>2000000</v>
      </c>
      <c r="J10" s="1" t="s">
        <v>5</v>
      </c>
      <c r="K10" s="9">
        <v>1750000</v>
      </c>
    </row>
    <row r="11" spans="1:11">
      <c r="A11" s="1" t="s">
        <v>6</v>
      </c>
      <c r="B11" s="4">
        <v>2750000</v>
      </c>
      <c r="D11" s="1" t="s">
        <v>6</v>
      </c>
      <c r="E11" s="9">
        <v>2300000</v>
      </c>
      <c r="G11" s="1" t="s">
        <v>6</v>
      </c>
      <c r="H11" s="9">
        <f>K4+((K4*20)/100)</f>
        <v>2100000</v>
      </c>
      <c r="J11" s="1" t="s">
        <v>6</v>
      </c>
      <c r="K11" s="9">
        <f>E11-((E11*15)/100)</f>
        <v>1955000</v>
      </c>
    </row>
    <row r="12" spans="1:11">
      <c r="A12" s="1" t="s">
        <v>7</v>
      </c>
      <c r="B12" s="4">
        <f>E5+((E5*40)/100)</f>
        <v>2793000</v>
      </c>
      <c r="D12" s="1" t="s">
        <v>7</v>
      </c>
      <c r="E12" s="9">
        <f>K5-((K5*10)/100)</f>
        <v>1885275</v>
      </c>
      <c r="G12" s="1" t="s">
        <v>7</v>
      </c>
      <c r="H12" s="9">
        <f>E12-((E12*18)/100)</f>
        <v>1545925.5</v>
      </c>
      <c r="J12" s="1" t="s">
        <v>7</v>
      </c>
      <c r="K12" s="9">
        <v>1545925.5</v>
      </c>
    </row>
    <row r="13" spans="1:11">
      <c r="E13" s="3"/>
    </row>
  </sheetData>
  <mergeCells count="8">
    <mergeCell ref="A1:B1"/>
    <mergeCell ref="D1:E1"/>
    <mergeCell ref="G1:H1"/>
    <mergeCell ref="J1:K1"/>
    <mergeCell ref="A8:B8"/>
    <mergeCell ref="D8:E8"/>
    <mergeCell ref="G8:H8"/>
    <mergeCell ref="J8:K8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F10" sqref="F10"/>
    </sheetView>
  </sheetViews>
  <sheetFormatPr baseColWidth="10" defaultRowHeight="15"/>
  <cols>
    <col min="1" max="1" width="17.7109375" bestFit="1" customWidth="1"/>
    <col min="6" max="6" width="11.5703125" bestFit="1" customWidth="1"/>
  </cols>
  <sheetData>
    <row r="1" spans="1:6">
      <c r="A1" s="7" t="s">
        <v>12</v>
      </c>
      <c r="B1" s="7" t="s">
        <v>4</v>
      </c>
      <c r="C1" s="7" t="s">
        <v>5</v>
      </c>
      <c r="D1" s="7" t="s">
        <v>6</v>
      </c>
      <c r="E1" s="7" t="s">
        <v>7</v>
      </c>
      <c r="F1" s="8" t="s">
        <v>20</v>
      </c>
    </row>
    <row r="2" spans="1:6">
      <c r="A2" s="7" t="s">
        <v>13</v>
      </c>
      <c r="B2" s="9">
        <v>1500000</v>
      </c>
      <c r="C2" s="9">
        <v>2000000</v>
      </c>
      <c r="D2" s="9">
        <v>1850000</v>
      </c>
      <c r="E2" s="9">
        <v>2100000</v>
      </c>
      <c r="F2" s="9">
        <f>SUM(B2:E2)</f>
        <v>7450000</v>
      </c>
    </row>
    <row r="3" spans="1:6">
      <c r="A3" s="7" t="s">
        <v>14</v>
      </c>
      <c r="B3" s="9">
        <v>1800000</v>
      </c>
      <c r="C3" s="9">
        <v>2100000</v>
      </c>
      <c r="D3" s="9">
        <v>2127500</v>
      </c>
      <c r="E3" s="9">
        <v>1995000</v>
      </c>
      <c r="F3" s="9">
        <f>SUM(B3:E3)</f>
        <v>8022500</v>
      </c>
    </row>
    <row r="4" spans="1:6">
      <c r="A4" s="7" t="s">
        <v>15</v>
      </c>
      <c r="B4" s="9">
        <v>2090000</v>
      </c>
      <c r="C4" s="9">
        <v>2100000</v>
      </c>
      <c r="D4" s="9">
        <v>2750000</v>
      </c>
      <c r="E4" s="9">
        <v>1953000</v>
      </c>
      <c r="F4" s="9">
        <f>SUM(B4:E4)</f>
        <v>8893000</v>
      </c>
    </row>
    <row r="5" spans="1:6">
      <c r="A5" s="7" t="s">
        <v>16</v>
      </c>
      <c r="B5" s="9">
        <v>1900000</v>
      </c>
      <c r="C5" s="9">
        <v>1890000</v>
      </c>
      <c r="D5" s="9">
        <v>1750000</v>
      </c>
      <c r="E5" s="9">
        <v>2094750</v>
      </c>
      <c r="F5" s="9">
        <f>SUM(B5:E5)</f>
        <v>7634750</v>
      </c>
    </row>
    <row r="6" spans="1:6">
      <c r="A6" s="7" t="s">
        <v>17</v>
      </c>
      <c r="B6" s="9">
        <v>2400000</v>
      </c>
      <c r="C6" s="9">
        <v>2500000</v>
      </c>
      <c r="D6" s="9">
        <v>2750000</v>
      </c>
      <c r="E6" s="9">
        <v>2793000</v>
      </c>
      <c r="F6" s="9">
        <f>SUM(B6:E6)</f>
        <v>10443000</v>
      </c>
    </row>
    <row r="7" spans="1:6">
      <c r="A7" s="7" t="s">
        <v>18</v>
      </c>
      <c r="B7" s="9">
        <v>1800000</v>
      </c>
      <c r="C7" s="9">
        <v>2125000</v>
      </c>
      <c r="D7" s="9">
        <v>2300000</v>
      </c>
      <c r="E7" s="9">
        <v>1885275</v>
      </c>
      <c r="F7" s="9">
        <f>SUM(B7:E7)</f>
        <v>8110275</v>
      </c>
    </row>
    <row r="8" spans="1:6">
      <c r="A8" s="7" t="s">
        <v>19</v>
      </c>
      <c r="B8" s="9">
        <v>2150000</v>
      </c>
      <c r="C8" s="9">
        <v>2000000</v>
      </c>
      <c r="D8" s="9">
        <v>2100000</v>
      </c>
      <c r="E8" s="9">
        <v>1545925.5</v>
      </c>
      <c r="F8" s="9">
        <f>SUM(B8:E8)</f>
        <v>7795925.5</v>
      </c>
    </row>
    <row r="9" spans="1:6">
      <c r="A9" s="7" t="s">
        <v>11</v>
      </c>
      <c r="B9" s="9">
        <v>2299000</v>
      </c>
      <c r="C9" s="9">
        <v>1750000</v>
      </c>
      <c r="D9" s="9">
        <v>1955000</v>
      </c>
      <c r="E9" s="9">
        <v>1545925.5</v>
      </c>
      <c r="F9" s="9">
        <f>SUM(B9:E9)</f>
        <v>7549925.5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"/>
  <sheetViews>
    <sheetView tabSelected="1" topLeftCell="A4" workbookViewId="0">
      <selection activeCell="A13" sqref="A13"/>
    </sheetView>
  </sheetViews>
  <sheetFormatPr baseColWidth="10" defaultRowHeight="15"/>
  <cols>
    <col min="1" max="1" width="17.7109375" customWidth="1"/>
    <col min="2" max="5" width="19.85546875" bestFit="1" customWidth="1"/>
    <col min="6" max="9" width="24.85546875" bestFit="1" customWidth="1"/>
    <col min="10" max="10" width="13.42578125" customWidth="1"/>
  </cols>
  <sheetData>
    <row r="1" spans="1:10">
      <c r="B1" s="10" t="s">
        <v>23</v>
      </c>
    </row>
    <row r="2" spans="1:10">
      <c r="A2" s="10" t="s">
        <v>26</v>
      </c>
      <c r="B2" s="12" t="s">
        <v>22</v>
      </c>
      <c r="C2" s="12" t="s">
        <v>24</v>
      </c>
      <c r="D2" s="12" t="s">
        <v>25</v>
      </c>
      <c r="E2" s="12" t="s">
        <v>21</v>
      </c>
      <c r="F2" s="12" t="s">
        <v>29</v>
      </c>
      <c r="G2" s="12" t="s">
        <v>30</v>
      </c>
      <c r="H2" s="12" t="s">
        <v>31</v>
      </c>
      <c r="I2" s="12" t="s">
        <v>32</v>
      </c>
      <c r="J2" s="12" t="s">
        <v>28</v>
      </c>
    </row>
    <row r="3" spans="1:10">
      <c r="A3" s="11" t="s">
        <v>15</v>
      </c>
      <c r="B3" s="12">
        <v>2090000</v>
      </c>
      <c r="C3" s="12">
        <v>2100000</v>
      </c>
      <c r="D3" s="12">
        <v>2750000</v>
      </c>
      <c r="E3" s="12">
        <v>1953000</v>
      </c>
      <c r="F3" s="12">
        <v>2090000</v>
      </c>
      <c r="G3" s="12">
        <v>2100000</v>
      </c>
      <c r="H3" s="12">
        <v>2750000</v>
      </c>
      <c r="I3" s="12">
        <v>1953000</v>
      </c>
      <c r="J3" s="12">
        <v>8893000</v>
      </c>
    </row>
    <row r="4" spans="1:10">
      <c r="A4" s="11" t="s">
        <v>11</v>
      </c>
      <c r="B4" s="12">
        <v>2299000</v>
      </c>
      <c r="C4" s="12">
        <v>1750000</v>
      </c>
      <c r="D4" s="12">
        <v>1955000</v>
      </c>
      <c r="E4" s="12">
        <v>1545925.5</v>
      </c>
      <c r="F4" s="12">
        <v>2299000</v>
      </c>
      <c r="G4" s="12">
        <v>1750000</v>
      </c>
      <c r="H4" s="12">
        <v>1955000</v>
      </c>
      <c r="I4" s="12">
        <v>1545925.5</v>
      </c>
      <c r="J4" s="12">
        <v>7549925.5</v>
      </c>
    </row>
    <row r="5" spans="1:10">
      <c r="A5" s="11" t="s">
        <v>18</v>
      </c>
      <c r="B5" s="12">
        <v>1800000</v>
      </c>
      <c r="C5" s="12">
        <v>2125000</v>
      </c>
      <c r="D5" s="12">
        <v>2300000</v>
      </c>
      <c r="E5" s="12">
        <v>1885275</v>
      </c>
      <c r="F5" s="12">
        <v>1800000</v>
      </c>
      <c r="G5" s="12">
        <v>2125000</v>
      </c>
      <c r="H5" s="12">
        <v>2300000</v>
      </c>
      <c r="I5" s="12">
        <v>1885275</v>
      </c>
      <c r="J5" s="12">
        <v>8110275</v>
      </c>
    </row>
    <row r="6" spans="1:10">
      <c r="A6" s="11" t="s">
        <v>17</v>
      </c>
      <c r="B6" s="12">
        <v>2400000</v>
      </c>
      <c r="C6" s="12">
        <v>2500000</v>
      </c>
      <c r="D6" s="12">
        <v>2750000</v>
      </c>
      <c r="E6" s="12">
        <v>2793000</v>
      </c>
      <c r="F6" s="12">
        <v>2400000</v>
      </c>
      <c r="G6" s="12">
        <v>2500000</v>
      </c>
      <c r="H6" s="12">
        <v>2750000</v>
      </c>
      <c r="I6" s="12">
        <v>2793000</v>
      </c>
      <c r="J6" s="12">
        <v>10443000</v>
      </c>
    </row>
    <row r="7" spans="1:10">
      <c r="A7" s="11" t="s">
        <v>13</v>
      </c>
      <c r="B7" s="12">
        <v>1500000</v>
      </c>
      <c r="C7" s="12">
        <v>2000000</v>
      </c>
      <c r="D7" s="12">
        <v>1850000</v>
      </c>
      <c r="E7" s="12">
        <v>2100000</v>
      </c>
      <c r="F7" s="12">
        <v>1500000</v>
      </c>
      <c r="G7" s="12">
        <v>2000000</v>
      </c>
      <c r="H7" s="12">
        <v>1850000</v>
      </c>
      <c r="I7" s="12">
        <v>2100000</v>
      </c>
      <c r="J7" s="12">
        <v>7450000</v>
      </c>
    </row>
    <row r="8" spans="1:10">
      <c r="A8" s="11" t="s">
        <v>14</v>
      </c>
      <c r="B8" s="12">
        <v>1800000</v>
      </c>
      <c r="C8" s="12">
        <v>2100000</v>
      </c>
      <c r="D8" s="12">
        <v>2127500</v>
      </c>
      <c r="E8" s="12">
        <v>1995000</v>
      </c>
      <c r="F8" s="12">
        <v>1800000</v>
      </c>
      <c r="G8" s="12">
        <v>2100000</v>
      </c>
      <c r="H8" s="12">
        <v>2127500</v>
      </c>
      <c r="I8" s="12">
        <v>1995000</v>
      </c>
      <c r="J8" s="12">
        <v>8022500</v>
      </c>
    </row>
    <row r="9" spans="1:10">
      <c r="A9" s="11" t="s">
        <v>19</v>
      </c>
      <c r="B9" s="12">
        <v>2150000</v>
      </c>
      <c r="C9" s="12">
        <v>2000000</v>
      </c>
      <c r="D9" s="12">
        <v>2100000</v>
      </c>
      <c r="E9" s="12">
        <v>1545925.5</v>
      </c>
      <c r="F9" s="12">
        <v>2150000</v>
      </c>
      <c r="G9" s="12">
        <v>2000000</v>
      </c>
      <c r="H9" s="12">
        <v>2100000</v>
      </c>
      <c r="I9" s="12">
        <v>1545925.5</v>
      </c>
      <c r="J9" s="12">
        <v>7795925.5</v>
      </c>
    </row>
    <row r="10" spans="1:10">
      <c r="A10" s="11" t="s">
        <v>16</v>
      </c>
      <c r="B10" s="12">
        <v>1900000</v>
      </c>
      <c r="C10" s="12">
        <v>1890000</v>
      </c>
      <c r="D10" s="12">
        <v>1750000</v>
      </c>
      <c r="E10" s="12">
        <v>2094750</v>
      </c>
      <c r="F10" s="12">
        <v>1900000</v>
      </c>
      <c r="G10" s="12">
        <v>1890000</v>
      </c>
      <c r="H10" s="12">
        <v>1750000</v>
      </c>
      <c r="I10" s="12">
        <v>2094750</v>
      </c>
      <c r="J10" s="12">
        <v>7634750</v>
      </c>
    </row>
    <row r="11" spans="1:10">
      <c r="A11" s="11" t="s">
        <v>27</v>
      </c>
      <c r="B11" s="12">
        <v>15939000</v>
      </c>
      <c r="C11" s="12">
        <v>16465000</v>
      </c>
      <c r="D11" s="12">
        <v>17582500</v>
      </c>
      <c r="E11" s="12">
        <v>15912876</v>
      </c>
      <c r="F11" s="12">
        <v>1992375</v>
      </c>
      <c r="G11" s="12">
        <v>2058125</v>
      </c>
      <c r="H11" s="12">
        <v>2197812.5</v>
      </c>
      <c r="I11" s="12">
        <v>1989109.5</v>
      </c>
      <c r="J11" s="12">
        <v>65899376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Inge</cp:lastModifiedBy>
  <dcterms:created xsi:type="dcterms:W3CDTF">2016-08-28T03:14:18Z</dcterms:created>
  <dcterms:modified xsi:type="dcterms:W3CDTF">2016-09-02T00:02:03Z</dcterms:modified>
</cp:coreProperties>
</file>