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1070987557\Desktop\"/>
    </mc:Choice>
  </mc:AlternateContent>
  <xr:revisionPtr revIDLastSave="0" documentId="13_ncr:1_{1DD4A645-34A7-4BBE-8E70-B353B80F3DE3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NOTAS" sheetId="1" r:id="rId1"/>
    <sheet name="VARIABLES_INCENDIO" sheetId="2" r:id="rId2"/>
    <sheet name="MODELO_COMPLETO" sheetId="3" r:id="rId3"/>
    <sheet name="MODELO_SIN_MANZANEO" sheetId="4" r:id="rId4"/>
    <sheet name="MODELO_NACIONA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sGayJB2UghV3K4wWUPdDOUR3Yhw=="/>
    </ext>
  </extLst>
</workbook>
</file>

<file path=xl/calcChain.xml><?xml version="1.0" encoding="utf-8"?>
<calcChain xmlns="http://schemas.openxmlformats.org/spreadsheetml/2006/main">
  <c r="E61" i="1" l="1"/>
  <c r="E60" i="1"/>
  <c r="E59" i="1"/>
  <c r="E58" i="1"/>
  <c r="E57" i="1"/>
  <c r="E56" i="1"/>
  <c r="E55" i="1"/>
  <c r="E54" i="1"/>
  <c r="E53" i="1"/>
  <c r="E52" i="1"/>
  <c r="D61" i="1"/>
  <c r="D60" i="1"/>
  <c r="D59" i="1"/>
  <c r="D58" i="1"/>
  <c r="D57" i="1"/>
  <c r="D56" i="1"/>
  <c r="D55" i="1"/>
  <c r="D54" i="1"/>
  <c r="D53" i="1"/>
  <c r="D52" i="1"/>
  <c r="E36" i="1"/>
  <c r="E35" i="1"/>
  <c r="E34" i="1"/>
  <c r="E33" i="1"/>
  <c r="E32" i="1"/>
  <c r="E31" i="1"/>
  <c r="E30" i="1"/>
  <c r="D36" i="1"/>
  <c r="D35" i="1"/>
  <c r="D34" i="1"/>
  <c r="D33" i="1"/>
  <c r="D32" i="1"/>
  <c r="D31" i="1"/>
  <c r="D30" i="1"/>
  <c r="E14" i="1"/>
  <c r="E13" i="1"/>
  <c r="E12" i="1"/>
  <c r="E11" i="1"/>
  <c r="E10" i="1"/>
  <c r="E9" i="1"/>
  <c r="E8" i="1"/>
  <c r="E7" i="1"/>
  <c r="E6" i="1"/>
  <c r="E5" i="1"/>
  <c r="E4" i="1"/>
  <c r="E3" i="1"/>
  <c r="D10" i="1"/>
  <c r="D11" i="1"/>
  <c r="D12" i="1"/>
  <c r="D13" i="1"/>
  <c r="D14" i="1"/>
  <c r="D9" i="1"/>
  <c r="D8" i="1"/>
  <c r="D7" i="1"/>
  <c r="D5" i="1"/>
  <c r="D3" i="1"/>
  <c r="D6" i="1"/>
  <c r="D4" i="1"/>
  <c r="B66" i="1"/>
  <c r="B65" i="1"/>
  <c r="C62" i="1"/>
  <c r="B41" i="1"/>
  <c r="B40" i="1"/>
  <c r="C37" i="1"/>
  <c r="B19" i="1"/>
  <c r="B18" i="1"/>
  <c r="C15" i="1"/>
  <c r="B42" i="1" l="1"/>
  <c r="C40" i="1" s="1"/>
  <c r="B20" i="1"/>
  <c r="C18" i="1" s="1"/>
  <c r="B67" i="1"/>
  <c r="C66" i="1" s="1"/>
  <c r="G11" i="1"/>
  <c r="C19" i="1" l="1"/>
  <c r="C20" i="1" s="1"/>
  <c r="C41" i="1"/>
  <c r="C42" i="1" s="1"/>
  <c r="C65" i="1"/>
  <c r="C67" i="1" s="1"/>
  <c r="F32" i="1"/>
  <c r="G52" i="1"/>
  <c r="F54" i="1"/>
  <c r="G54" i="1"/>
  <c r="F52" i="1"/>
  <c r="F56" i="1"/>
  <c r="F53" i="1"/>
  <c r="G32" i="1"/>
  <c r="F34" i="1"/>
  <c r="F31" i="1"/>
  <c r="G31" i="1"/>
  <c r="G7" i="1"/>
  <c r="G6" i="1"/>
  <c r="F12" i="1"/>
  <c r="G8" i="1"/>
  <c r="F9" i="1"/>
  <c r="F4" i="1"/>
  <c r="F61" i="1"/>
  <c r="G53" i="1"/>
  <c r="F36" i="1"/>
  <c r="F35" i="1"/>
  <c r="G35" i="1"/>
  <c r="F14" i="1"/>
  <c r="F7" i="1"/>
  <c r="G12" i="1"/>
  <c r="G14" i="1"/>
  <c r="G4" i="1"/>
  <c r="F11" i="1"/>
  <c r="G9" i="1"/>
  <c r="F8" i="1"/>
  <c r="G3" i="1"/>
  <c r="G34" i="1"/>
  <c r="F6" i="1"/>
  <c r="G57" i="1"/>
  <c r="F57" i="1"/>
  <c r="G36" i="1"/>
  <c r="G55" i="1"/>
  <c r="F55" i="1"/>
  <c r="F3" i="1"/>
  <c r="G61" i="1"/>
  <c r="G56" i="1"/>
  <c r="G10" i="1"/>
  <c r="F10" i="1"/>
  <c r="G5" i="1"/>
  <c r="F5" i="1"/>
  <c r="F58" i="1"/>
  <c r="G58" i="1"/>
  <c r="F13" i="1"/>
  <c r="G13" i="1"/>
  <c r="G59" i="1"/>
  <c r="F59" i="1"/>
  <c r="G33" i="1"/>
  <c r="F33" i="1"/>
  <c r="G60" i="1"/>
  <c r="F60" i="1"/>
  <c r="G30" i="1"/>
  <c r="F30" i="1"/>
  <c r="F15" i="1" l="1"/>
  <c r="G15" i="1"/>
  <c r="G62" i="1"/>
  <c r="F62" i="1"/>
  <c r="F37" i="1"/>
  <c r="G37" i="1"/>
  <c r="G69" i="1" l="1"/>
  <c r="G70" i="1"/>
  <c r="G22" i="1"/>
  <c r="G18" i="1"/>
  <c r="G68" i="1"/>
  <c r="G66" i="1"/>
  <c r="G67" i="1"/>
  <c r="G65" i="1"/>
  <c r="G19" i="1"/>
  <c r="G23" i="1"/>
  <c r="G21" i="1"/>
  <c r="G20" i="1"/>
  <c r="G41" i="1"/>
  <c r="G45" i="1"/>
  <c r="G44" i="1"/>
  <c r="G40" i="1"/>
  <c r="G43" i="1"/>
  <c r="G42" i="1"/>
</calcChain>
</file>

<file path=xl/sharedStrings.xml><?xml version="1.0" encoding="utf-8"?>
<sst xmlns="http://schemas.openxmlformats.org/spreadsheetml/2006/main" count="875" uniqueCount="166">
  <si>
    <t>MODELO COMPLETO BOGOTA</t>
  </si>
  <si>
    <t>VARIABLE</t>
  </si>
  <si>
    <t>TIPO</t>
  </si>
  <si>
    <t>PESO</t>
  </si>
  <si>
    <t>MIN</t>
  </si>
  <si>
    <t>MAX</t>
  </si>
  <si>
    <t>MINIMA PONDERACION</t>
  </si>
  <si>
    <t>MAXIMA PONDERACION</t>
  </si>
  <si>
    <t>FUENTE</t>
  </si>
  <si>
    <t>Año de construccion</t>
  </si>
  <si>
    <t>V</t>
  </si>
  <si>
    <t>Ingeniero Digital</t>
  </si>
  <si>
    <t>Numero de pisos</t>
  </si>
  <si>
    <t>Tipo de construccion</t>
  </si>
  <si>
    <t>Distancia a hidrantes</t>
  </si>
  <si>
    <t>Distancia a cuerpo de bomberos</t>
  </si>
  <si>
    <t>Protecciones electricas</t>
  </si>
  <si>
    <t>Manzaneo</t>
  </si>
  <si>
    <t>Estado de redes electricas</t>
  </si>
  <si>
    <t>A</t>
  </si>
  <si>
    <t>Ubicacion (Tipo de zona)</t>
  </si>
  <si>
    <t>Cumulo de restaurantes</t>
  </si>
  <si>
    <t>Actividades incendio</t>
  </si>
  <si>
    <t>Eventos atendidos por bomberos</t>
  </si>
  <si>
    <t>UAE Bomberos</t>
  </si>
  <si>
    <t>Calificacion por politicas de incendio</t>
  </si>
  <si>
    <t>TOTALES</t>
  </si>
  <si>
    <t>TIPOS DE VARIABLES</t>
  </si>
  <si>
    <t>PERCENTIL</t>
  </si>
  <si>
    <t>VALOR</t>
  </si>
  <si>
    <t>RIESGO</t>
  </si>
  <si>
    <t>Vulnerabilidad</t>
  </si>
  <si>
    <t>Bajo</t>
  </si>
  <si>
    <t>1,13 a 1,89</t>
  </si>
  <si>
    <t>Amenaza</t>
  </si>
  <si>
    <t>Medio Bajo</t>
  </si>
  <si>
    <t>1,90 a 2,66</t>
  </si>
  <si>
    <t>Total</t>
  </si>
  <si>
    <t>Medio</t>
  </si>
  <si>
    <t>2,67 a 3,42</t>
  </si>
  <si>
    <t>Medio Alto</t>
  </si>
  <si>
    <t>3,43 a 4,19</t>
  </si>
  <si>
    <t>Alto</t>
  </si>
  <si>
    <t>4,20 a 4,95</t>
  </si>
  <si>
    <t>Distribucion preliminar **</t>
  </si>
  <si>
    <t>MODELO SIN MANZANEO BOGOTA</t>
  </si>
  <si>
    <t>1,12 a 1,90</t>
  </si>
  <si>
    <t>1,91 a 2,67</t>
  </si>
  <si>
    <t>2,68 a 3,45</t>
  </si>
  <si>
    <t>3,46 a 4,22</t>
  </si>
  <si>
    <t>4,23 a 5,00</t>
  </si>
  <si>
    <t>MODELO NACIONAL</t>
  </si>
  <si>
    <t>Protecciones Electricas</t>
  </si>
  <si>
    <t>Sistema estructural</t>
  </si>
  <si>
    <t>Año de contruccion</t>
  </si>
  <si>
    <t>Presencia de hidrantes</t>
  </si>
  <si>
    <t>Distancia al cuerpo de bomberos</t>
  </si>
  <si>
    <t>1,05 a 1,83</t>
  </si>
  <si>
    <t>1,84 a 2,61</t>
  </si>
  <si>
    <t>2,62 a 3,39</t>
  </si>
  <si>
    <t>3,40 a 4,17</t>
  </si>
  <si>
    <t>4,18 a 4,95</t>
  </si>
  <si>
    <t>INGENIERO DIGITAL</t>
  </si>
  <si>
    <t>Descripcion</t>
  </si>
  <si>
    <t>Dominio</t>
  </si>
  <si>
    <t>Tipo</t>
  </si>
  <si>
    <t>Puntaje</t>
  </si>
  <si>
    <t>Fuente</t>
  </si>
  <si>
    <t>Antigüedad de la construccion</t>
  </si>
  <si>
    <t>Previo a 1985</t>
  </si>
  <si>
    <t>ID</t>
  </si>
  <si>
    <t>Entre 1985 y 1997</t>
  </si>
  <si>
    <t>Entre 1998 y 2010</t>
  </si>
  <si>
    <t>Entre 2011 y 2022</t>
  </si>
  <si>
    <t>Posterior a 2022</t>
  </si>
  <si>
    <t>Material / Tipo de construccion</t>
  </si>
  <si>
    <t>Concreto</t>
  </si>
  <si>
    <t>Mamposteria</t>
  </si>
  <si>
    <t>Acero</t>
  </si>
  <si>
    <t>Madera</t>
  </si>
  <si>
    <t>Adobe</t>
  </si>
  <si>
    <t>Distancia a hidrantes en metros</t>
  </si>
  <si>
    <t>Entre 31 y 40 metros</t>
  </si>
  <si>
    <t>Entre 21 y 30 metros</t>
  </si>
  <si>
    <t>Entre 11 y 20 metros</t>
  </si>
  <si>
    <t>Distancia a bomberos en kilometros</t>
  </si>
  <si>
    <t>Mayor a 18 km</t>
  </si>
  <si>
    <t>Entre 11 km - 17 km</t>
  </si>
  <si>
    <t>Entre 7 km - 10 km</t>
  </si>
  <si>
    <t>Entre 3 km - 6 km</t>
  </si>
  <si>
    <t>Menor a 2 km</t>
  </si>
  <si>
    <t>MANZANEO</t>
  </si>
  <si>
    <t>Pararrayos / Protecciones electricas</t>
  </si>
  <si>
    <t>Construcciones apantalladas</t>
  </si>
  <si>
    <t>Puntas captadoras</t>
  </si>
  <si>
    <t>No hay</t>
  </si>
  <si>
    <t>Subterráneo</t>
  </si>
  <si>
    <t>Uso predominante / Ubicacion (Tipo de zona)</t>
  </si>
  <si>
    <t>Residencial</t>
  </si>
  <si>
    <t>Servicios</t>
  </si>
  <si>
    <t>No</t>
  </si>
  <si>
    <t>Colchones</t>
  </si>
  <si>
    <t>Espumados</t>
  </si>
  <si>
    <t>Pintura</t>
  </si>
  <si>
    <t>Químicos</t>
  </si>
  <si>
    <t>Todas o varias</t>
  </si>
  <si>
    <t>ADICIONALES</t>
  </si>
  <si>
    <t>Incidentes atendidos por bomberos</t>
  </si>
  <si>
    <t>Actividad economica VS Incendio Calificación por politicas de incendio</t>
  </si>
  <si>
    <t>Riesgo tipo 5</t>
  </si>
  <si>
    <t>Riesgo tipo 4</t>
  </si>
  <si>
    <t>Riesgo tipo 3</t>
  </si>
  <si>
    <t>Riesgo tipo 2</t>
  </si>
  <si>
    <t>Riesgo tipo 1</t>
  </si>
  <si>
    <t>MODELO INCENDIO BOGOTA COMPLETO</t>
  </si>
  <si>
    <t>Nomenclatura</t>
  </si>
  <si>
    <t>Peso</t>
  </si>
  <si>
    <t>distHidrante</t>
  </si>
  <si>
    <t>distBomberos</t>
  </si>
  <si>
    <t>PARARRAYOS</t>
  </si>
  <si>
    <t>RED_ELECTRICA</t>
  </si>
  <si>
    <t>USO</t>
  </si>
  <si>
    <t>RESTAURANTES</t>
  </si>
  <si>
    <t>ACT_INCENDIO</t>
  </si>
  <si>
    <t>Zonas propensas de los incidentes</t>
  </si>
  <si>
    <t>Calificación por politicas de incendio</t>
  </si>
  <si>
    <t>MODELO INCENDIO SIN MANZANEO</t>
  </si>
  <si>
    <t>SIST_EST</t>
  </si>
  <si>
    <t>Mixto</t>
  </si>
  <si>
    <t>Mampostería reforzada</t>
  </si>
  <si>
    <t>Mampostería simple</t>
  </si>
  <si>
    <t>Pórticos en concreto reforzado</t>
  </si>
  <si>
    <t>Pórticos en concreto reforzado - techos en estructura metálica</t>
  </si>
  <si>
    <t>Sin construcciones</t>
  </si>
  <si>
    <t>EDAD</t>
  </si>
  <si>
    <t>Sí</t>
  </si>
  <si>
    <t>DIS_BOMBERO</t>
  </si>
  <si>
    <t>politicas_incendio</t>
  </si>
  <si>
    <t>Inexistente</t>
  </si>
  <si>
    <t>RCON</t>
  </si>
  <si>
    <t>material</t>
  </si>
  <si>
    <t>Aéreo bueno</t>
  </si>
  <si>
    <t>Comercial</t>
  </si>
  <si>
    <t>Gubernamental</t>
  </si>
  <si>
    <t>Industrial</t>
  </si>
  <si>
    <t>Otro</t>
  </si>
  <si>
    <t>Aéreo malo</t>
  </si>
  <si>
    <t>Aéreo regular</t>
  </si>
  <si>
    <t>No aplica</t>
  </si>
  <si>
    <t>Fármacos</t>
  </si>
  <si>
    <t>Menor a 10 metros</t>
  </si>
  <si>
    <t>Mayor a 41 metros</t>
  </si>
  <si>
    <t>Entre 7 km y 10 km</t>
  </si>
  <si>
    <t>Riesgo Tipo 5</t>
  </si>
  <si>
    <t>Riesgo Tipo 4</t>
  </si>
  <si>
    <t>Riesgo Tipo 3</t>
  </si>
  <si>
    <t>Riesgo Tipo 2</t>
  </si>
  <si>
    <t>Riesgo Tipo 1</t>
  </si>
  <si>
    <t>Politicas Incendio</t>
  </si>
  <si>
    <t>Sin Información</t>
  </si>
  <si>
    <t>G_AMEN_PRE</t>
  </si>
  <si>
    <t>HIDRANTES</t>
  </si>
  <si>
    <t>Mayor a 10 km</t>
  </si>
  <si>
    <t>Entre 1 km y 3 km</t>
  </si>
  <si>
    <t>Menor a 1 km</t>
  </si>
  <si>
    <t>Entre 3 km y 7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</si>
</sst>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"/>
    <numFmt numFmtId="165" formatCode="0.000"/>
    <numFmt numFmtId="166" formatCode="0.0%"/>
  </numFmts>
  <fonts count="1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8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CCFFCC"/>
        <bgColor rgb="FFCCFFCC"/>
      </patternFill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theme="1"/>
        <bgColor theme="1"/>
      </patternFill>
    </fill>
    <fill>
      <patternFill patternType="solid">
        <fgColor rgb="FFC9DAF8"/>
        <bgColor rgb="FFC9DAF8"/>
      </patternFill>
    </fill>
    <fill>
      <patternFill patternType="solid">
        <fgColor rgb="FFB4C6E7"/>
        <bgColor rgb="FFB4C6E7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3" borderId="0" xfId="0" applyFill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2" fontId="2" fillId="3" borderId="4" xfId="0" applyNumberFormat="1" applyFont="1" applyFill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10" fontId="2" fillId="0" borderId="4" xfId="0" applyNumberFormat="1" applyFont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0" xfId="0" applyFill="1" applyAlignment="1">
      <alignment horizontal="center"/>
    </xf>
    <xf numFmtId="2" fontId="0" fillId="0" borderId="4" xfId="0" applyNumberForma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165" fontId="4" fillId="11" borderId="8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11" borderId="8" xfId="0" applyFont="1" applyFill="1" applyBorder="1" applyAlignment="1">
      <alignment horizontal="center" vertical="center"/>
    </xf>
    <xf numFmtId="165" fontId="7" fillId="11" borderId="8" xfId="0" applyNumberFormat="1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166" fontId="6" fillId="3" borderId="8" xfId="0" applyNumberFormat="1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66" fontId="6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0" fontId="5" fillId="3" borderId="8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wrapText="1"/>
    </xf>
    <xf numFmtId="166" fontId="5" fillId="0" borderId="8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10" fontId="5" fillId="0" borderId="8" xfId="0" applyNumberFormat="1" applyFont="1" applyBorder="1" applyAlignment="1">
      <alignment horizontal="center" vertical="center"/>
    </xf>
    <xf numFmtId="10" fontId="5" fillId="0" borderId="8" xfId="0" applyNumberFormat="1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0" fillId="15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 vertical="center"/>
    </xf>
    <xf numFmtId="0" fontId="3" fillId="2" borderId="6" xfId="0" applyFont="1" applyFill="1" applyBorder="1"/>
    <xf numFmtId="0" fontId="3" fillId="12" borderId="6" xfId="0" applyFont="1" applyFill="1" applyBorder="1"/>
    <xf numFmtId="0" fontId="3" fillId="12" borderId="7" xfId="0" applyFont="1" applyFill="1" applyBorder="1"/>
    <xf numFmtId="0" fontId="3" fillId="2" borderId="7" xfId="0" applyFont="1" applyFill="1" applyBorder="1"/>
    <xf numFmtId="0" fontId="4" fillId="7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12" borderId="3" xfId="0" applyFont="1" applyFill="1" applyBorder="1"/>
    <xf numFmtId="0" fontId="3" fillId="2" borderId="3" xfId="0" applyFont="1" applyFill="1" applyBorder="1"/>
    <xf numFmtId="0" fontId="3" fillId="0" borderId="6" xfId="0" applyFont="1" applyBorder="1"/>
    <xf numFmtId="0" fontId="3" fillId="0" borderId="7" xfId="0" applyFont="1" applyBorder="1"/>
    <xf numFmtId="0" fontId="5" fillId="0" borderId="5" xfId="0" applyFont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6" fillId="14" borderId="9" xfId="0" applyFont="1" applyFill="1" applyBorder="1" applyAlignment="1">
      <alignment horizontal="center" vertical="center"/>
    </xf>
    <xf numFmtId="0" fontId="6" fillId="14" borderId="10" xfId="0" applyFont="1" applyFill="1" applyBorder="1" applyAlignment="1">
      <alignment horizontal="center" vertical="center"/>
    </xf>
    <xf numFmtId="0" fontId="6" fillId="14" borderId="11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6" fillId="13" borderId="9" xfId="0" applyFont="1" applyFill="1" applyBorder="1" applyAlignment="1">
      <alignment horizontal="center" vertical="center"/>
    </xf>
    <xf numFmtId="0" fontId="6" fillId="13" borderId="10" xfId="0" applyFont="1" applyFill="1" applyBorder="1" applyAlignment="1">
      <alignment horizontal="center" vertical="center"/>
    </xf>
    <xf numFmtId="0" fontId="6" fillId="13" borderId="11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12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5">
    <tableStyle name="NOTAS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NOTAS-style 2" pivot="0" count="2" xr9:uid="{00000000-0011-0000-FFFF-FFFF01000000}">
      <tableStyleElement type="firstRowStripe" dxfId="8"/>
      <tableStyleElement type="secondRowStripe" dxfId="7"/>
    </tableStyle>
    <tableStyle name="NOTAS-style 3" pivot="0" count="2" xr9:uid="{00000000-0011-0000-FFFF-FFFF02000000}">
      <tableStyleElement type="firstRowStripe" dxfId="6"/>
      <tableStyleElement type="secondRowStripe" dxfId="5"/>
    </tableStyle>
    <tableStyle name="NOTAS-style 4" pivot="0" count="2" xr9:uid="{00000000-0011-0000-FFFF-FFFF03000000}">
      <tableStyleElement type="firstRowStripe" dxfId="4"/>
      <tableStyleElement type="secondRowStripe" dxfId="3"/>
    </tableStyle>
    <tableStyle name="VARIABLES_INCENDIO-style" pivot="0" count="3" xr9:uid="{00000000-0011-0000-FFFF-FFFF04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_5" displayName="Table_5" ref="A57:B57" headerRowCount="0">
  <tableColumns count="2">
    <tableColumn id="1" xr3:uid="{00000000-0010-0000-0000-000001000000}" name="Column1"/>
    <tableColumn id="5" xr3:uid="{00000000-0010-0000-0000-000005000000}" name="Column5"/>
  </tableColumns>
  <tableStyleInfo name="VARIABLES_INCEND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943"/>
  <sheetViews>
    <sheetView topLeftCell="A10" workbookViewId="0">
      <selection activeCell="G20" sqref="G20"/>
    </sheetView>
  </sheetViews>
  <sheetFormatPr baseColWidth="10" defaultColWidth="14.42578125" defaultRowHeight="15" customHeight="1"/>
  <cols>
    <col min="1" max="1" width="33.85546875" bestFit="1" customWidth="1"/>
    <col min="2" max="2" width="5.140625" bestFit="1" customWidth="1"/>
    <col min="3" max="3" width="8.140625" bestFit="1" customWidth="1"/>
    <col min="4" max="5" width="5.85546875" bestFit="1" customWidth="1"/>
    <col min="6" max="6" width="22.5703125" bestFit="1" customWidth="1"/>
    <col min="7" max="7" width="23" bestFit="1" customWidth="1"/>
    <col min="8" max="8" width="16.7109375" bestFit="1" customWidth="1"/>
    <col min="9" max="9" width="10" bestFit="1" customWidth="1"/>
    <col min="10" max="10" width="11.28515625" customWidth="1"/>
    <col min="11" max="11" width="4.85546875" customWidth="1"/>
    <col min="12" max="12" width="10.5703125" customWidth="1"/>
    <col min="13" max="13" width="22.140625" customWidth="1"/>
    <col min="14" max="14" width="22.7109375" customWidth="1"/>
    <col min="15" max="15" width="22.140625" customWidth="1"/>
    <col min="16" max="16" width="22.7109375" customWidth="1"/>
  </cols>
  <sheetData>
    <row r="1" spans="1:27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7">
      <c r="A2" s="48" t="s">
        <v>1</v>
      </c>
      <c r="B2" s="48" t="s">
        <v>2</v>
      </c>
      <c r="C2" s="48" t="s">
        <v>3</v>
      </c>
      <c r="D2" s="48" t="s">
        <v>4</v>
      </c>
      <c r="E2" s="48" t="s">
        <v>5</v>
      </c>
      <c r="F2" s="48" t="s">
        <v>6</v>
      </c>
      <c r="G2" s="48" t="s">
        <v>7</v>
      </c>
      <c r="H2" s="48" t="s">
        <v>8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7">
      <c r="A3" s="3" t="s">
        <v>9</v>
      </c>
      <c r="B3" s="3" t="s">
        <v>10</v>
      </c>
      <c r="C3" s="4">
        <v>0.2</v>
      </c>
      <c r="D3" s="3">
        <f>MIN(MODELO_COMPLETO!E3:E8)</f>
        <v>1</v>
      </c>
      <c r="E3" s="3">
        <f>MAX(MODELO_COMPLETO!E3:E8)</f>
        <v>5</v>
      </c>
      <c r="F3" s="4">
        <f t="shared" ref="F3:F14" si="0">D3*C3</f>
        <v>0.2</v>
      </c>
      <c r="G3" s="4">
        <f t="shared" ref="G3:G14" si="1">E3*C3</f>
        <v>1</v>
      </c>
      <c r="H3" s="5" t="s">
        <v>11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7">
      <c r="A4" s="3" t="s">
        <v>12</v>
      </c>
      <c r="B4" s="3" t="s">
        <v>10</v>
      </c>
      <c r="C4" s="4">
        <v>0.05</v>
      </c>
      <c r="D4" s="3" t="e">
        <f>MIN(MODELO_COMPLETO!#REF!)</f>
        <v>#REF!</v>
      </c>
      <c r="E4" s="3" t="e">
        <f>MAX(MODELO_COMPLETO!#REF!)</f>
        <v>#REF!</v>
      </c>
      <c r="F4" s="4" t="e">
        <f t="shared" si="0"/>
        <v>#REF!</v>
      </c>
      <c r="G4" s="4" t="e">
        <f t="shared" si="1"/>
        <v>#REF!</v>
      </c>
      <c r="H4" s="5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7">
      <c r="A5" s="3" t="s">
        <v>13</v>
      </c>
      <c r="B5" s="3" t="s">
        <v>10</v>
      </c>
      <c r="C5" s="4">
        <v>0.08</v>
      </c>
      <c r="D5" s="3">
        <f>MIN(MODELO_COMPLETO!E9:E14)</f>
        <v>2</v>
      </c>
      <c r="E5" s="3">
        <f>MAX(MODELO_COMPLETO!E9:E14)</f>
        <v>5</v>
      </c>
      <c r="F5" s="4">
        <f t="shared" si="0"/>
        <v>0.16</v>
      </c>
      <c r="G5" s="4">
        <f t="shared" si="1"/>
        <v>0.4</v>
      </c>
      <c r="H5" s="5" t="s">
        <v>11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7">
      <c r="A6" s="3" t="s">
        <v>14</v>
      </c>
      <c r="B6" s="3" t="s">
        <v>10</v>
      </c>
      <c r="C6" s="4">
        <v>0.05</v>
      </c>
      <c r="D6" s="3">
        <f>MIN(MODELO_COMPLETO!E15:E20)</f>
        <v>1</v>
      </c>
      <c r="E6" s="3">
        <f>MAX(MODELO_COMPLETO!E15:E20)</f>
        <v>5</v>
      </c>
      <c r="F6" s="4">
        <f t="shared" si="0"/>
        <v>0.05</v>
      </c>
      <c r="G6" s="4">
        <f t="shared" si="1"/>
        <v>0.25</v>
      </c>
      <c r="H6" s="5" t="s">
        <v>11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7">
      <c r="A7" s="3" t="s">
        <v>15</v>
      </c>
      <c r="B7" s="3" t="s">
        <v>10</v>
      </c>
      <c r="C7" s="4">
        <v>0.05</v>
      </c>
      <c r="D7" s="3">
        <f>MIN(MODELO_COMPLETO!E21:E26)</f>
        <v>1</v>
      </c>
      <c r="E7" s="3">
        <f>MAX(MODELO_COMPLETO!E21:E26)</f>
        <v>5</v>
      </c>
      <c r="F7" s="4">
        <f t="shared" si="0"/>
        <v>0.05</v>
      </c>
      <c r="G7" s="4">
        <f t="shared" si="1"/>
        <v>0.25</v>
      </c>
      <c r="H7" s="5" t="s">
        <v>11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7">
      <c r="A8" s="3" t="s">
        <v>16</v>
      </c>
      <c r="B8" s="3" t="s">
        <v>10</v>
      </c>
      <c r="C8" s="4">
        <v>2.5000000000000001E-2</v>
      </c>
      <c r="D8" s="3">
        <f>MIN(MODELO_COMPLETO!E27:E30)</f>
        <v>1</v>
      </c>
      <c r="E8" s="3">
        <f>MAX(MODELO_COMPLETO!E27:E30)</f>
        <v>5</v>
      </c>
      <c r="F8" s="4">
        <f t="shared" si="0"/>
        <v>2.5000000000000001E-2</v>
      </c>
      <c r="G8" s="4">
        <f t="shared" si="1"/>
        <v>0.125</v>
      </c>
      <c r="H8" s="5" t="s">
        <v>17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6"/>
      <c r="W8" s="6"/>
      <c r="X8" s="6"/>
    </row>
    <row r="9" spans="1:27">
      <c r="A9" s="3" t="s">
        <v>18</v>
      </c>
      <c r="B9" s="3" t="s">
        <v>19</v>
      </c>
      <c r="C9" s="4">
        <v>2.5000000000000001E-2</v>
      </c>
      <c r="D9" s="3" t="e">
        <f>MIN(MODELO_COMPLETO!#REF!)</f>
        <v>#REF!</v>
      </c>
      <c r="E9" s="3" t="e">
        <f>MAX(MODELO_COMPLETO!#REF!)</f>
        <v>#REF!</v>
      </c>
      <c r="F9" s="4" t="e">
        <f t="shared" si="0"/>
        <v>#REF!</v>
      </c>
      <c r="G9" s="4" t="e">
        <f t="shared" si="1"/>
        <v>#REF!</v>
      </c>
      <c r="H9" s="5" t="s">
        <v>17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6"/>
      <c r="W9" s="6"/>
      <c r="X9" s="6"/>
    </row>
    <row r="10" spans="1:27">
      <c r="A10" s="3" t="s">
        <v>20</v>
      </c>
      <c r="B10" s="3" t="s">
        <v>19</v>
      </c>
      <c r="C10" s="4">
        <v>0.15</v>
      </c>
      <c r="D10" s="3">
        <f>MIN(MODELO_COMPLETO!E31:E38)</f>
        <v>1</v>
      </c>
      <c r="E10" s="3">
        <f>MAX(MODELO_COMPLETO!E31:E38)</f>
        <v>5</v>
      </c>
      <c r="F10" s="4">
        <f t="shared" si="0"/>
        <v>0.15</v>
      </c>
      <c r="G10" s="4">
        <f t="shared" si="1"/>
        <v>0.75</v>
      </c>
      <c r="H10" s="5" t="s">
        <v>17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6"/>
      <c r="W10" s="6"/>
      <c r="X10" s="6"/>
    </row>
    <row r="11" spans="1:27">
      <c r="A11" s="3" t="s">
        <v>21</v>
      </c>
      <c r="B11" s="3" t="s">
        <v>19</v>
      </c>
      <c r="C11" s="4">
        <v>0.05</v>
      </c>
      <c r="D11" s="3" t="e">
        <f>MIN(MODELO_COMPLETO!#REF!)</f>
        <v>#REF!</v>
      </c>
      <c r="E11" s="3" t="e">
        <f>MAX(MODELO_COMPLETO!#REF!)</f>
        <v>#REF!</v>
      </c>
      <c r="F11" s="4" t="e">
        <f t="shared" si="0"/>
        <v>#REF!</v>
      </c>
      <c r="G11" s="4" t="e">
        <f t="shared" si="1"/>
        <v>#REF!</v>
      </c>
      <c r="H11" s="5" t="s">
        <v>17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6"/>
      <c r="W11" s="6"/>
      <c r="X11" s="6"/>
    </row>
    <row r="12" spans="1:27">
      <c r="A12" s="3" t="s">
        <v>22</v>
      </c>
      <c r="B12" s="3" t="s">
        <v>19</v>
      </c>
      <c r="C12" s="4">
        <v>0.1</v>
      </c>
      <c r="D12" s="3" t="e">
        <f>MIN(MODELO_COMPLETO!#REF!)</f>
        <v>#REF!</v>
      </c>
      <c r="E12" s="3" t="e">
        <f>MAX(MODELO_COMPLETO!#REF!)</f>
        <v>#REF!</v>
      </c>
      <c r="F12" s="4" t="e">
        <f t="shared" si="0"/>
        <v>#REF!</v>
      </c>
      <c r="G12" s="4" t="e">
        <f t="shared" si="1"/>
        <v>#REF!</v>
      </c>
      <c r="H12" s="5" t="s">
        <v>17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6"/>
      <c r="W12" s="6"/>
      <c r="X12" s="6"/>
    </row>
    <row r="13" spans="1:27">
      <c r="A13" s="3" t="s">
        <v>23</v>
      </c>
      <c r="B13" s="3" t="s">
        <v>19</v>
      </c>
      <c r="C13" s="4">
        <v>0.12</v>
      </c>
      <c r="D13" s="3">
        <f>MIN(MODELO_COMPLETO!E39:E44)</f>
        <v>1</v>
      </c>
      <c r="E13" s="3">
        <f>MAX(MODELO_COMPLETO!E39:E44)</f>
        <v>5</v>
      </c>
      <c r="F13" s="4">
        <f t="shared" si="0"/>
        <v>0.12</v>
      </c>
      <c r="G13" s="4">
        <f t="shared" si="1"/>
        <v>0.6</v>
      </c>
      <c r="H13" s="7" t="s">
        <v>24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6"/>
      <c r="W13" s="6"/>
      <c r="X13" s="6"/>
    </row>
    <row r="14" spans="1:27">
      <c r="A14" s="3" t="s">
        <v>25</v>
      </c>
      <c r="B14" s="3" t="s">
        <v>10</v>
      </c>
      <c r="C14" s="4">
        <v>0.1</v>
      </c>
      <c r="D14" s="3">
        <f>MIN(MODELO_COMPLETO!E45:E50)</f>
        <v>1</v>
      </c>
      <c r="E14" s="3">
        <f>MAX(MODELO_COMPLETO!E45:E50)</f>
        <v>5</v>
      </c>
      <c r="F14" s="4">
        <f t="shared" si="0"/>
        <v>0.1</v>
      </c>
      <c r="G14" s="4">
        <f t="shared" si="1"/>
        <v>0.5</v>
      </c>
      <c r="H14" s="47" t="s">
        <v>158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6"/>
      <c r="W14" s="6"/>
      <c r="X14" s="6"/>
    </row>
    <row r="15" spans="1:27">
      <c r="A15" s="8" t="s">
        <v>26</v>
      </c>
      <c r="B15" s="8"/>
      <c r="C15" s="9">
        <f>SUM(C2:C14)</f>
        <v>1</v>
      </c>
      <c r="D15" s="53"/>
      <c r="E15" s="54"/>
      <c r="F15" s="9" t="e">
        <f>SUM(F3:F14)</f>
        <v>#REF!</v>
      </c>
      <c r="G15" s="9" t="e">
        <f>SUM(G3:G14)</f>
        <v>#REF!</v>
      </c>
      <c r="H15" s="3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6"/>
      <c r="W15" s="6"/>
      <c r="X15" s="6"/>
    </row>
    <row r="16" spans="1:27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31">
      <c r="A17" s="50" t="s">
        <v>27</v>
      </c>
      <c r="B17" s="51"/>
      <c r="C17" s="52"/>
      <c r="D17" s="1"/>
      <c r="E17" s="1"/>
      <c r="F17" s="2" t="s">
        <v>28</v>
      </c>
      <c r="G17" s="2" t="s">
        <v>29</v>
      </c>
      <c r="H17" s="50" t="s">
        <v>30</v>
      </c>
      <c r="I17" s="5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31">
      <c r="A18" s="5" t="s">
        <v>31</v>
      </c>
      <c r="B18" s="5">
        <f>COUNTIF(B$3:B$14, "V")</f>
        <v>7</v>
      </c>
      <c r="C18" s="10">
        <f>B18/B20</f>
        <v>0.58333333333333337</v>
      </c>
      <c r="D18" s="1"/>
      <c r="E18" s="1"/>
      <c r="F18" s="11">
        <v>0</v>
      </c>
      <c r="G18" s="4" t="e">
        <f t="shared" ref="G18:G23" si="2">PERCENTILE(F$15:G$15, F18)</f>
        <v>#REF!</v>
      </c>
      <c r="H18" s="12" t="s">
        <v>32</v>
      </c>
      <c r="I18" s="3" t="s">
        <v>33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31">
      <c r="A19" s="5" t="s">
        <v>34</v>
      </c>
      <c r="B19" s="5">
        <f>COUNTIF(B$3:B$14, "A")</f>
        <v>5</v>
      </c>
      <c r="C19" s="10">
        <f>B19/B20</f>
        <v>0.41666666666666669</v>
      </c>
      <c r="D19" s="1"/>
      <c r="E19" s="1"/>
      <c r="F19" s="11">
        <v>0.2</v>
      </c>
      <c r="G19" s="4" t="e">
        <f t="shared" si="2"/>
        <v>#REF!</v>
      </c>
      <c r="H19" s="13" t="s">
        <v>35</v>
      </c>
      <c r="I19" s="3" t="s">
        <v>36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31">
      <c r="A20" s="14" t="s">
        <v>37</v>
      </c>
      <c r="B20" s="14">
        <f t="shared" ref="B20:C20" si="3">SUM(B18:B19)</f>
        <v>12</v>
      </c>
      <c r="C20" s="15">
        <f t="shared" si="3"/>
        <v>1</v>
      </c>
      <c r="D20" s="1"/>
      <c r="E20" s="1"/>
      <c r="F20" s="11">
        <v>0.4</v>
      </c>
      <c r="G20" s="4" t="e">
        <f t="shared" si="2"/>
        <v>#REF!</v>
      </c>
      <c r="H20" s="16" t="s">
        <v>38</v>
      </c>
      <c r="I20" s="3" t="s">
        <v>39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31">
      <c r="A21" s="1"/>
      <c r="B21" s="1"/>
      <c r="C21" s="1"/>
      <c r="D21" s="1"/>
      <c r="E21" s="1"/>
      <c r="F21" s="11">
        <v>0.6</v>
      </c>
      <c r="G21" s="4" t="e">
        <f t="shared" si="2"/>
        <v>#REF!</v>
      </c>
      <c r="H21" s="17" t="s">
        <v>40</v>
      </c>
      <c r="I21" s="3" t="s">
        <v>41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31">
      <c r="A22" s="1"/>
      <c r="B22" s="1"/>
      <c r="C22" s="1"/>
      <c r="D22" s="1"/>
      <c r="E22" s="1"/>
      <c r="F22" s="11">
        <v>0.8</v>
      </c>
      <c r="G22" s="4" t="e">
        <f t="shared" si="2"/>
        <v>#REF!</v>
      </c>
      <c r="H22" s="18" t="s">
        <v>42</v>
      </c>
      <c r="I22" s="3" t="s">
        <v>43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31">
      <c r="A23" s="1"/>
      <c r="B23" s="1"/>
      <c r="C23" s="1"/>
      <c r="D23" s="1"/>
      <c r="E23" s="1"/>
      <c r="F23" s="11">
        <v>1</v>
      </c>
      <c r="G23" s="4" t="e">
        <f t="shared" si="2"/>
        <v>#REF!</v>
      </c>
      <c r="H23" s="56" t="s">
        <v>44</v>
      </c>
      <c r="I23" s="52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3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ht="1.5" customHeight="1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</row>
    <row r="26" spans="1:3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>
      <c r="A28" s="59" t="s">
        <v>45</v>
      </c>
      <c r="B28" s="60"/>
      <c r="C28" s="60"/>
      <c r="D28" s="60"/>
      <c r="E28" s="60"/>
      <c r="F28" s="60"/>
      <c r="G28" s="60"/>
      <c r="H28" s="60"/>
      <c r="I28" s="6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31">
      <c r="A29" s="48" t="s">
        <v>1</v>
      </c>
      <c r="B29" s="48" t="s">
        <v>2</v>
      </c>
      <c r="C29" s="48" t="s">
        <v>3</v>
      </c>
      <c r="D29" s="48" t="s">
        <v>4</v>
      </c>
      <c r="E29" s="48" t="s">
        <v>5</v>
      </c>
      <c r="F29" s="48" t="s">
        <v>6</v>
      </c>
      <c r="G29" s="48" t="s">
        <v>7</v>
      </c>
      <c r="H29" s="48" t="s">
        <v>8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31">
      <c r="A30" s="3" t="s">
        <v>9</v>
      </c>
      <c r="B30" s="3" t="s">
        <v>10</v>
      </c>
      <c r="C30" s="4">
        <v>0.2</v>
      </c>
      <c r="D30" s="3">
        <f>MIN(MODELO_SIN_MANZANEO!E3:E8)</f>
        <v>1</v>
      </c>
      <c r="E30" s="3">
        <f>MAX(MODELO_SIN_MANZANEO!E3:E8)</f>
        <v>5</v>
      </c>
      <c r="F30" s="4">
        <f t="shared" ref="F30:F36" si="4">D30*C30</f>
        <v>0.2</v>
      </c>
      <c r="G30" s="4">
        <f t="shared" ref="G30:G36" si="5">E30*C30</f>
        <v>1</v>
      </c>
      <c r="H30" s="5" t="s">
        <v>11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31">
      <c r="A31" s="3" t="s">
        <v>12</v>
      </c>
      <c r="B31" s="3" t="s">
        <v>10</v>
      </c>
      <c r="C31" s="4">
        <v>0.1</v>
      </c>
      <c r="D31" s="3" t="e">
        <f>MIN(MODELO_SIN_MANZANEO!#REF!)</f>
        <v>#REF!</v>
      </c>
      <c r="E31" s="3" t="e">
        <f>MAX(MODELO_SIN_MANZANEO!#REF!)</f>
        <v>#REF!</v>
      </c>
      <c r="F31" s="4" t="e">
        <f t="shared" si="4"/>
        <v>#REF!</v>
      </c>
      <c r="G31" s="4" t="e">
        <f t="shared" si="5"/>
        <v>#REF!</v>
      </c>
      <c r="H31" s="5" t="s">
        <v>11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6"/>
      <c r="X31" s="6"/>
    </row>
    <row r="32" spans="1:31">
      <c r="A32" s="3" t="s">
        <v>13</v>
      </c>
      <c r="B32" s="3" t="s">
        <v>10</v>
      </c>
      <c r="C32" s="4">
        <v>0.12</v>
      </c>
      <c r="D32" s="3">
        <f>MIN(MODELO_SIN_MANZANEO!E9:E14)</f>
        <v>2</v>
      </c>
      <c r="E32" s="3">
        <f>MAX(MODELO_SIN_MANZANEO!E9:E14)</f>
        <v>5</v>
      </c>
      <c r="F32" s="4">
        <f t="shared" si="4"/>
        <v>0.24</v>
      </c>
      <c r="G32" s="4">
        <f t="shared" si="5"/>
        <v>0.6</v>
      </c>
      <c r="H32" s="5" t="s">
        <v>11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6"/>
      <c r="X32" s="6"/>
    </row>
    <row r="33" spans="1:31">
      <c r="A33" s="3" t="s">
        <v>14</v>
      </c>
      <c r="B33" s="3" t="s">
        <v>10</v>
      </c>
      <c r="C33" s="4">
        <v>0.08</v>
      </c>
      <c r="D33" s="3">
        <f>MIN(MODELO_SIN_MANZANEO!E15:E20)</f>
        <v>1</v>
      </c>
      <c r="E33" s="3">
        <f>MAX(MODELO_SIN_MANZANEO!E15:E20)</f>
        <v>5</v>
      </c>
      <c r="F33" s="4">
        <f t="shared" si="4"/>
        <v>0.08</v>
      </c>
      <c r="G33" s="4">
        <f t="shared" si="5"/>
        <v>0.4</v>
      </c>
      <c r="H33" s="5" t="s">
        <v>11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6"/>
      <c r="X33" s="6"/>
    </row>
    <row r="34" spans="1:31">
      <c r="A34" s="3" t="s">
        <v>15</v>
      </c>
      <c r="B34" s="3" t="s">
        <v>10</v>
      </c>
      <c r="C34" s="4">
        <v>0.1</v>
      </c>
      <c r="D34" s="3">
        <f>MIN(MODELO_SIN_MANZANEO!E21:E26)</f>
        <v>1</v>
      </c>
      <c r="E34" s="3">
        <f>MAX(MODELO_SIN_MANZANEO!E21:E26)</f>
        <v>5</v>
      </c>
      <c r="F34" s="4">
        <f t="shared" si="4"/>
        <v>0.1</v>
      </c>
      <c r="G34" s="4">
        <f t="shared" si="5"/>
        <v>0.5</v>
      </c>
      <c r="H34" s="5" t="s">
        <v>11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6"/>
      <c r="X34" s="6"/>
    </row>
    <row r="35" spans="1:31">
      <c r="A35" s="3" t="s">
        <v>23</v>
      </c>
      <c r="B35" s="3" t="s">
        <v>19</v>
      </c>
      <c r="C35" s="4">
        <v>0.2</v>
      </c>
      <c r="D35" s="3">
        <f>MIN(MODELO_SIN_MANZANEO!E27:E32)</f>
        <v>1</v>
      </c>
      <c r="E35" s="3">
        <f>MAX(MODELO_SIN_MANZANEO!E27:E32)</f>
        <v>5</v>
      </c>
      <c r="F35" s="4">
        <f t="shared" si="4"/>
        <v>0.2</v>
      </c>
      <c r="G35" s="4">
        <f t="shared" si="5"/>
        <v>1</v>
      </c>
      <c r="H35" s="7" t="s">
        <v>24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6"/>
      <c r="X35" s="6"/>
    </row>
    <row r="36" spans="1:31">
      <c r="A36" s="3" t="s">
        <v>25</v>
      </c>
      <c r="B36" s="3" t="s">
        <v>10</v>
      </c>
      <c r="C36" s="4">
        <v>0.2</v>
      </c>
      <c r="D36" s="3">
        <f>MIN(MODELO_SIN_MANZANEO!E33:E38)</f>
        <v>1</v>
      </c>
      <c r="E36" s="3">
        <f>MAX(MODELO_SIN_MANZANEO!E33:E38)</f>
        <v>5</v>
      </c>
      <c r="F36" s="4">
        <f t="shared" si="4"/>
        <v>0.2</v>
      </c>
      <c r="G36" s="4">
        <f t="shared" si="5"/>
        <v>1</v>
      </c>
      <c r="H36" s="47" t="s">
        <v>158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6"/>
      <c r="X36" s="6"/>
    </row>
    <row r="37" spans="1:31">
      <c r="A37" s="8" t="s">
        <v>26</v>
      </c>
      <c r="B37" s="8"/>
      <c r="C37" s="9">
        <f>SUM(C30:C36)</f>
        <v>1</v>
      </c>
      <c r="D37" s="57"/>
      <c r="E37" s="58"/>
      <c r="F37" s="9" t="e">
        <f>SUM(F30:F36)</f>
        <v>#REF!</v>
      </c>
      <c r="G37" s="9" t="e">
        <f>SUM(G30:G36)</f>
        <v>#REF!</v>
      </c>
      <c r="H37" s="3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6"/>
      <c r="X37" s="6"/>
    </row>
    <row r="38" spans="1:3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>
      <c r="A39" s="50" t="s">
        <v>27</v>
      </c>
      <c r="B39" s="51"/>
      <c r="C39" s="52"/>
      <c r="D39" s="1"/>
      <c r="E39" s="1"/>
      <c r="F39" s="2" t="s">
        <v>28</v>
      </c>
      <c r="G39" s="2" t="s">
        <v>29</v>
      </c>
      <c r="H39" s="50" t="s">
        <v>30</v>
      </c>
      <c r="I39" s="5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31">
      <c r="A40" s="5" t="s">
        <v>31</v>
      </c>
      <c r="B40" s="5">
        <f>COUNTIF(B$30:B$36, "V")</f>
        <v>6</v>
      </c>
      <c r="C40" s="10">
        <f>B40/B42</f>
        <v>0.8571428571428571</v>
      </c>
      <c r="D40" s="1"/>
      <c r="E40" s="1"/>
      <c r="F40" s="11">
        <v>0</v>
      </c>
      <c r="G40" s="4" t="e">
        <f t="shared" ref="G40:G45" si="6">PERCENTILE(F$37:G$37, F40)</f>
        <v>#REF!</v>
      </c>
      <c r="H40" s="12" t="s">
        <v>32</v>
      </c>
      <c r="I40" s="3" t="s">
        <v>46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31">
      <c r="A41" s="5" t="s">
        <v>34</v>
      </c>
      <c r="B41" s="5">
        <f>COUNTIF(B$30:B$36, "A")</f>
        <v>1</v>
      </c>
      <c r="C41" s="10">
        <f>B41/B42</f>
        <v>0.14285714285714285</v>
      </c>
      <c r="D41" s="1"/>
      <c r="E41" s="1"/>
      <c r="F41" s="11">
        <v>0.2</v>
      </c>
      <c r="G41" s="4" t="e">
        <f t="shared" si="6"/>
        <v>#REF!</v>
      </c>
      <c r="H41" s="13" t="s">
        <v>35</v>
      </c>
      <c r="I41" s="3" t="s">
        <v>47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31">
      <c r="A42" s="14" t="s">
        <v>37</v>
      </c>
      <c r="B42" s="14">
        <f t="shared" ref="B42:C42" si="7">SUM(B40:B41)</f>
        <v>7</v>
      </c>
      <c r="C42" s="15">
        <f t="shared" si="7"/>
        <v>1</v>
      </c>
      <c r="D42" s="1"/>
      <c r="E42" s="1"/>
      <c r="F42" s="11">
        <v>0.4</v>
      </c>
      <c r="G42" s="4" t="e">
        <f t="shared" si="6"/>
        <v>#REF!</v>
      </c>
      <c r="H42" s="16" t="s">
        <v>38</v>
      </c>
      <c r="I42" s="3" t="s">
        <v>48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31">
      <c r="A43" s="1"/>
      <c r="B43" s="1"/>
      <c r="C43" s="1"/>
      <c r="D43" s="1"/>
      <c r="E43" s="1"/>
      <c r="F43" s="11">
        <v>0.6</v>
      </c>
      <c r="G43" s="4" t="e">
        <f t="shared" si="6"/>
        <v>#REF!</v>
      </c>
      <c r="H43" s="17" t="s">
        <v>40</v>
      </c>
      <c r="I43" s="3" t="s">
        <v>49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31">
      <c r="A44" s="1"/>
      <c r="B44" s="1"/>
      <c r="C44" s="1"/>
      <c r="D44" s="1"/>
      <c r="E44" s="1"/>
      <c r="F44" s="11">
        <v>0.8</v>
      </c>
      <c r="G44" s="4" t="e">
        <f t="shared" si="6"/>
        <v>#REF!</v>
      </c>
      <c r="H44" s="18" t="s">
        <v>42</v>
      </c>
      <c r="I44" s="3" t="s">
        <v>50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31">
      <c r="A45" s="1"/>
      <c r="B45" s="1"/>
      <c r="C45" s="1"/>
      <c r="D45" s="1"/>
      <c r="E45" s="1"/>
      <c r="F45" s="11">
        <v>1</v>
      </c>
      <c r="G45" s="4" t="e">
        <f t="shared" si="6"/>
        <v>#REF!</v>
      </c>
      <c r="H45" s="56" t="s">
        <v>44</v>
      </c>
      <c r="I45" s="5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3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ht="1.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</row>
    <row r="48" spans="1:3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>
      <c r="A50" s="59" t="s">
        <v>51</v>
      </c>
      <c r="B50" s="60"/>
      <c r="C50" s="60"/>
      <c r="D50" s="60"/>
      <c r="E50" s="60"/>
      <c r="F50" s="60"/>
      <c r="G50" s="60"/>
      <c r="H50" s="60"/>
      <c r="I50" s="6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31">
      <c r="A51" s="48" t="s">
        <v>1</v>
      </c>
      <c r="B51" s="48" t="s">
        <v>2</v>
      </c>
      <c r="C51" s="48" t="s">
        <v>3</v>
      </c>
      <c r="D51" s="48" t="s">
        <v>4</v>
      </c>
      <c r="E51" s="48" t="s">
        <v>5</v>
      </c>
      <c r="F51" s="48" t="s">
        <v>6</v>
      </c>
      <c r="G51" s="48" t="s">
        <v>7</v>
      </c>
      <c r="H51" s="48" t="s">
        <v>8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31">
      <c r="A52" s="3" t="s">
        <v>52</v>
      </c>
      <c r="B52" s="3" t="s">
        <v>10</v>
      </c>
      <c r="C52" s="20">
        <v>0.05</v>
      </c>
      <c r="D52" s="3">
        <f>MIN(MODELO_NACIONAL!E3:E6)</f>
        <v>1</v>
      </c>
      <c r="E52" s="3">
        <f>MAX(MODELO_NACIONAL!E3:E6)</f>
        <v>5</v>
      </c>
      <c r="F52" s="4">
        <f t="shared" ref="F52:F61" si="8">D52*C52</f>
        <v>0.05</v>
      </c>
      <c r="G52" s="4">
        <f t="shared" ref="G52:G61" si="9">E52*C52</f>
        <v>0.25</v>
      </c>
      <c r="H52" s="5" t="s">
        <v>17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31">
      <c r="A53" s="3" t="s">
        <v>18</v>
      </c>
      <c r="B53" s="3" t="s">
        <v>19</v>
      </c>
      <c r="C53" s="20">
        <v>0.05</v>
      </c>
      <c r="D53" s="3">
        <f>MIN(MODELO_NACIONAL!E7:E12)</f>
        <v>1</v>
      </c>
      <c r="E53" s="3">
        <f>MAX(MODELO_NACIONAL!E7:E12)</f>
        <v>5</v>
      </c>
      <c r="F53" s="4">
        <f t="shared" si="8"/>
        <v>0.05</v>
      </c>
      <c r="G53" s="4">
        <f t="shared" si="9"/>
        <v>0.25</v>
      </c>
      <c r="H53" s="5" t="s">
        <v>17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31">
      <c r="A54" s="3" t="s">
        <v>20</v>
      </c>
      <c r="B54" s="3" t="s">
        <v>19</v>
      </c>
      <c r="C54" s="20">
        <v>0.2</v>
      </c>
      <c r="D54" s="3">
        <f>MIN(MODELO_NACIONAL!E13:E20)</f>
        <v>1</v>
      </c>
      <c r="E54" s="3">
        <f>MAX(MODELO_NACIONAL!E13:E20)</f>
        <v>5</v>
      </c>
      <c r="F54" s="4">
        <f t="shared" si="8"/>
        <v>0.2</v>
      </c>
      <c r="G54" s="4">
        <f t="shared" si="9"/>
        <v>1</v>
      </c>
      <c r="H54" s="5" t="s">
        <v>17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31">
      <c r="A55" s="3" t="s">
        <v>21</v>
      </c>
      <c r="B55" s="3" t="s">
        <v>19</v>
      </c>
      <c r="C55" s="20">
        <v>0.05</v>
      </c>
      <c r="D55" s="3">
        <f>MIN(MODELO_NACIONAL!E21:E23)</f>
        <v>2</v>
      </c>
      <c r="E55" s="3">
        <f>MAX(MODELO_NACIONAL!E21:E23)</f>
        <v>4</v>
      </c>
      <c r="F55" s="4">
        <f t="shared" si="8"/>
        <v>0.1</v>
      </c>
      <c r="G55" s="4">
        <f t="shared" si="9"/>
        <v>0.2</v>
      </c>
      <c r="H55" s="5" t="s">
        <v>17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31">
      <c r="A56" s="3" t="s">
        <v>22</v>
      </c>
      <c r="B56" s="3" t="s">
        <v>19</v>
      </c>
      <c r="C56" s="20">
        <v>0.1</v>
      </c>
      <c r="D56" s="3">
        <f>MIN(MODELO_NACIONAL!E24:E32)</f>
        <v>1</v>
      </c>
      <c r="E56" s="3">
        <f>MAX(MODELO_NACIONAL!E24:E32)</f>
        <v>5</v>
      </c>
      <c r="F56" s="4">
        <f t="shared" si="8"/>
        <v>0.1</v>
      </c>
      <c r="G56" s="4">
        <f t="shared" si="9"/>
        <v>0.5</v>
      </c>
      <c r="H56" s="5" t="s">
        <v>17</v>
      </c>
      <c r="I56" s="49"/>
      <c r="J56" s="49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31">
      <c r="A57" s="3" t="s">
        <v>25</v>
      </c>
      <c r="B57" s="3" t="s">
        <v>10</v>
      </c>
      <c r="C57" s="20">
        <v>0.1</v>
      </c>
      <c r="D57" s="3">
        <f>MIN(MODELO_NACIONAL!E32:E37)</f>
        <v>1</v>
      </c>
      <c r="E57" s="3">
        <f>MAX(MODELO_NACIONAL!E32:E37)</f>
        <v>5</v>
      </c>
      <c r="F57" s="4">
        <f t="shared" si="8"/>
        <v>0.1</v>
      </c>
      <c r="G57" s="4">
        <f t="shared" si="9"/>
        <v>0.5</v>
      </c>
      <c r="H57" s="5" t="s">
        <v>17</v>
      </c>
      <c r="I57" s="49"/>
      <c r="J57" s="49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31">
      <c r="A58" s="3" t="s">
        <v>53</v>
      </c>
      <c r="B58" s="3" t="s">
        <v>10</v>
      </c>
      <c r="C58" s="20">
        <v>0.15</v>
      </c>
      <c r="D58" s="3">
        <f>MIN(MODELO_NACIONAL!E38:E47)</f>
        <v>1</v>
      </c>
      <c r="E58" s="3">
        <f>MAX(MODELO_NACIONAL!E38:E47)</f>
        <v>5</v>
      </c>
      <c r="F58" s="4">
        <f t="shared" si="8"/>
        <v>0.15</v>
      </c>
      <c r="G58" s="4">
        <f t="shared" si="9"/>
        <v>0.75</v>
      </c>
      <c r="H58" s="5" t="s">
        <v>17</v>
      </c>
      <c r="I58" s="49"/>
      <c r="J58" s="49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31">
      <c r="A59" s="3" t="s">
        <v>54</v>
      </c>
      <c r="B59" s="3" t="s">
        <v>10</v>
      </c>
      <c r="C59" s="20">
        <v>0.2</v>
      </c>
      <c r="D59" s="3">
        <f>MIN(MODELO_NACIONAL!E48:E53)</f>
        <v>1</v>
      </c>
      <c r="E59" s="3">
        <f>MAX(MODELO_NACIONAL!E48:E53)</f>
        <v>5</v>
      </c>
      <c r="F59" s="4">
        <f t="shared" si="8"/>
        <v>0.2</v>
      </c>
      <c r="G59" s="4">
        <f t="shared" si="9"/>
        <v>1</v>
      </c>
      <c r="H59" s="5" t="s">
        <v>17</v>
      </c>
      <c r="I59" s="49"/>
      <c r="J59" s="49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31">
      <c r="A60" s="3" t="s">
        <v>55</v>
      </c>
      <c r="B60" s="3" t="s">
        <v>10</v>
      </c>
      <c r="C60" s="20">
        <v>0.05</v>
      </c>
      <c r="D60" s="3">
        <f>MIN(MODELO_NACIONAL!E54:E56)</f>
        <v>1</v>
      </c>
      <c r="E60" s="3">
        <f>MAX(MODELO_NACIONAL!E54:E56)</f>
        <v>5</v>
      </c>
      <c r="F60" s="4">
        <f t="shared" si="8"/>
        <v>0.05</v>
      </c>
      <c r="G60" s="4">
        <f t="shared" si="9"/>
        <v>0.25</v>
      </c>
      <c r="H60" s="5" t="s">
        <v>17</v>
      </c>
      <c r="I60" s="49"/>
      <c r="J60" s="49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31">
      <c r="A61" s="3" t="s">
        <v>56</v>
      </c>
      <c r="B61" s="3" t="s">
        <v>10</v>
      </c>
      <c r="C61" s="20">
        <v>0.05</v>
      </c>
      <c r="D61" s="3">
        <f>MIN(MODELO_NACIONAL!E57:E62)</f>
        <v>1</v>
      </c>
      <c r="E61" s="3">
        <f>MAX(MODELO_NACIONAL!E57:E62)</f>
        <v>5</v>
      </c>
      <c r="F61" s="4">
        <f t="shared" si="8"/>
        <v>0.05</v>
      </c>
      <c r="G61" s="4">
        <f t="shared" si="9"/>
        <v>0.25</v>
      </c>
      <c r="H61" s="5" t="s">
        <v>17</v>
      </c>
      <c r="I61" s="49"/>
      <c r="J61" s="49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31">
      <c r="A62" s="8" t="s">
        <v>26</v>
      </c>
      <c r="B62" s="8"/>
      <c r="C62" s="9">
        <f>SUM(C52:C61)</f>
        <v>1.0000000000000002</v>
      </c>
      <c r="D62" s="53"/>
      <c r="E62" s="54"/>
      <c r="F62" s="9">
        <f>SUM(F52:F61)</f>
        <v>1.05</v>
      </c>
      <c r="G62" s="9">
        <f>SUM(G52:G61)</f>
        <v>4.95</v>
      </c>
      <c r="H62" s="3"/>
      <c r="I62" s="6"/>
      <c r="J62" s="6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3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>
      <c r="A64" s="50" t="s">
        <v>27</v>
      </c>
      <c r="B64" s="51"/>
      <c r="C64" s="52"/>
      <c r="D64" s="1"/>
      <c r="E64" s="1"/>
      <c r="F64" s="2" t="s">
        <v>28</v>
      </c>
      <c r="G64" s="2" t="s">
        <v>29</v>
      </c>
      <c r="H64" s="50" t="s">
        <v>30</v>
      </c>
      <c r="I64" s="5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6"/>
    </row>
    <row r="65" spans="1:31">
      <c r="A65" s="5" t="s">
        <v>31</v>
      </c>
      <c r="B65" s="5">
        <f>COUNTIF(B$52:B$61, "V")</f>
        <v>6</v>
      </c>
      <c r="C65" s="10">
        <f>B65/B67</f>
        <v>0.6</v>
      </c>
      <c r="D65" s="1"/>
      <c r="E65" s="1"/>
      <c r="F65" s="11">
        <v>0</v>
      </c>
      <c r="G65" s="3">
        <f t="shared" ref="G65:G70" si="10">PERCENTILE(F$62:G$62, F65)</f>
        <v>1.05</v>
      </c>
      <c r="H65" s="12" t="s">
        <v>32</v>
      </c>
      <c r="I65" s="3" t="s">
        <v>57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6"/>
    </row>
    <row r="66" spans="1:31">
      <c r="A66" s="5" t="s">
        <v>34</v>
      </c>
      <c r="B66" s="5">
        <f>COUNTIF(B$52:B$61, "A")</f>
        <v>4</v>
      </c>
      <c r="C66" s="10">
        <f>B66/B67</f>
        <v>0.4</v>
      </c>
      <c r="D66" s="1"/>
      <c r="E66" s="1"/>
      <c r="F66" s="11">
        <v>0.2</v>
      </c>
      <c r="G66" s="3">
        <f t="shared" si="10"/>
        <v>1.83</v>
      </c>
      <c r="H66" s="13" t="s">
        <v>35</v>
      </c>
      <c r="I66" s="3" t="s">
        <v>58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6"/>
    </row>
    <row r="67" spans="1:31">
      <c r="A67" s="14" t="s">
        <v>37</v>
      </c>
      <c r="B67" s="14">
        <f t="shared" ref="B67:C67" si="11">SUM(B65:B66)</f>
        <v>10</v>
      </c>
      <c r="C67" s="15">
        <f t="shared" si="11"/>
        <v>1</v>
      </c>
      <c r="D67" s="1"/>
      <c r="E67" s="1"/>
      <c r="F67" s="11">
        <v>0.4</v>
      </c>
      <c r="G67" s="3">
        <f t="shared" si="10"/>
        <v>2.61</v>
      </c>
      <c r="H67" s="16" t="s">
        <v>38</v>
      </c>
      <c r="I67" s="3" t="s">
        <v>59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6"/>
    </row>
    <row r="68" spans="1:31">
      <c r="A68" s="1"/>
      <c r="B68" s="1"/>
      <c r="C68" s="1"/>
      <c r="D68" s="1"/>
      <c r="E68" s="1"/>
      <c r="F68" s="11">
        <v>0.6</v>
      </c>
      <c r="G68" s="3">
        <f t="shared" si="10"/>
        <v>3.3900000000000006</v>
      </c>
      <c r="H68" s="17" t="s">
        <v>40</v>
      </c>
      <c r="I68" s="3" t="s">
        <v>60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6"/>
    </row>
    <row r="69" spans="1:31">
      <c r="A69" s="1"/>
      <c r="B69" s="1"/>
      <c r="C69" s="1"/>
      <c r="D69" s="1"/>
      <c r="E69" s="1"/>
      <c r="F69" s="11">
        <v>0.8</v>
      </c>
      <c r="G69" s="3">
        <f t="shared" si="10"/>
        <v>4.1700000000000008</v>
      </c>
      <c r="H69" s="18" t="s">
        <v>42</v>
      </c>
      <c r="I69" s="3" t="s">
        <v>61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6"/>
    </row>
    <row r="70" spans="1:31">
      <c r="A70" s="1"/>
      <c r="B70" s="1"/>
      <c r="C70" s="1"/>
      <c r="D70" s="1"/>
      <c r="E70" s="1"/>
      <c r="F70" s="11">
        <v>1</v>
      </c>
      <c r="G70" s="3">
        <f t="shared" si="10"/>
        <v>4.95</v>
      </c>
      <c r="H70" s="56" t="s">
        <v>44</v>
      </c>
      <c r="I70" s="5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6"/>
    </row>
    <row r="71" spans="1:3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</sheetData>
  <mergeCells count="15">
    <mergeCell ref="A64:C64"/>
    <mergeCell ref="H64:I64"/>
    <mergeCell ref="D37:E37"/>
    <mergeCell ref="A28:I28"/>
    <mergeCell ref="H70:I70"/>
    <mergeCell ref="A39:C39"/>
    <mergeCell ref="H39:I39"/>
    <mergeCell ref="H45:I45"/>
    <mergeCell ref="D62:E62"/>
    <mergeCell ref="A50:I50"/>
    <mergeCell ref="A17:C17"/>
    <mergeCell ref="H17:I17"/>
    <mergeCell ref="D15:E15"/>
    <mergeCell ref="A1:I1"/>
    <mergeCell ref="H23:I23"/>
  </mergeCells>
  <pageMargins left="0.7" right="0.7" top="0.75" bottom="0.75" header="0.3" footer="0.3"/>
  <ignoredErrors>
    <ignoredError sqref="D3:E14 D30:E36 D52:E6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996"/>
  <sheetViews>
    <sheetView topLeftCell="A53" workbookViewId="0">
      <selection activeCell="H16" sqref="H16"/>
    </sheetView>
  </sheetViews>
  <sheetFormatPr baseColWidth="10" defaultColWidth="14.42578125" defaultRowHeight="15" customHeight="1"/>
  <cols>
    <col min="1" max="1" width="32" customWidth="1"/>
    <col min="2" max="2" width="16.7109375" bestFit="1" customWidth="1"/>
    <col min="3" max="21" width="10.7109375" customWidth="1"/>
  </cols>
  <sheetData>
    <row r="1" spans="1:21">
      <c r="A1" s="67" t="s">
        <v>62</v>
      </c>
      <c r="B1" s="52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>
      <c r="A2" s="22" t="s">
        <v>63</v>
      </c>
      <c r="B2" s="22" t="s">
        <v>67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>
      <c r="A3" s="62" t="s">
        <v>68</v>
      </c>
      <c r="B3" s="23" t="s">
        <v>70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>
      <c r="A4" s="63"/>
      <c r="B4" s="23" t="s">
        <v>70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>
      <c r="A5" s="64"/>
      <c r="B5" s="23" t="s">
        <v>70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>
      <c r="A6" s="63"/>
      <c r="B6" s="23" t="s">
        <v>70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>
      <c r="A7" s="65"/>
      <c r="B7" s="23" t="s">
        <v>70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>
      <c r="A8" s="62" t="s">
        <v>12</v>
      </c>
      <c r="B8" s="23" t="s">
        <v>70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>
      <c r="A9" s="64"/>
      <c r="B9" s="23" t="s">
        <v>70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>
      <c r="A10" s="63"/>
      <c r="B10" s="23" t="s">
        <v>70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>
      <c r="A11" s="64"/>
      <c r="B11" s="23" t="s">
        <v>70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>
      <c r="A12" s="63"/>
      <c r="B12" s="23" t="s">
        <v>70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>
      <c r="A13" s="64"/>
      <c r="B13" s="23" t="s">
        <v>70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>
      <c r="A14" s="66"/>
      <c r="B14" s="23" t="s">
        <v>70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>
      <c r="A15" s="62" t="s">
        <v>75</v>
      </c>
      <c r="B15" s="23" t="s">
        <v>70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5.75" customHeight="1">
      <c r="A16" s="63"/>
      <c r="B16" s="23" t="s">
        <v>70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5.75" customHeight="1">
      <c r="A17" s="64"/>
      <c r="B17" s="23" t="s">
        <v>70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5.75" customHeight="1">
      <c r="A18" s="63"/>
      <c r="B18" s="23" t="s">
        <v>70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5.75" customHeight="1">
      <c r="A19" s="65"/>
      <c r="B19" s="23" t="s">
        <v>70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5.75" customHeight="1">
      <c r="A20" s="62" t="s">
        <v>81</v>
      </c>
      <c r="B20" s="23" t="s">
        <v>70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5.75" customHeight="1">
      <c r="A21" s="64"/>
      <c r="B21" s="23" t="s">
        <v>70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5.75" customHeight="1">
      <c r="A22" s="63"/>
      <c r="B22" s="23" t="s">
        <v>70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5.75" customHeight="1">
      <c r="A23" s="64"/>
      <c r="B23" s="23" t="s">
        <v>70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5.75" customHeight="1">
      <c r="A24" s="66"/>
      <c r="B24" s="23" t="s">
        <v>70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5.75" customHeight="1">
      <c r="A25" s="62" t="s">
        <v>85</v>
      </c>
      <c r="B25" s="23" t="s">
        <v>70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5.75" customHeight="1">
      <c r="A26" s="63"/>
      <c r="B26" s="23" t="s">
        <v>70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5.75" customHeight="1">
      <c r="A27" s="64"/>
      <c r="B27" s="23" t="s">
        <v>70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5.75" customHeight="1">
      <c r="A28" s="63"/>
      <c r="B28" s="23" t="s">
        <v>70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5.75" customHeight="1">
      <c r="A29" s="65"/>
      <c r="B29" s="23" t="s">
        <v>70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5.75" customHeight="1">
      <c r="A30" s="68"/>
      <c r="B30" s="52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5.75" customHeight="1">
      <c r="A31" s="67" t="s">
        <v>91</v>
      </c>
      <c r="B31" s="52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5.75" customHeight="1">
      <c r="A32" s="22" t="s">
        <v>63</v>
      </c>
      <c r="B32" s="22" t="s">
        <v>67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5.75" customHeight="1">
      <c r="A33" s="62" t="s">
        <v>92</v>
      </c>
      <c r="B33" s="23" t="s">
        <v>17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5.75" customHeight="1">
      <c r="A34" s="63"/>
      <c r="B34" s="23" t="s">
        <v>17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5.75" customHeight="1">
      <c r="A35" s="65"/>
      <c r="B35" s="23" t="s">
        <v>17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15.75" customHeight="1">
      <c r="A36" s="62" t="s">
        <v>18</v>
      </c>
      <c r="B36" s="23" t="s">
        <v>17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15.75" customHeight="1">
      <c r="A37" s="64"/>
      <c r="B37" s="23" t="s">
        <v>17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5.75" customHeight="1">
      <c r="A38" s="63"/>
      <c r="B38" s="23" t="s">
        <v>17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15.75" customHeight="1">
      <c r="A39" s="64"/>
      <c r="B39" s="23" t="s">
        <v>17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5.75" customHeight="1">
      <c r="A40" s="66"/>
      <c r="B40" s="23" t="s">
        <v>17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5.75" customHeight="1">
      <c r="A41" s="75" t="s">
        <v>97</v>
      </c>
      <c r="B41" s="23" t="s">
        <v>17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5.75" customHeight="1">
      <c r="A42" s="63"/>
      <c r="B42" s="23" t="s">
        <v>17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5.75" customHeight="1">
      <c r="A43" s="64"/>
      <c r="B43" s="23" t="s">
        <v>17</v>
      </c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5.75" customHeight="1">
      <c r="A44" s="63"/>
      <c r="B44" s="23" t="s">
        <v>17</v>
      </c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5.75" customHeight="1">
      <c r="A45" s="65"/>
      <c r="B45" s="23" t="s">
        <v>17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5.75" customHeight="1">
      <c r="A46" s="62" t="s">
        <v>21</v>
      </c>
      <c r="B46" s="23" t="s">
        <v>17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5.75" customHeight="1">
      <c r="A47" s="65"/>
      <c r="B47" s="23" t="s">
        <v>17</v>
      </c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5.75" customHeight="1">
      <c r="A48" s="62" t="s">
        <v>22</v>
      </c>
      <c r="B48" s="23" t="s">
        <v>17</v>
      </c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5.75" customHeight="1">
      <c r="A49" s="64"/>
      <c r="B49" s="23" t="s">
        <v>17</v>
      </c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5.75" customHeight="1">
      <c r="A50" s="63"/>
      <c r="B50" s="23" t="s">
        <v>17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5.75" customHeight="1">
      <c r="A51" s="64"/>
      <c r="B51" s="23" t="s">
        <v>17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5.75" customHeight="1">
      <c r="A52" s="63"/>
      <c r="B52" s="23" t="s">
        <v>17</v>
      </c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15.75" customHeight="1">
      <c r="A53" s="64"/>
      <c r="B53" s="23" t="s">
        <v>17</v>
      </c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5.75" customHeight="1">
      <c r="A54" s="66"/>
      <c r="B54" s="23" t="s">
        <v>17</v>
      </c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5.75" customHeight="1">
      <c r="A55" s="69"/>
      <c r="B55" s="70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5.75" customHeight="1">
      <c r="A56" s="67" t="s">
        <v>106</v>
      </c>
      <c r="B56" s="7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5.75" customHeight="1">
      <c r="A57" s="22" t="s">
        <v>63</v>
      </c>
      <c r="B57" s="22" t="s">
        <v>67</v>
      </c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5.75" customHeight="1">
      <c r="A58" s="62" t="s">
        <v>107</v>
      </c>
      <c r="B58" s="23" t="s">
        <v>24</v>
      </c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5.75" customHeight="1">
      <c r="A59" s="72"/>
      <c r="B59" s="23" t="s">
        <v>24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5.75" customHeight="1">
      <c r="A60" s="72"/>
      <c r="B60" s="23" t="s">
        <v>24</v>
      </c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5.75" customHeight="1">
      <c r="A61" s="72"/>
      <c r="B61" s="23" t="s">
        <v>24</v>
      </c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15.75" customHeight="1">
      <c r="A62" s="73"/>
      <c r="B62" s="23" t="s">
        <v>24</v>
      </c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5.75" customHeight="1">
      <c r="A63" s="74" t="s">
        <v>108</v>
      </c>
      <c r="B63" s="39" t="s">
        <v>158</v>
      </c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5.75" customHeight="1">
      <c r="A64" s="72"/>
      <c r="B64" s="39" t="s">
        <v>158</v>
      </c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5.75" customHeight="1">
      <c r="A65" s="72"/>
      <c r="B65" s="39" t="s">
        <v>158</v>
      </c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5.75" customHeight="1">
      <c r="A66" s="72"/>
      <c r="B66" s="39" t="s">
        <v>158</v>
      </c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15.75" customHeight="1">
      <c r="A67" s="73"/>
      <c r="B67" s="39" t="s">
        <v>158</v>
      </c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5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15.7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5.7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5.7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5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5.7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5.7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5.7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5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5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5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5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5.7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5.7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5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5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5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5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5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15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15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5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5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5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5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5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5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5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5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5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5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5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5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15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15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5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5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5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5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5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5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5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5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5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15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5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5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5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5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5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5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5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5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15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5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5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5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5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5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15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15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5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5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5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5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5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5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5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5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5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5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5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5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</row>
    <row r="141" spans="1:21" ht="15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5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5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5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5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5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5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5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5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5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5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5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5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5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5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5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5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5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5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5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5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5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5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5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5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ht="15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5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5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5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5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5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5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5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5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5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5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5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5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5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5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5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5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5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5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5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5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5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5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5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5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5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5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5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5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5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5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5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5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5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5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5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5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5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5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5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5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5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5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5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5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5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5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5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5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5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5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5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5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5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5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5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5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5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5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5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5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5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5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5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5.7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5.7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5.7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5.7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5.7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5.7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5.7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5.7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5.7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5.7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5.7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5.7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5.7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5.7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5.7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5.7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5.7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5.7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5.7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5.7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5.7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5.7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5.7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5.7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5.7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5.7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5.7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5.7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5.7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5.7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5.7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5.7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5.7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5.7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5.7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5.7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5.7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5.7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5.7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5.7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5.7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5.7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5.7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5.7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5.7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5.7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5.7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5.7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5.7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5.7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5.7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5.7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5.7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5.7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5.7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5.7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5.7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5.7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5.7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5.7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5.7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5.7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5.7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5.7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5.7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5.7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5.7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5.7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5.7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5.7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5.7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5.7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5.7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5.7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5.7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5.7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5.7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5.7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5.7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5.7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5.7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5.7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5.7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5.7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5.7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5.7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5.7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5.7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5.7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5.7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5.7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5.7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5.7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5.7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5.7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5.7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5.7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5.7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5.7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5.7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5.7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5.7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5.7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5.7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5.7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5.7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5.7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5.7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5.7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5.7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5.7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5.7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5.7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5.7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5.7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5.7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5.7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5.7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5.7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5.7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5.7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5.7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5.7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5.7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5.7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5.7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5.7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5.7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5.7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5.7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5.7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5.7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5.7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5.7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5.7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5.7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5.7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5.7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5.7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5.7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5.7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5.7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5.7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5.7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5.7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5.7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5.7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5.7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5.7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5.7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5.7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5.7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5.7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5.7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5.7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5.7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5.7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5.7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5.7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5.7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5.7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5.7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5.7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5.7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5.7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5.7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5.7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5.7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5.7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5.7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5.7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5.7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5.7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5.7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5.7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5.7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5.7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5.7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5.7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5.7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5.7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5.7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5.7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5.7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5.7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5.7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5.7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5.7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5.7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5.7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5.7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5.7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5.7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5.7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5.7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5.7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5.7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5.7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5.7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5.7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5.7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5.7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5.7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5.7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5.7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5.7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5.7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5.7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5.7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5.7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5.7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5.7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5.7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5.7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5.7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5.7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5.7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5.7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5.7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5.7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5.7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5.7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5.7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5.7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5.7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5.7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5.7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5.7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5.7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5.7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5.7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5.7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5.7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5.7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5.7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5.7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5.7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5.7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5.7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5.7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5.7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5.7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5.7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5.7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5.7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5.7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5.7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5.7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5.7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5.7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5.7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5.7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5.7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5.7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5.7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5.7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5.7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5.75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5.75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5.75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5.75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5.75" customHeight="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5.75" customHeight="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5.75" customHeight="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5.75" customHeight="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5.75" customHeight="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5.75" customHeight="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5.75" customHeight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5.75" customHeight="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5.75" customHeight="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5.75" customHeight="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5.75" customHeight="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5.75" customHeight="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5.75" customHeight="1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5.75" customHeight="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5.75" customHeight="1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5.75" customHeight="1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5.75" customHeight="1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5.75" customHeight="1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5.75" customHeight="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5.75" customHeight="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5.75" customHeight="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5.75" customHeight="1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5.75" customHeight="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5.75" customHeigh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5.75" customHeigh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5.75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5.75" customHeight="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5.75" customHeight="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5.75" customHeight="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5.75" customHeight="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5.75" customHeight="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5.75" customHeight="1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5.75" customHeight="1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5.75" customHeight="1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5.75" customHeight="1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5.75" customHeight="1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5.75" customHeight="1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5.75" customHeight="1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5.75" customHeight="1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5.75" customHeight="1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5.75" customHeight="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5.75" customHeight="1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5.75" customHeight="1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5.75" customHeight="1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5.75" customHeight="1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5.75" customHeight="1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5.75" customHeight="1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5.75" customHeight="1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5.75" customHeight="1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5.75" customHeight="1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5.75" customHeight="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5.75" customHeight="1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5.75" customHeight="1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5.75" customHeight="1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5.75" customHeight="1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5.75" customHeight="1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5.75" customHeight="1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5.75" customHeight="1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5.75" customHeight="1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5.75" customHeight="1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5.75" customHeight="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5.75" customHeight="1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5.75" customHeight="1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5.75" customHeight="1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5.75" customHeight="1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5.75" customHeight="1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5.75" customHeight="1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5.75" customHeight="1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5.75" customHeight="1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5.75" customHeight="1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5.75" customHeight="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5.75" customHeight="1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5.75" customHeight="1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5.75" customHeight="1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5.75" customHeight="1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5.75" customHeight="1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5.75" customHeight="1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5.75" customHeight="1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5.75" customHeight="1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5.75" customHeight="1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5.75" customHeight="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5.75" customHeight="1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5.75" customHeight="1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5.75" customHeight="1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5.75" customHeight="1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5.75" customHeight="1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5.75" customHeight="1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5.75" customHeight="1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5.75" customHeight="1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5.75" customHeight="1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5.75" customHeight="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5.75" customHeight="1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5.75" customHeight="1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5.75" customHeight="1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5.75" customHeight="1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5.75" customHeight="1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5.75" customHeight="1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5.7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5.7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5.7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5.7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5.7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5.7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5.7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5.7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5.7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5.7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5.7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5.7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5.7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5.7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5.7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5.7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5.7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5.7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5.7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5.7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5.7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5.7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5.7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5.7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5.7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5.7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5.7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5.7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5.7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5.7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5.7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5.7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5.7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5.7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5.7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5.7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5.7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5.7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5.7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5.7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5.7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5.7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5.7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5.7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5.7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5.7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5.7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5.7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5.7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5.7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5.7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5.7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5.7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5.7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5.7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5.7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5.7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5.7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5.7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5.7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5.7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5.7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5.7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5.7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5.7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5.7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5.7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5.7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5.7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5.7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5.7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5.7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5.7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5.7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5.7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5.7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5.7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5.7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5.7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5.7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5.7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5.7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5.7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5.7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5.7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5.7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5.7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5.7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5.7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5.7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5.7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5.7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5.7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5.7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5.7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5.7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5.7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5.7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5.7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5.7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5.7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5.7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5.7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5.7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5.7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5.7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5.7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5.7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5.7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5.7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5.7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5.7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5.7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5.7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5.7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5.7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5.7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5.7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5.7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5.7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5.7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5.7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5.7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5.7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5.7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5.7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5.7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5.7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5.7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5.7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5.7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5.7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5.7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5.7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5.7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5.7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5.7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5.7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5.7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5.7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5.7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5.7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5.7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5.7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5.7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5.7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5.7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5.7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5.7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5.7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5.7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5.7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5.7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5.7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5.7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5.7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5.7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5.7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5.7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5.7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5.7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5.7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5.7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5.7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5.7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5.7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5.7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5.7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5.7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5.7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5.7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5.7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5.7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5.7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5.7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5.7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5.7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5.7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5.7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5.7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5.7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5.7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5.7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5.7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5.7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5.7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5.7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5.7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5.7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5.7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5.7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5.7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5.7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5.7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5.7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5.7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5.7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5.7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5.7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5.7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5.7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5.7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5.7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5.7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5.7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5.7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5.7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5.7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5.7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5.7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5.7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5.7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5.7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5.7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5.7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5.7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5.7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5.7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5.7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5.7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5.7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5.7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5.7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5.7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5.7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5.7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5.7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5.7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5.7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5.7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5.7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5.7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5.7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5.7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5.7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5.7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5.7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5.7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5.7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5.7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5.7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5.7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5.7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5.7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5.7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5.7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5.7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5.7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5.7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5.7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5.7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5.7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5.7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5.7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5.7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5.7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5.7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5.7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5.7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5.7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5.7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5.7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5.7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5.7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5.7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5.7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5.7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5.7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5.7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5.7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5.7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5.7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5.7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5.7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5.7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5.7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5.7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5.7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5.7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5.7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5.7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5.7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5.7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5.7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5.7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5.7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5.7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5.7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5.7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5.7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5.7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5.7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5.7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5.7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5.7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5.7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5.7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5.7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5.7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5.7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5.7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5.7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5.7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5.7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5.7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5.7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5.7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5.7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5.7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5.7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5.7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5.7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5.7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5.7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5.7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5.7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5.7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5.7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5.7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5.7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5.7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5.7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5.7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5.7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5.7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5.7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5.7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5.7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5.7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5.7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5.7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5.7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5.7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5.7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5.7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5.7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5.7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5.7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5.7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5.7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5.7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5.7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5.7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5.7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5.7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5.7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5.7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5.7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5.7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5.7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5.7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5.7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5.7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5.7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5.7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5.7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5.7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5.7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5.7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5.7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5.7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5.7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5.7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5.75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5.7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5.75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5.7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5.75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5.7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5.75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5.75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5.75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5.75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5.75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5.75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  <row r="963" spans="1:21" ht="15.75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</row>
    <row r="964" spans="1:21" ht="15.75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</row>
    <row r="965" spans="1:21" ht="15.75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</row>
    <row r="966" spans="1:21" ht="15.75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</row>
    <row r="967" spans="1:21" ht="15.75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</row>
    <row r="968" spans="1:21" ht="15.75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</row>
    <row r="969" spans="1:21" ht="15.75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</row>
    <row r="970" spans="1:21" ht="15.75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</row>
    <row r="971" spans="1:21" ht="15.75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</row>
    <row r="972" spans="1:21" ht="15.75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</row>
    <row r="973" spans="1:21" ht="15.75" customHeight="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</row>
    <row r="974" spans="1:21" ht="15.75" customHeight="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</row>
    <row r="975" spans="1:21" ht="15.75" customHeight="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</row>
    <row r="976" spans="1:21" ht="15.75" customHeight="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</row>
    <row r="977" spans="1:21" ht="15.75" customHeight="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</row>
    <row r="978" spans="1:21" ht="15.75" customHeight="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</row>
    <row r="979" spans="1:21" ht="15.75" customHeight="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</row>
    <row r="980" spans="1:21" ht="15.75" customHeight="1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</row>
    <row r="981" spans="1:21" ht="15.75" customHeight="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</row>
    <row r="982" spans="1:21" ht="15.75" customHeight="1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</row>
    <row r="983" spans="1:21" ht="15.75" customHeight="1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</row>
    <row r="984" spans="1:21" ht="15.75" customHeight="1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</row>
    <row r="985" spans="1:21" ht="15.75" customHeight="1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</row>
    <row r="986" spans="1:21" ht="15.75" customHeight="1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</row>
    <row r="987" spans="1:21" ht="15.75" customHeight="1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</row>
    <row r="988" spans="1:21" ht="15.75" customHeight="1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</row>
    <row r="989" spans="1:21" ht="15.75" customHeight="1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</row>
    <row r="990" spans="1:21" ht="15.75" customHeight="1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</row>
    <row r="991" spans="1:21" ht="15.75" customHeight="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</row>
    <row r="992" spans="1:21" ht="15.75" customHeight="1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</row>
    <row r="993" spans="1:21" ht="15.75" customHeight="1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</row>
    <row r="994" spans="1:21" ht="15.75" customHeight="1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</row>
    <row r="995" spans="1:21" ht="15.75" customHeight="1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</row>
    <row r="996" spans="1:21" ht="15.75" customHeight="1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</row>
  </sheetData>
  <mergeCells count="17">
    <mergeCell ref="A55:B55"/>
    <mergeCell ref="A56:B56"/>
    <mergeCell ref="A58:A62"/>
    <mergeCell ref="A63:A67"/>
    <mergeCell ref="A36:A40"/>
    <mergeCell ref="A41:A45"/>
    <mergeCell ref="A46:A47"/>
    <mergeCell ref="A25:A29"/>
    <mergeCell ref="A33:A35"/>
    <mergeCell ref="A30:B30"/>
    <mergeCell ref="A31:B31"/>
    <mergeCell ref="A48:A54"/>
    <mergeCell ref="A3:A7"/>
    <mergeCell ref="A8:A14"/>
    <mergeCell ref="A15:A19"/>
    <mergeCell ref="A1:B1"/>
    <mergeCell ref="A20:A24"/>
  </mergeCell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925"/>
  <sheetViews>
    <sheetView topLeftCell="A16" workbookViewId="0">
      <selection activeCell="F45" activeCellId="7" sqref="F3 F9 F15 F21 F27 F31 F39 F45"/>
    </sheetView>
  </sheetViews>
  <sheetFormatPr baseColWidth="10" defaultColWidth="14.42578125" defaultRowHeight="15" customHeight="1"/>
  <cols>
    <col min="1" max="1" width="17.28515625" style="26" bestFit="1" customWidth="1"/>
    <col min="2" max="2" width="33.85546875" style="26" bestFit="1" customWidth="1"/>
    <col min="3" max="3" width="26.42578125" style="26" bestFit="1" customWidth="1"/>
    <col min="4" max="4" width="5.140625" style="26" customWidth="1"/>
    <col min="5" max="5" width="7.85546875" style="26" customWidth="1"/>
    <col min="6" max="6" width="6.140625" style="26" bestFit="1" customWidth="1"/>
    <col min="7" max="7" width="16.7109375" style="26" bestFit="1" customWidth="1"/>
    <col min="8" max="16384" width="14.42578125" style="26"/>
  </cols>
  <sheetData>
    <row r="1" spans="1:7">
      <c r="A1" s="79" t="s">
        <v>114</v>
      </c>
      <c r="B1" s="80"/>
      <c r="C1" s="80"/>
      <c r="D1" s="80"/>
      <c r="E1" s="80"/>
      <c r="F1" s="80"/>
      <c r="G1" s="80"/>
    </row>
    <row r="2" spans="1:7">
      <c r="A2" s="27" t="s">
        <v>115</v>
      </c>
      <c r="B2" s="27" t="s">
        <v>63</v>
      </c>
      <c r="C2" s="27" t="s">
        <v>64</v>
      </c>
      <c r="D2" s="27" t="s">
        <v>65</v>
      </c>
      <c r="E2" s="27" t="s">
        <v>66</v>
      </c>
      <c r="F2" s="28" t="s">
        <v>116</v>
      </c>
      <c r="G2" s="27" t="s">
        <v>67</v>
      </c>
    </row>
    <row r="3" spans="1:7">
      <c r="A3" s="29" t="s">
        <v>139</v>
      </c>
      <c r="B3" s="81" t="s">
        <v>68</v>
      </c>
      <c r="C3" s="29" t="s">
        <v>69</v>
      </c>
      <c r="D3" s="29" t="s">
        <v>10</v>
      </c>
      <c r="E3" s="29">
        <v>5</v>
      </c>
      <c r="F3" s="30">
        <v>0.2</v>
      </c>
      <c r="G3" s="29" t="s">
        <v>70</v>
      </c>
    </row>
    <row r="4" spans="1:7">
      <c r="A4" s="29" t="s">
        <v>139</v>
      </c>
      <c r="B4" s="82"/>
      <c r="C4" s="29" t="s">
        <v>71</v>
      </c>
      <c r="D4" s="29" t="s">
        <v>10</v>
      </c>
      <c r="E4" s="29">
        <v>4</v>
      </c>
      <c r="F4" s="30">
        <v>0.2</v>
      </c>
      <c r="G4" s="29" t="s">
        <v>70</v>
      </c>
    </row>
    <row r="5" spans="1:7">
      <c r="A5" s="29" t="s">
        <v>139</v>
      </c>
      <c r="B5" s="82"/>
      <c r="C5" s="29" t="s">
        <v>72</v>
      </c>
      <c r="D5" s="29" t="s">
        <v>10</v>
      </c>
      <c r="E5" s="29">
        <v>3</v>
      </c>
      <c r="F5" s="30">
        <v>0.2</v>
      </c>
      <c r="G5" s="29" t="s">
        <v>70</v>
      </c>
    </row>
    <row r="6" spans="1:7">
      <c r="A6" s="29" t="s">
        <v>139</v>
      </c>
      <c r="B6" s="82"/>
      <c r="C6" s="29" t="s">
        <v>73</v>
      </c>
      <c r="D6" s="29" t="s">
        <v>10</v>
      </c>
      <c r="E6" s="29">
        <v>2</v>
      </c>
      <c r="F6" s="30">
        <v>0.2</v>
      </c>
      <c r="G6" s="29" t="s">
        <v>70</v>
      </c>
    </row>
    <row r="7" spans="1:7">
      <c r="A7" s="29" t="s">
        <v>139</v>
      </c>
      <c r="B7" s="82"/>
      <c r="C7" s="29" t="s">
        <v>74</v>
      </c>
      <c r="D7" s="29" t="s">
        <v>10</v>
      </c>
      <c r="E7" s="29">
        <v>1</v>
      </c>
      <c r="F7" s="30">
        <v>0.2</v>
      </c>
      <c r="G7" s="29" t="s">
        <v>70</v>
      </c>
    </row>
    <row r="8" spans="1:7">
      <c r="A8" s="29" t="s">
        <v>139</v>
      </c>
      <c r="B8" s="83"/>
      <c r="C8" s="29" t="s">
        <v>159</v>
      </c>
      <c r="D8" s="29" t="s">
        <v>10</v>
      </c>
      <c r="E8" s="29">
        <v>3</v>
      </c>
      <c r="F8" s="30">
        <v>0.2</v>
      </c>
      <c r="G8" s="29" t="s">
        <v>70</v>
      </c>
    </row>
    <row r="9" spans="1:7">
      <c r="A9" s="29" t="s">
        <v>140</v>
      </c>
      <c r="B9" s="81" t="s">
        <v>13</v>
      </c>
      <c r="C9" s="29" t="s">
        <v>80</v>
      </c>
      <c r="D9" s="29" t="s">
        <v>10</v>
      </c>
      <c r="E9" s="29">
        <v>5</v>
      </c>
      <c r="F9" s="30">
        <v>0.08</v>
      </c>
      <c r="G9" s="29" t="s">
        <v>70</v>
      </c>
    </row>
    <row r="10" spans="1:7">
      <c r="A10" s="29" t="s">
        <v>140</v>
      </c>
      <c r="B10" s="82"/>
      <c r="C10" s="29" t="s">
        <v>79</v>
      </c>
      <c r="D10" s="29" t="s">
        <v>10</v>
      </c>
      <c r="E10" s="29">
        <v>5</v>
      </c>
      <c r="F10" s="30">
        <v>0.08</v>
      </c>
      <c r="G10" s="29" t="s">
        <v>70</v>
      </c>
    </row>
    <row r="11" spans="1:7">
      <c r="A11" s="29" t="s">
        <v>140</v>
      </c>
      <c r="B11" s="82"/>
      <c r="C11" s="29" t="s">
        <v>77</v>
      </c>
      <c r="D11" s="29" t="s">
        <v>10</v>
      </c>
      <c r="E11" s="29">
        <v>3</v>
      </c>
      <c r="F11" s="30">
        <v>0.08</v>
      </c>
      <c r="G11" s="29" t="s">
        <v>70</v>
      </c>
    </row>
    <row r="12" spans="1:7">
      <c r="A12" s="29" t="s">
        <v>140</v>
      </c>
      <c r="B12" s="82"/>
      <c r="C12" s="29" t="s">
        <v>78</v>
      </c>
      <c r="D12" s="29" t="s">
        <v>10</v>
      </c>
      <c r="E12" s="29">
        <v>3</v>
      </c>
      <c r="F12" s="30">
        <v>0.08</v>
      </c>
      <c r="G12" s="29" t="s">
        <v>70</v>
      </c>
    </row>
    <row r="13" spans="1:7">
      <c r="A13" s="29" t="s">
        <v>140</v>
      </c>
      <c r="B13" s="82"/>
      <c r="C13" s="29" t="s">
        <v>76</v>
      </c>
      <c r="D13" s="29" t="s">
        <v>10</v>
      </c>
      <c r="E13" s="29">
        <v>2</v>
      </c>
      <c r="F13" s="30">
        <v>0.08</v>
      </c>
      <c r="G13" s="29" t="s">
        <v>70</v>
      </c>
    </row>
    <row r="14" spans="1:7">
      <c r="A14" s="29" t="s">
        <v>140</v>
      </c>
      <c r="B14" s="83"/>
      <c r="C14" s="29" t="s">
        <v>159</v>
      </c>
      <c r="D14" s="29" t="s">
        <v>10</v>
      </c>
      <c r="E14" s="29">
        <v>3</v>
      </c>
      <c r="F14" s="30">
        <v>0.08</v>
      </c>
      <c r="G14" s="29" t="s">
        <v>70</v>
      </c>
    </row>
    <row r="15" spans="1:7">
      <c r="A15" s="29" t="s">
        <v>117</v>
      </c>
      <c r="B15" s="81" t="s">
        <v>81</v>
      </c>
      <c r="C15" s="29" t="s">
        <v>151</v>
      </c>
      <c r="D15" s="29" t="s">
        <v>10</v>
      </c>
      <c r="E15" s="29">
        <v>5</v>
      </c>
      <c r="F15" s="30">
        <v>0.05</v>
      </c>
      <c r="G15" s="29" t="s">
        <v>70</v>
      </c>
    </row>
    <row r="16" spans="1:7">
      <c r="A16" s="29" t="s">
        <v>117</v>
      </c>
      <c r="B16" s="82"/>
      <c r="C16" s="29" t="s">
        <v>82</v>
      </c>
      <c r="D16" s="29" t="s">
        <v>10</v>
      </c>
      <c r="E16" s="29">
        <v>4</v>
      </c>
      <c r="F16" s="30">
        <v>0.05</v>
      </c>
      <c r="G16" s="29" t="s">
        <v>70</v>
      </c>
    </row>
    <row r="17" spans="1:7">
      <c r="A17" s="29" t="s">
        <v>117</v>
      </c>
      <c r="B17" s="82"/>
      <c r="C17" s="29" t="s">
        <v>83</v>
      </c>
      <c r="D17" s="29" t="s">
        <v>10</v>
      </c>
      <c r="E17" s="29">
        <v>3</v>
      </c>
      <c r="F17" s="30">
        <v>0.05</v>
      </c>
      <c r="G17" s="29" t="s">
        <v>70</v>
      </c>
    </row>
    <row r="18" spans="1:7">
      <c r="A18" s="29" t="s">
        <v>117</v>
      </c>
      <c r="B18" s="82"/>
      <c r="C18" s="29" t="s">
        <v>84</v>
      </c>
      <c r="D18" s="29" t="s">
        <v>10</v>
      </c>
      <c r="E18" s="29">
        <v>2</v>
      </c>
      <c r="F18" s="30">
        <v>0.05</v>
      </c>
      <c r="G18" s="29" t="s">
        <v>70</v>
      </c>
    </row>
    <row r="19" spans="1:7">
      <c r="A19" s="29" t="s">
        <v>117</v>
      </c>
      <c r="B19" s="82"/>
      <c r="C19" s="29" t="s">
        <v>150</v>
      </c>
      <c r="D19" s="29" t="s">
        <v>10</v>
      </c>
      <c r="E19" s="29">
        <v>1</v>
      </c>
      <c r="F19" s="30">
        <v>0.05</v>
      </c>
      <c r="G19" s="29" t="s">
        <v>70</v>
      </c>
    </row>
    <row r="20" spans="1:7">
      <c r="A20" s="29" t="s">
        <v>117</v>
      </c>
      <c r="B20" s="83"/>
      <c r="C20" s="29" t="s">
        <v>159</v>
      </c>
      <c r="D20" s="29" t="s">
        <v>10</v>
      </c>
      <c r="E20" s="29">
        <v>3</v>
      </c>
      <c r="F20" s="30">
        <v>0.05</v>
      </c>
      <c r="G20" s="29" t="s">
        <v>70</v>
      </c>
    </row>
    <row r="21" spans="1:7">
      <c r="A21" s="29" t="s">
        <v>118</v>
      </c>
      <c r="B21" s="81" t="s">
        <v>85</v>
      </c>
      <c r="C21" s="29" t="s">
        <v>162</v>
      </c>
      <c r="D21" s="29" t="s">
        <v>10</v>
      </c>
      <c r="E21" s="29">
        <v>5</v>
      </c>
      <c r="F21" s="30">
        <v>0.05</v>
      </c>
      <c r="G21" s="29" t="s">
        <v>70</v>
      </c>
    </row>
    <row r="22" spans="1:7">
      <c r="A22" s="29" t="s">
        <v>118</v>
      </c>
      <c r="B22" s="82"/>
      <c r="C22" s="29" t="s">
        <v>152</v>
      </c>
      <c r="D22" s="29" t="s">
        <v>10</v>
      </c>
      <c r="E22" s="29">
        <v>4</v>
      </c>
      <c r="F22" s="30">
        <v>0.05</v>
      </c>
      <c r="G22" s="29" t="s">
        <v>70</v>
      </c>
    </row>
    <row r="23" spans="1:7">
      <c r="A23" s="29" t="s">
        <v>118</v>
      </c>
      <c r="B23" s="82"/>
      <c r="C23" s="29" t="s">
        <v>165</v>
      </c>
      <c r="D23" s="29" t="s">
        <v>10</v>
      </c>
      <c r="E23" s="29">
        <v>3</v>
      </c>
      <c r="F23" s="30">
        <v>0.05</v>
      </c>
      <c r="G23" s="29" t="s">
        <v>70</v>
      </c>
    </row>
    <row r="24" spans="1:7">
      <c r="A24" s="29" t="s">
        <v>118</v>
      </c>
      <c r="B24" s="82"/>
      <c r="C24" s="29" t="s">
        <v>163</v>
      </c>
      <c r="D24" s="29" t="s">
        <v>10</v>
      </c>
      <c r="E24" s="29">
        <v>2</v>
      </c>
      <c r="F24" s="30">
        <v>0.05</v>
      </c>
      <c r="G24" s="29" t="s">
        <v>70</v>
      </c>
    </row>
    <row r="25" spans="1:7">
      <c r="A25" s="29" t="s">
        <v>118</v>
      </c>
      <c r="B25" s="82"/>
      <c r="C25" s="29" t="s">
        <v>164</v>
      </c>
      <c r="D25" s="29" t="s">
        <v>10</v>
      </c>
      <c r="E25" s="29">
        <v>1</v>
      </c>
      <c r="F25" s="30">
        <v>0.05</v>
      </c>
      <c r="G25" s="29" t="s">
        <v>70</v>
      </c>
    </row>
    <row r="26" spans="1:7">
      <c r="A26" s="29" t="s">
        <v>118</v>
      </c>
      <c r="B26" s="83"/>
      <c r="C26" s="29" t="s">
        <v>159</v>
      </c>
      <c r="D26" s="29" t="s">
        <v>10</v>
      </c>
      <c r="E26" s="29">
        <v>3</v>
      </c>
      <c r="F26" s="30">
        <v>0.05</v>
      </c>
      <c r="G26" s="29" t="s">
        <v>70</v>
      </c>
    </row>
    <row r="27" spans="1:7">
      <c r="A27" s="29" t="s">
        <v>119</v>
      </c>
      <c r="B27" s="81" t="s">
        <v>16</v>
      </c>
      <c r="C27" s="29" t="s">
        <v>95</v>
      </c>
      <c r="D27" s="29" t="s">
        <v>10</v>
      </c>
      <c r="E27" s="29">
        <v>5</v>
      </c>
      <c r="F27" s="30">
        <v>0.02</v>
      </c>
      <c r="G27" s="29" t="s">
        <v>17</v>
      </c>
    </row>
    <row r="28" spans="1:7">
      <c r="A28" s="29" t="s">
        <v>119</v>
      </c>
      <c r="B28" s="82"/>
      <c r="C28" s="29" t="s">
        <v>94</v>
      </c>
      <c r="D28" s="29" t="s">
        <v>10</v>
      </c>
      <c r="E28" s="29">
        <v>3</v>
      </c>
      <c r="F28" s="30">
        <v>0.02</v>
      </c>
      <c r="G28" s="29" t="s">
        <v>17</v>
      </c>
    </row>
    <row r="29" spans="1:7">
      <c r="A29" s="29" t="s">
        <v>119</v>
      </c>
      <c r="B29" s="82"/>
      <c r="C29" s="29" t="s">
        <v>93</v>
      </c>
      <c r="D29" s="29" t="s">
        <v>10</v>
      </c>
      <c r="E29" s="29">
        <v>1</v>
      </c>
      <c r="F29" s="30">
        <v>0.02</v>
      </c>
      <c r="G29" s="29" t="s">
        <v>17</v>
      </c>
    </row>
    <row r="30" spans="1:7">
      <c r="A30" s="29" t="s">
        <v>119</v>
      </c>
      <c r="B30" s="83"/>
      <c r="C30" s="29" t="s">
        <v>159</v>
      </c>
      <c r="D30" s="29" t="s">
        <v>10</v>
      </c>
      <c r="E30" s="29">
        <v>3</v>
      </c>
      <c r="F30" s="30">
        <v>0.02</v>
      </c>
      <c r="G30" s="29" t="s">
        <v>17</v>
      </c>
    </row>
    <row r="31" spans="1:7">
      <c r="A31" s="29" t="s">
        <v>121</v>
      </c>
      <c r="B31" s="81" t="s">
        <v>20</v>
      </c>
      <c r="C31" s="29" t="s">
        <v>145</v>
      </c>
      <c r="D31" s="29" t="s">
        <v>19</v>
      </c>
      <c r="E31" s="29">
        <v>2</v>
      </c>
      <c r="F31" s="30">
        <v>0.15</v>
      </c>
      <c r="G31" s="29" t="s">
        <v>17</v>
      </c>
    </row>
    <row r="32" spans="1:7">
      <c r="A32" s="29" t="s">
        <v>121</v>
      </c>
      <c r="B32" s="82"/>
      <c r="C32" s="29" t="s">
        <v>144</v>
      </c>
      <c r="D32" s="29" t="s">
        <v>19</v>
      </c>
      <c r="E32" s="29">
        <v>5</v>
      </c>
      <c r="F32" s="30">
        <v>0.15</v>
      </c>
      <c r="G32" s="29" t="s">
        <v>17</v>
      </c>
    </row>
    <row r="33" spans="1:7">
      <c r="A33" s="29" t="s">
        <v>121</v>
      </c>
      <c r="B33" s="82"/>
      <c r="C33" s="29" t="s">
        <v>142</v>
      </c>
      <c r="D33" s="29" t="s">
        <v>19</v>
      </c>
      <c r="E33" s="29">
        <v>4</v>
      </c>
      <c r="F33" s="30">
        <v>0.15</v>
      </c>
      <c r="G33" s="29" t="s">
        <v>17</v>
      </c>
    </row>
    <row r="34" spans="1:7">
      <c r="A34" s="29" t="s">
        <v>121</v>
      </c>
      <c r="B34" s="82"/>
      <c r="C34" s="29" t="s">
        <v>99</v>
      </c>
      <c r="D34" s="29" t="s">
        <v>19</v>
      </c>
      <c r="E34" s="29">
        <v>2</v>
      </c>
      <c r="F34" s="30">
        <v>0.15</v>
      </c>
      <c r="G34" s="29" t="s">
        <v>17</v>
      </c>
    </row>
    <row r="35" spans="1:7">
      <c r="A35" s="29" t="s">
        <v>121</v>
      </c>
      <c r="B35" s="82"/>
      <c r="C35" s="29" t="s">
        <v>98</v>
      </c>
      <c r="D35" s="29" t="s">
        <v>19</v>
      </c>
      <c r="E35" s="29">
        <v>1</v>
      </c>
      <c r="F35" s="30">
        <v>0.15</v>
      </c>
      <c r="G35" s="29" t="s">
        <v>17</v>
      </c>
    </row>
    <row r="36" spans="1:7">
      <c r="A36" s="29" t="s">
        <v>121</v>
      </c>
      <c r="B36" s="82"/>
      <c r="C36" s="29" t="s">
        <v>128</v>
      </c>
      <c r="D36" s="29" t="s">
        <v>19</v>
      </c>
      <c r="E36" s="29">
        <v>4</v>
      </c>
      <c r="F36" s="30">
        <v>0.15</v>
      </c>
      <c r="G36" s="29" t="s">
        <v>17</v>
      </c>
    </row>
    <row r="37" spans="1:7">
      <c r="A37" s="29" t="s">
        <v>121</v>
      </c>
      <c r="B37" s="82"/>
      <c r="C37" s="29" t="s">
        <v>143</v>
      </c>
      <c r="D37" s="29" t="s">
        <v>19</v>
      </c>
      <c r="E37" s="29">
        <v>5</v>
      </c>
      <c r="F37" s="30">
        <v>0.15</v>
      </c>
      <c r="G37" s="29" t="s">
        <v>17</v>
      </c>
    </row>
    <row r="38" spans="1:7">
      <c r="A38" s="29" t="s">
        <v>121</v>
      </c>
      <c r="B38" s="83"/>
      <c r="C38" s="29" t="s">
        <v>159</v>
      </c>
      <c r="D38" s="29" t="s">
        <v>19</v>
      </c>
      <c r="E38" s="29">
        <v>3</v>
      </c>
      <c r="F38" s="30">
        <v>0.15</v>
      </c>
      <c r="G38" s="29" t="s">
        <v>17</v>
      </c>
    </row>
    <row r="39" spans="1:7">
      <c r="A39" s="29" t="s">
        <v>160</v>
      </c>
      <c r="B39" s="76" t="s">
        <v>124</v>
      </c>
      <c r="C39" s="29" t="s">
        <v>42</v>
      </c>
      <c r="D39" s="31" t="s">
        <v>19</v>
      </c>
      <c r="E39" s="29">
        <v>5</v>
      </c>
      <c r="F39" s="30">
        <v>0.25</v>
      </c>
      <c r="G39" s="29" t="s">
        <v>24</v>
      </c>
    </row>
    <row r="40" spans="1:7">
      <c r="A40" s="29" t="s">
        <v>160</v>
      </c>
      <c r="B40" s="77"/>
      <c r="C40" s="29" t="s">
        <v>40</v>
      </c>
      <c r="D40" s="31" t="s">
        <v>19</v>
      </c>
      <c r="E40" s="29">
        <v>4</v>
      </c>
      <c r="F40" s="30">
        <v>0.25</v>
      </c>
      <c r="G40" s="29" t="s">
        <v>24</v>
      </c>
    </row>
    <row r="41" spans="1:7">
      <c r="A41" s="29" t="s">
        <v>160</v>
      </c>
      <c r="B41" s="77"/>
      <c r="C41" s="29" t="s">
        <v>38</v>
      </c>
      <c r="D41" s="31" t="s">
        <v>19</v>
      </c>
      <c r="E41" s="29">
        <v>3</v>
      </c>
      <c r="F41" s="30">
        <v>0.25</v>
      </c>
      <c r="G41" s="29" t="s">
        <v>24</v>
      </c>
    </row>
    <row r="42" spans="1:7">
      <c r="A42" s="29" t="s">
        <v>160</v>
      </c>
      <c r="B42" s="77"/>
      <c r="C42" s="31" t="s">
        <v>35</v>
      </c>
      <c r="D42" s="31" t="s">
        <v>19</v>
      </c>
      <c r="E42" s="31">
        <v>2</v>
      </c>
      <c r="F42" s="30">
        <v>0.25</v>
      </c>
      <c r="G42" s="29" t="s">
        <v>24</v>
      </c>
    </row>
    <row r="43" spans="1:7">
      <c r="A43" s="29" t="s">
        <v>160</v>
      </c>
      <c r="B43" s="77"/>
      <c r="C43" s="31" t="s">
        <v>32</v>
      </c>
      <c r="D43" s="31" t="s">
        <v>19</v>
      </c>
      <c r="E43" s="31">
        <v>1</v>
      </c>
      <c r="F43" s="30">
        <v>0.25</v>
      </c>
      <c r="G43" s="29" t="s">
        <v>24</v>
      </c>
    </row>
    <row r="44" spans="1:7">
      <c r="A44" s="29" t="s">
        <v>160</v>
      </c>
      <c r="B44" s="78"/>
      <c r="C44" s="31" t="s">
        <v>159</v>
      </c>
      <c r="D44" s="31" t="s">
        <v>19</v>
      </c>
      <c r="E44" s="31">
        <v>3</v>
      </c>
      <c r="F44" s="30">
        <v>0.25</v>
      </c>
      <c r="G44" s="29" t="s">
        <v>24</v>
      </c>
    </row>
    <row r="45" spans="1:7">
      <c r="A45" s="31" t="s">
        <v>137</v>
      </c>
      <c r="B45" s="76" t="s">
        <v>125</v>
      </c>
      <c r="C45" s="33" t="s">
        <v>153</v>
      </c>
      <c r="D45" s="33" t="s">
        <v>10</v>
      </c>
      <c r="E45" s="33">
        <v>5</v>
      </c>
      <c r="F45" s="32">
        <v>0.2</v>
      </c>
      <c r="G45" s="31" t="s">
        <v>158</v>
      </c>
    </row>
    <row r="46" spans="1:7">
      <c r="A46" s="31" t="s">
        <v>137</v>
      </c>
      <c r="B46" s="77"/>
      <c r="C46" s="33" t="s">
        <v>154</v>
      </c>
      <c r="D46" s="33" t="s">
        <v>10</v>
      </c>
      <c r="E46" s="33">
        <v>4</v>
      </c>
      <c r="F46" s="32">
        <v>0.2</v>
      </c>
      <c r="G46" s="31" t="s">
        <v>158</v>
      </c>
    </row>
    <row r="47" spans="1:7">
      <c r="A47" s="31" t="s">
        <v>137</v>
      </c>
      <c r="B47" s="77"/>
      <c r="C47" s="33" t="s">
        <v>155</v>
      </c>
      <c r="D47" s="33" t="s">
        <v>10</v>
      </c>
      <c r="E47" s="33">
        <v>3</v>
      </c>
      <c r="F47" s="32">
        <v>0.2</v>
      </c>
      <c r="G47" s="31" t="s">
        <v>158</v>
      </c>
    </row>
    <row r="48" spans="1:7">
      <c r="A48" s="31" t="s">
        <v>137</v>
      </c>
      <c r="B48" s="77"/>
      <c r="C48" s="33" t="s">
        <v>156</v>
      </c>
      <c r="D48" s="33" t="s">
        <v>10</v>
      </c>
      <c r="E48" s="33">
        <v>2</v>
      </c>
      <c r="F48" s="32">
        <v>0.2</v>
      </c>
      <c r="G48" s="31" t="s">
        <v>158</v>
      </c>
    </row>
    <row r="49" spans="1:7">
      <c r="A49" s="31" t="s">
        <v>137</v>
      </c>
      <c r="B49" s="77"/>
      <c r="C49" s="33" t="s">
        <v>157</v>
      </c>
      <c r="D49" s="33" t="s">
        <v>10</v>
      </c>
      <c r="E49" s="33">
        <v>1</v>
      </c>
      <c r="F49" s="32">
        <v>0.2</v>
      </c>
      <c r="G49" s="31" t="s">
        <v>158</v>
      </c>
    </row>
    <row r="50" spans="1:7">
      <c r="A50" s="31" t="s">
        <v>137</v>
      </c>
      <c r="B50" s="78"/>
      <c r="C50" s="33" t="s">
        <v>159</v>
      </c>
      <c r="D50" s="33" t="s">
        <v>10</v>
      </c>
      <c r="E50" s="33">
        <v>3</v>
      </c>
      <c r="F50" s="32">
        <v>0.2</v>
      </c>
      <c r="G50" s="31" t="s">
        <v>158</v>
      </c>
    </row>
    <row r="51" spans="1:7">
      <c r="F51" s="34"/>
    </row>
    <row r="52" spans="1:7">
      <c r="F52" s="34"/>
    </row>
    <row r="53" spans="1:7">
      <c r="F53" s="34"/>
    </row>
    <row r="54" spans="1:7">
      <c r="F54" s="34"/>
    </row>
    <row r="55" spans="1:7">
      <c r="F55" s="34"/>
    </row>
    <row r="56" spans="1:7">
      <c r="F56" s="34"/>
    </row>
    <row r="57" spans="1:7">
      <c r="F57" s="34"/>
    </row>
    <row r="58" spans="1:7">
      <c r="F58" s="34"/>
    </row>
    <row r="59" spans="1:7">
      <c r="F59" s="34"/>
    </row>
    <row r="60" spans="1:7">
      <c r="F60" s="34"/>
    </row>
    <row r="61" spans="1:7">
      <c r="F61" s="34"/>
    </row>
    <row r="62" spans="1:7">
      <c r="F62" s="34"/>
    </row>
    <row r="63" spans="1:7">
      <c r="F63" s="34"/>
    </row>
    <row r="64" spans="1:7">
      <c r="F64" s="34"/>
    </row>
    <row r="65" spans="6:6">
      <c r="F65" s="34"/>
    </row>
    <row r="66" spans="6:6">
      <c r="F66" s="34"/>
    </row>
    <row r="67" spans="6:6">
      <c r="F67" s="34"/>
    </row>
    <row r="68" spans="6:6">
      <c r="F68" s="34"/>
    </row>
    <row r="69" spans="6:6">
      <c r="F69" s="34"/>
    </row>
    <row r="70" spans="6:6">
      <c r="F70" s="34"/>
    </row>
    <row r="71" spans="6:6">
      <c r="F71" s="34"/>
    </row>
    <row r="72" spans="6:6">
      <c r="F72" s="34"/>
    </row>
    <row r="73" spans="6:6">
      <c r="F73" s="34"/>
    </row>
    <row r="74" spans="6:6">
      <c r="F74" s="34"/>
    </row>
    <row r="75" spans="6:6">
      <c r="F75" s="34"/>
    </row>
    <row r="76" spans="6:6">
      <c r="F76" s="34"/>
    </row>
    <row r="77" spans="6:6">
      <c r="F77" s="34"/>
    </row>
    <row r="78" spans="6:6">
      <c r="F78" s="34"/>
    </row>
    <row r="79" spans="6:6">
      <c r="F79" s="34"/>
    </row>
    <row r="80" spans="6:6">
      <c r="F80" s="34"/>
    </row>
    <row r="81" spans="6:6">
      <c r="F81" s="34"/>
    </row>
    <row r="82" spans="6:6">
      <c r="F82" s="34"/>
    </row>
    <row r="83" spans="6:6">
      <c r="F83" s="34"/>
    </row>
    <row r="84" spans="6:6">
      <c r="F84" s="34"/>
    </row>
    <row r="85" spans="6:6">
      <c r="F85" s="34"/>
    </row>
    <row r="86" spans="6:6">
      <c r="F86" s="34"/>
    </row>
    <row r="87" spans="6:6">
      <c r="F87" s="34"/>
    </row>
    <row r="88" spans="6:6">
      <c r="F88" s="34"/>
    </row>
    <row r="89" spans="6:6">
      <c r="F89" s="34"/>
    </row>
    <row r="90" spans="6:6">
      <c r="F90" s="34"/>
    </row>
    <row r="91" spans="6:6">
      <c r="F91" s="34"/>
    </row>
    <row r="92" spans="6:6">
      <c r="F92" s="34"/>
    </row>
    <row r="93" spans="6:6">
      <c r="F93" s="34"/>
    </row>
    <row r="94" spans="6:6">
      <c r="F94" s="34"/>
    </row>
    <row r="95" spans="6:6">
      <c r="F95" s="34"/>
    </row>
    <row r="96" spans="6:6">
      <c r="F96" s="34"/>
    </row>
    <row r="97" spans="6:6">
      <c r="F97" s="34"/>
    </row>
    <row r="98" spans="6:6">
      <c r="F98" s="34"/>
    </row>
    <row r="99" spans="6:6">
      <c r="F99" s="34"/>
    </row>
    <row r="100" spans="6:6">
      <c r="F100" s="34"/>
    </row>
    <row r="101" spans="6:6">
      <c r="F101" s="34"/>
    </row>
    <row r="102" spans="6:6">
      <c r="F102" s="34"/>
    </row>
    <row r="103" spans="6:6">
      <c r="F103" s="34"/>
    </row>
    <row r="104" spans="6:6">
      <c r="F104" s="34"/>
    </row>
    <row r="105" spans="6:6">
      <c r="F105" s="34"/>
    </row>
    <row r="106" spans="6:6">
      <c r="F106" s="34"/>
    </row>
    <row r="107" spans="6:6">
      <c r="F107" s="34"/>
    </row>
    <row r="108" spans="6:6">
      <c r="F108" s="34"/>
    </row>
    <row r="109" spans="6:6">
      <c r="F109" s="34"/>
    </row>
    <row r="110" spans="6:6">
      <c r="F110" s="34"/>
    </row>
    <row r="111" spans="6:6">
      <c r="F111" s="34"/>
    </row>
    <row r="112" spans="6:6">
      <c r="F112" s="34"/>
    </row>
    <row r="113" spans="6:6">
      <c r="F113" s="34"/>
    </row>
    <row r="114" spans="6:6">
      <c r="F114" s="34"/>
    </row>
    <row r="115" spans="6:6">
      <c r="F115" s="34"/>
    </row>
    <row r="116" spans="6:6">
      <c r="F116" s="34"/>
    </row>
    <row r="117" spans="6:6">
      <c r="F117" s="34"/>
    </row>
    <row r="118" spans="6:6">
      <c r="F118" s="34"/>
    </row>
    <row r="119" spans="6:6">
      <c r="F119" s="34"/>
    </row>
    <row r="120" spans="6:6">
      <c r="F120" s="34"/>
    </row>
    <row r="121" spans="6:6">
      <c r="F121" s="34"/>
    </row>
    <row r="122" spans="6:6">
      <c r="F122" s="34"/>
    </row>
    <row r="123" spans="6:6">
      <c r="F123" s="34"/>
    </row>
    <row r="124" spans="6:6">
      <c r="F124" s="34"/>
    </row>
    <row r="125" spans="6:6">
      <c r="F125" s="34"/>
    </row>
    <row r="126" spans="6:6">
      <c r="F126" s="34"/>
    </row>
    <row r="127" spans="6:6">
      <c r="F127" s="34"/>
    </row>
    <row r="128" spans="6:6">
      <c r="F128" s="34"/>
    </row>
    <row r="129" spans="6:6">
      <c r="F129" s="34"/>
    </row>
    <row r="130" spans="6:6">
      <c r="F130" s="34"/>
    </row>
    <row r="131" spans="6:6">
      <c r="F131" s="34"/>
    </row>
    <row r="132" spans="6:6">
      <c r="F132" s="34"/>
    </row>
    <row r="133" spans="6:6">
      <c r="F133" s="34"/>
    </row>
    <row r="134" spans="6:6">
      <c r="F134" s="34"/>
    </row>
    <row r="135" spans="6:6">
      <c r="F135" s="34"/>
    </row>
    <row r="136" spans="6:6">
      <c r="F136" s="34"/>
    </row>
    <row r="137" spans="6:6">
      <c r="F137" s="34"/>
    </row>
    <row r="138" spans="6:6">
      <c r="F138" s="34"/>
    </row>
    <row r="139" spans="6:6">
      <c r="F139" s="34"/>
    </row>
    <row r="140" spans="6:6">
      <c r="F140" s="34"/>
    </row>
    <row r="141" spans="6:6">
      <c r="F141" s="34"/>
    </row>
    <row r="142" spans="6:6">
      <c r="F142" s="34"/>
    </row>
    <row r="143" spans="6:6">
      <c r="F143" s="34"/>
    </row>
    <row r="144" spans="6:6">
      <c r="F144" s="34"/>
    </row>
    <row r="145" spans="6:6">
      <c r="F145" s="34"/>
    </row>
    <row r="146" spans="6:6">
      <c r="F146" s="34"/>
    </row>
    <row r="147" spans="6:6">
      <c r="F147" s="34"/>
    </row>
    <row r="148" spans="6:6">
      <c r="F148" s="34"/>
    </row>
    <row r="149" spans="6:6">
      <c r="F149" s="34"/>
    </row>
    <row r="150" spans="6:6">
      <c r="F150" s="34"/>
    </row>
    <row r="151" spans="6:6">
      <c r="F151" s="34"/>
    </row>
    <row r="152" spans="6:6">
      <c r="F152" s="34"/>
    </row>
    <row r="153" spans="6:6">
      <c r="F153" s="34"/>
    </row>
    <row r="154" spans="6:6">
      <c r="F154" s="34"/>
    </row>
    <row r="155" spans="6:6">
      <c r="F155" s="34"/>
    </row>
    <row r="156" spans="6:6">
      <c r="F156" s="34"/>
    </row>
    <row r="157" spans="6:6">
      <c r="F157" s="34"/>
    </row>
    <row r="158" spans="6:6">
      <c r="F158" s="34"/>
    </row>
    <row r="159" spans="6:6">
      <c r="F159" s="34"/>
    </row>
    <row r="160" spans="6:6">
      <c r="F160" s="34"/>
    </row>
    <row r="161" spans="6:6">
      <c r="F161" s="34"/>
    </row>
    <row r="162" spans="6:6">
      <c r="F162" s="34"/>
    </row>
    <row r="163" spans="6:6">
      <c r="F163" s="34"/>
    </row>
    <row r="164" spans="6:6">
      <c r="F164" s="34"/>
    </row>
    <row r="165" spans="6:6">
      <c r="F165" s="34"/>
    </row>
    <row r="166" spans="6:6">
      <c r="F166" s="34"/>
    </row>
    <row r="167" spans="6:6">
      <c r="F167" s="34"/>
    </row>
    <row r="168" spans="6:6">
      <c r="F168" s="34"/>
    </row>
    <row r="169" spans="6:6">
      <c r="F169" s="34"/>
    </row>
    <row r="170" spans="6:6">
      <c r="F170" s="34"/>
    </row>
    <row r="171" spans="6:6">
      <c r="F171" s="34"/>
    </row>
    <row r="172" spans="6:6">
      <c r="F172" s="34"/>
    </row>
    <row r="173" spans="6:6">
      <c r="F173" s="34"/>
    </row>
    <row r="174" spans="6:6">
      <c r="F174" s="34"/>
    </row>
    <row r="175" spans="6:6">
      <c r="F175" s="34"/>
    </row>
    <row r="176" spans="6:6">
      <c r="F176" s="34"/>
    </row>
    <row r="177" spans="6:6">
      <c r="F177" s="34"/>
    </row>
    <row r="178" spans="6:6">
      <c r="F178" s="34"/>
    </row>
    <row r="179" spans="6:6">
      <c r="F179" s="34"/>
    </row>
    <row r="180" spans="6:6">
      <c r="F180" s="34"/>
    </row>
    <row r="181" spans="6:6">
      <c r="F181" s="34"/>
    </row>
    <row r="182" spans="6:6">
      <c r="F182" s="34"/>
    </row>
    <row r="183" spans="6:6">
      <c r="F183" s="34"/>
    </row>
    <row r="184" spans="6:6">
      <c r="F184" s="34"/>
    </row>
    <row r="185" spans="6:6">
      <c r="F185" s="34"/>
    </row>
    <row r="186" spans="6:6">
      <c r="F186" s="34"/>
    </row>
    <row r="187" spans="6:6">
      <c r="F187" s="34"/>
    </row>
    <row r="188" spans="6:6">
      <c r="F188" s="34"/>
    </row>
    <row r="189" spans="6:6">
      <c r="F189" s="34"/>
    </row>
    <row r="190" spans="6:6">
      <c r="F190" s="34"/>
    </row>
    <row r="191" spans="6:6">
      <c r="F191" s="34"/>
    </row>
    <row r="192" spans="6:6">
      <c r="F192" s="34"/>
    </row>
    <row r="193" spans="6:6">
      <c r="F193" s="34"/>
    </row>
    <row r="194" spans="6:6">
      <c r="F194" s="34"/>
    </row>
    <row r="195" spans="6:6">
      <c r="F195" s="34"/>
    </row>
    <row r="196" spans="6:6">
      <c r="F196" s="34"/>
    </row>
    <row r="197" spans="6:6">
      <c r="F197" s="34"/>
    </row>
    <row r="198" spans="6:6">
      <c r="F198" s="34"/>
    </row>
    <row r="199" spans="6:6">
      <c r="F199" s="34"/>
    </row>
    <row r="200" spans="6:6">
      <c r="F200" s="34"/>
    </row>
    <row r="201" spans="6:6">
      <c r="F201" s="34"/>
    </row>
    <row r="202" spans="6:6">
      <c r="F202" s="34"/>
    </row>
    <row r="203" spans="6:6">
      <c r="F203" s="34"/>
    </row>
    <row r="204" spans="6:6">
      <c r="F204" s="34"/>
    </row>
    <row r="205" spans="6:6">
      <c r="F205" s="34"/>
    </row>
    <row r="206" spans="6:6">
      <c r="F206" s="34"/>
    </row>
    <row r="207" spans="6:6">
      <c r="F207" s="34"/>
    </row>
    <row r="208" spans="6:6">
      <c r="F208" s="34"/>
    </row>
    <row r="209" spans="6:6">
      <c r="F209" s="34"/>
    </row>
    <row r="210" spans="6:6">
      <c r="F210" s="34"/>
    </row>
    <row r="211" spans="6:6">
      <c r="F211" s="34"/>
    </row>
    <row r="212" spans="6:6">
      <c r="F212" s="34"/>
    </row>
    <row r="213" spans="6:6">
      <c r="F213" s="34"/>
    </row>
    <row r="214" spans="6:6">
      <c r="F214" s="34"/>
    </row>
    <row r="215" spans="6:6">
      <c r="F215" s="34"/>
    </row>
    <row r="216" spans="6:6">
      <c r="F216" s="34"/>
    </row>
    <row r="217" spans="6:6">
      <c r="F217" s="34"/>
    </row>
    <row r="218" spans="6:6">
      <c r="F218" s="34"/>
    </row>
    <row r="219" spans="6:6">
      <c r="F219" s="34"/>
    </row>
    <row r="220" spans="6:6">
      <c r="F220" s="34"/>
    </row>
    <row r="221" spans="6:6">
      <c r="F221" s="34"/>
    </row>
    <row r="222" spans="6:6">
      <c r="F222" s="34"/>
    </row>
    <row r="223" spans="6:6">
      <c r="F223" s="34"/>
    </row>
    <row r="224" spans="6:6">
      <c r="F224" s="34"/>
    </row>
    <row r="225" spans="6:6">
      <c r="F225" s="34"/>
    </row>
    <row r="226" spans="6:6">
      <c r="F226" s="34"/>
    </row>
    <row r="227" spans="6:6">
      <c r="F227" s="34"/>
    </row>
    <row r="228" spans="6:6">
      <c r="F228" s="34"/>
    </row>
    <row r="229" spans="6:6">
      <c r="F229" s="34"/>
    </row>
    <row r="230" spans="6:6">
      <c r="F230" s="34"/>
    </row>
    <row r="231" spans="6:6">
      <c r="F231" s="34"/>
    </row>
    <row r="232" spans="6:6">
      <c r="F232" s="34"/>
    </row>
    <row r="233" spans="6:6">
      <c r="F233" s="34"/>
    </row>
    <row r="234" spans="6:6">
      <c r="F234" s="34"/>
    </row>
    <row r="235" spans="6:6">
      <c r="F235" s="34"/>
    </row>
    <row r="236" spans="6:6">
      <c r="F236" s="34"/>
    </row>
    <row r="237" spans="6:6">
      <c r="F237" s="34"/>
    </row>
    <row r="238" spans="6:6">
      <c r="F238" s="34"/>
    </row>
    <row r="239" spans="6:6">
      <c r="F239" s="34"/>
    </row>
    <row r="240" spans="6:6">
      <c r="F240" s="34"/>
    </row>
    <row r="241" spans="6:6">
      <c r="F241" s="34"/>
    </row>
    <row r="242" spans="6:6">
      <c r="F242" s="34"/>
    </row>
    <row r="243" spans="6:6">
      <c r="F243" s="34"/>
    </row>
    <row r="244" spans="6:6">
      <c r="F244" s="34"/>
    </row>
    <row r="245" spans="6:6">
      <c r="F245" s="34"/>
    </row>
    <row r="246" spans="6:6">
      <c r="F246" s="34"/>
    </row>
    <row r="247" spans="6:6">
      <c r="F247" s="34"/>
    </row>
    <row r="248" spans="6:6">
      <c r="F248" s="34"/>
    </row>
    <row r="249" spans="6:6">
      <c r="F249" s="34"/>
    </row>
    <row r="250" spans="6:6">
      <c r="F250" s="34"/>
    </row>
    <row r="251" spans="6:6">
      <c r="F251" s="34"/>
    </row>
    <row r="252" spans="6:6">
      <c r="F252" s="34"/>
    </row>
    <row r="253" spans="6:6">
      <c r="F253" s="34"/>
    </row>
    <row r="254" spans="6:6">
      <c r="F254" s="34"/>
    </row>
    <row r="255" spans="6:6">
      <c r="F255" s="34"/>
    </row>
    <row r="256" spans="6:6">
      <c r="F256" s="34"/>
    </row>
    <row r="257" spans="6:6">
      <c r="F257" s="34"/>
    </row>
    <row r="258" spans="6:6">
      <c r="F258" s="34"/>
    </row>
    <row r="259" spans="6:6">
      <c r="F259" s="34"/>
    </row>
    <row r="260" spans="6:6">
      <c r="F260" s="34"/>
    </row>
    <row r="261" spans="6:6">
      <c r="F261" s="34"/>
    </row>
    <row r="262" spans="6:6">
      <c r="F262" s="34"/>
    </row>
    <row r="263" spans="6:6">
      <c r="F263" s="34"/>
    </row>
    <row r="264" spans="6:6">
      <c r="F264" s="34"/>
    </row>
    <row r="265" spans="6:6">
      <c r="F265" s="34"/>
    </row>
    <row r="266" spans="6:6">
      <c r="F266" s="34"/>
    </row>
    <row r="267" spans="6:6">
      <c r="F267" s="34"/>
    </row>
    <row r="268" spans="6:6">
      <c r="F268" s="34"/>
    </row>
    <row r="269" spans="6:6">
      <c r="F269" s="34"/>
    </row>
    <row r="270" spans="6:6">
      <c r="F270" s="34"/>
    </row>
    <row r="271" spans="6:6">
      <c r="F271" s="34"/>
    </row>
    <row r="272" spans="6:6">
      <c r="F272" s="34"/>
    </row>
    <row r="273" spans="6:6">
      <c r="F273" s="34"/>
    </row>
    <row r="274" spans="6:6">
      <c r="F274" s="34"/>
    </row>
    <row r="275" spans="6:6">
      <c r="F275" s="34"/>
    </row>
    <row r="276" spans="6:6">
      <c r="F276" s="34"/>
    </row>
    <row r="277" spans="6:6">
      <c r="F277" s="34"/>
    </row>
    <row r="278" spans="6:6">
      <c r="F278" s="34"/>
    </row>
    <row r="279" spans="6:6">
      <c r="F279" s="34"/>
    </row>
    <row r="280" spans="6:6">
      <c r="F280" s="34"/>
    </row>
    <row r="281" spans="6:6">
      <c r="F281" s="34"/>
    </row>
    <row r="282" spans="6:6">
      <c r="F282" s="34"/>
    </row>
    <row r="283" spans="6:6">
      <c r="F283" s="34"/>
    </row>
    <row r="284" spans="6:6">
      <c r="F284" s="34"/>
    </row>
    <row r="285" spans="6:6">
      <c r="F285" s="34"/>
    </row>
    <row r="286" spans="6:6">
      <c r="F286" s="34"/>
    </row>
    <row r="287" spans="6:6">
      <c r="F287" s="34"/>
    </row>
    <row r="288" spans="6:6">
      <c r="F288" s="34"/>
    </row>
    <row r="289" spans="6:6">
      <c r="F289" s="34"/>
    </row>
    <row r="290" spans="6:6">
      <c r="F290" s="34"/>
    </row>
    <row r="291" spans="6:6">
      <c r="F291" s="34"/>
    </row>
    <row r="292" spans="6:6">
      <c r="F292" s="34"/>
    </row>
    <row r="293" spans="6:6">
      <c r="F293" s="34"/>
    </row>
    <row r="294" spans="6:6">
      <c r="F294" s="34"/>
    </row>
    <row r="295" spans="6:6">
      <c r="F295" s="34"/>
    </row>
    <row r="296" spans="6:6">
      <c r="F296" s="34"/>
    </row>
    <row r="297" spans="6:6">
      <c r="F297" s="34"/>
    </row>
    <row r="298" spans="6:6">
      <c r="F298" s="34"/>
    </row>
    <row r="299" spans="6:6">
      <c r="F299" s="34"/>
    </row>
    <row r="300" spans="6:6">
      <c r="F300" s="34"/>
    </row>
    <row r="301" spans="6:6">
      <c r="F301" s="34"/>
    </row>
    <row r="302" spans="6:6">
      <c r="F302" s="34"/>
    </row>
    <row r="303" spans="6:6">
      <c r="F303" s="34"/>
    </row>
    <row r="304" spans="6:6">
      <c r="F304" s="34"/>
    </row>
    <row r="305" spans="6:6">
      <c r="F305" s="34"/>
    </row>
    <row r="306" spans="6:6">
      <c r="F306" s="34"/>
    </row>
    <row r="307" spans="6:6">
      <c r="F307" s="34"/>
    </row>
    <row r="308" spans="6:6">
      <c r="F308" s="34"/>
    </row>
    <row r="309" spans="6:6">
      <c r="F309" s="34"/>
    </row>
    <row r="310" spans="6:6">
      <c r="F310" s="34"/>
    </row>
    <row r="311" spans="6:6">
      <c r="F311" s="34"/>
    </row>
    <row r="312" spans="6:6">
      <c r="F312" s="34"/>
    </row>
    <row r="313" spans="6:6">
      <c r="F313" s="34"/>
    </row>
    <row r="314" spans="6:6">
      <c r="F314" s="34"/>
    </row>
    <row r="315" spans="6:6">
      <c r="F315" s="34"/>
    </row>
    <row r="316" spans="6:6">
      <c r="F316" s="34"/>
    </row>
    <row r="317" spans="6:6">
      <c r="F317" s="34"/>
    </row>
    <row r="318" spans="6:6">
      <c r="F318" s="34"/>
    </row>
    <row r="319" spans="6:6">
      <c r="F319" s="34"/>
    </row>
    <row r="320" spans="6:6">
      <c r="F320" s="34"/>
    </row>
    <row r="321" spans="6:6">
      <c r="F321" s="34"/>
    </row>
    <row r="322" spans="6:6">
      <c r="F322" s="34"/>
    </row>
    <row r="323" spans="6:6">
      <c r="F323" s="34"/>
    </row>
    <row r="324" spans="6:6">
      <c r="F324" s="34"/>
    </row>
    <row r="325" spans="6:6">
      <c r="F325" s="34"/>
    </row>
    <row r="326" spans="6:6">
      <c r="F326" s="34"/>
    </row>
    <row r="327" spans="6:6">
      <c r="F327" s="34"/>
    </row>
    <row r="328" spans="6:6">
      <c r="F328" s="34"/>
    </row>
    <row r="329" spans="6:6">
      <c r="F329" s="34"/>
    </row>
    <row r="330" spans="6:6">
      <c r="F330" s="34"/>
    </row>
    <row r="331" spans="6:6">
      <c r="F331" s="34"/>
    </row>
    <row r="332" spans="6:6">
      <c r="F332" s="34"/>
    </row>
    <row r="333" spans="6:6">
      <c r="F333" s="34"/>
    </row>
    <row r="334" spans="6:6">
      <c r="F334" s="34"/>
    </row>
    <row r="335" spans="6:6">
      <c r="F335" s="34"/>
    </row>
    <row r="336" spans="6:6">
      <c r="F336" s="34"/>
    </row>
    <row r="337" spans="6:6">
      <c r="F337" s="34"/>
    </row>
    <row r="338" spans="6:6">
      <c r="F338" s="34"/>
    </row>
    <row r="339" spans="6:6">
      <c r="F339" s="34"/>
    </row>
    <row r="340" spans="6:6">
      <c r="F340" s="34"/>
    </row>
    <row r="341" spans="6:6">
      <c r="F341" s="34"/>
    </row>
    <row r="342" spans="6:6">
      <c r="F342" s="34"/>
    </row>
    <row r="343" spans="6:6">
      <c r="F343" s="34"/>
    </row>
    <row r="344" spans="6:6">
      <c r="F344" s="34"/>
    </row>
    <row r="345" spans="6:6">
      <c r="F345" s="34"/>
    </row>
    <row r="346" spans="6:6">
      <c r="F346" s="34"/>
    </row>
    <row r="347" spans="6:6">
      <c r="F347" s="34"/>
    </row>
    <row r="348" spans="6:6">
      <c r="F348" s="34"/>
    </row>
    <row r="349" spans="6:6">
      <c r="F349" s="34"/>
    </row>
    <row r="350" spans="6:6">
      <c r="F350" s="34"/>
    </row>
    <row r="351" spans="6:6">
      <c r="F351" s="34"/>
    </row>
    <row r="352" spans="6:6">
      <c r="F352" s="34"/>
    </row>
    <row r="353" spans="6:6">
      <c r="F353" s="34"/>
    </row>
    <row r="354" spans="6:6">
      <c r="F354" s="34"/>
    </row>
    <row r="355" spans="6:6">
      <c r="F355" s="34"/>
    </row>
    <row r="356" spans="6:6">
      <c r="F356" s="34"/>
    </row>
    <row r="357" spans="6:6">
      <c r="F357" s="34"/>
    </row>
    <row r="358" spans="6:6">
      <c r="F358" s="34"/>
    </row>
    <row r="359" spans="6:6">
      <c r="F359" s="34"/>
    </row>
    <row r="360" spans="6:6">
      <c r="F360" s="34"/>
    </row>
    <row r="361" spans="6:6">
      <c r="F361" s="34"/>
    </row>
    <row r="362" spans="6:6">
      <c r="F362" s="34"/>
    </row>
    <row r="363" spans="6:6">
      <c r="F363" s="34"/>
    </row>
    <row r="364" spans="6:6">
      <c r="F364" s="34"/>
    </row>
    <row r="365" spans="6:6">
      <c r="F365" s="34"/>
    </row>
    <row r="366" spans="6:6">
      <c r="F366" s="34"/>
    </row>
    <row r="367" spans="6:6">
      <c r="F367" s="34"/>
    </row>
    <row r="368" spans="6:6">
      <c r="F368" s="34"/>
    </row>
    <row r="369" spans="6:6">
      <c r="F369" s="34"/>
    </row>
    <row r="370" spans="6:6">
      <c r="F370" s="34"/>
    </row>
    <row r="371" spans="6:6">
      <c r="F371" s="34"/>
    </row>
    <row r="372" spans="6:6">
      <c r="F372" s="34"/>
    </row>
    <row r="373" spans="6:6">
      <c r="F373" s="34"/>
    </row>
    <row r="374" spans="6:6">
      <c r="F374" s="34"/>
    </row>
    <row r="375" spans="6:6">
      <c r="F375" s="34"/>
    </row>
    <row r="376" spans="6:6">
      <c r="F376" s="34"/>
    </row>
    <row r="377" spans="6:6">
      <c r="F377" s="34"/>
    </row>
    <row r="378" spans="6:6">
      <c r="F378" s="34"/>
    </row>
    <row r="379" spans="6:6">
      <c r="F379" s="34"/>
    </row>
    <row r="380" spans="6:6">
      <c r="F380" s="34"/>
    </row>
    <row r="381" spans="6:6">
      <c r="F381" s="34"/>
    </row>
    <row r="382" spans="6:6">
      <c r="F382" s="34"/>
    </row>
    <row r="383" spans="6:6">
      <c r="F383" s="34"/>
    </row>
    <row r="384" spans="6:6">
      <c r="F384" s="34"/>
    </row>
    <row r="385" spans="6:6">
      <c r="F385" s="34"/>
    </row>
    <row r="386" spans="6:6">
      <c r="F386" s="34"/>
    </row>
    <row r="387" spans="6:6">
      <c r="F387" s="34"/>
    </row>
    <row r="388" spans="6:6">
      <c r="F388" s="34"/>
    </row>
    <row r="389" spans="6:6">
      <c r="F389" s="34"/>
    </row>
    <row r="390" spans="6:6">
      <c r="F390" s="34"/>
    </row>
    <row r="391" spans="6:6">
      <c r="F391" s="34"/>
    </row>
    <row r="392" spans="6:6">
      <c r="F392" s="34"/>
    </row>
    <row r="393" spans="6:6">
      <c r="F393" s="34"/>
    </row>
    <row r="394" spans="6:6">
      <c r="F394" s="34"/>
    </row>
    <row r="395" spans="6:6">
      <c r="F395" s="34"/>
    </row>
    <row r="396" spans="6:6">
      <c r="F396" s="34"/>
    </row>
    <row r="397" spans="6:6">
      <c r="F397" s="34"/>
    </row>
    <row r="398" spans="6:6">
      <c r="F398" s="34"/>
    </row>
    <row r="399" spans="6:6">
      <c r="F399" s="34"/>
    </row>
    <row r="400" spans="6:6">
      <c r="F400" s="34"/>
    </row>
    <row r="401" spans="6:6">
      <c r="F401" s="34"/>
    </row>
    <row r="402" spans="6:6">
      <c r="F402" s="34"/>
    </row>
    <row r="403" spans="6:6">
      <c r="F403" s="34"/>
    </row>
    <row r="404" spans="6:6">
      <c r="F404" s="34"/>
    </row>
    <row r="405" spans="6:6">
      <c r="F405" s="34"/>
    </row>
    <row r="406" spans="6:6">
      <c r="F406" s="34"/>
    </row>
    <row r="407" spans="6:6">
      <c r="F407" s="34"/>
    </row>
    <row r="408" spans="6:6">
      <c r="F408" s="34"/>
    </row>
    <row r="409" spans="6:6">
      <c r="F409" s="34"/>
    </row>
    <row r="410" spans="6:6">
      <c r="F410" s="34"/>
    </row>
    <row r="411" spans="6:6">
      <c r="F411" s="34"/>
    </row>
    <row r="412" spans="6:6">
      <c r="F412" s="34"/>
    </row>
    <row r="413" spans="6:6">
      <c r="F413" s="34"/>
    </row>
    <row r="414" spans="6:6">
      <c r="F414" s="34"/>
    </row>
    <row r="415" spans="6:6">
      <c r="F415" s="34"/>
    </row>
    <row r="416" spans="6:6">
      <c r="F416" s="34"/>
    </row>
    <row r="417" spans="6:6">
      <c r="F417" s="34"/>
    </row>
    <row r="418" spans="6:6">
      <c r="F418" s="34"/>
    </row>
    <row r="419" spans="6:6">
      <c r="F419" s="34"/>
    </row>
    <row r="420" spans="6:6">
      <c r="F420" s="34"/>
    </row>
    <row r="421" spans="6:6">
      <c r="F421" s="34"/>
    </row>
    <row r="422" spans="6:6">
      <c r="F422" s="34"/>
    </row>
    <row r="423" spans="6:6">
      <c r="F423" s="34"/>
    </row>
    <row r="424" spans="6:6">
      <c r="F424" s="34"/>
    </row>
    <row r="425" spans="6:6">
      <c r="F425" s="34"/>
    </row>
    <row r="426" spans="6:6">
      <c r="F426" s="34"/>
    </row>
    <row r="427" spans="6:6">
      <c r="F427" s="34"/>
    </row>
    <row r="428" spans="6:6">
      <c r="F428" s="34"/>
    </row>
    <row r="429" spans="6:6">
      <c r="F429" s="34"/>
    </row>
    <row r="430" spans="6:6">
      <c r="F430" s="34"/>
    </row>
    <row r="431" spans="6:6">
      <c r="F431" s="34"/>
    </row>
    <row r="432" spans="6:6">
      <c r="F432" s="34"/>
    </row>
    <row r="433" spans="6:6">
      <c r="F433" s="34"/>
    </row>
    <row r="434" spans="6:6">
      <c r="F434" s="34"/>
    </row>
    <row r="435" spans="6:6">
      <c r="F435" s="34"/>
    </row>
    <row r="436" spans="6:6">
      <c r="F436" s="34"/>
    </row>
    <row r="437" spans="6:6">
      <c r="F437" s="34"/>
    </row>
    <row r="438" spans="6:6">
      <c r="F438" s="34"/>
    </row>
    <row r="439" spans="6:6">
      <c r="F439" s="34"/>
    </row>
    <row r="440" spans="6:6">
      <c r="F440" s="34"/>
    </row>
    <row r="441" spans="6:6">
      <c r="F441" s="34"/>
    </row>
    <row r="442" spans="6:6">
      <c r="F442" s="34"/>
    </row>
    <row r="443" spans="6:6">
      <c r="F443" s="34"/>
    </row>
    <row r="444" spans="6:6">
      <c r="F444" s="34"/>
    </row>
    <row r="445" spans="6:6">
      <c r="F445" s="34"/>
    </row>
    <row r="446" spans="6:6">
      <c r="F446" s="34"/>
    </row>
    <row r="447" spans="6:6">
      <c r="F447" s="34"/>
    </row>
    <row r="448" spans="6:6">
      <c r="F448" s="34"/>
    </row>
    <row r="449" spans="6:6">
      <c r="F449" s="34"/>
    </row>
    <row r="450" spans="6:6">
      <c r="F450" s="34"/>
    </row>
    <row r="451" spans="6:6">
      <c r="F451" s="34"/>
    </row>
    <row r="452" spans="6:6">
      <c r="F452" s="34"/>
    </row>
    <row r="453" spans="6:6">
      <c r="F453" s="34"/>
    </row>
    <row r="454" spans="6:6">
      <c r="F454" s="34"/>
    </row>
    <row r="455" spans="6:6">
      <c r="F455" s="34"/>
    </row>
    <row r="456" spans="6:6">
      <c r="F456" s="34"/>
    </row>
    <row r="457" spans="6:6">
      <c r="F457" s="34"/>
    </row>
    <row r="458" spans="6:6">
      <c r="F458" s="34"/>
    </row>
    <row r="459" spans="6:6">
      <c r="F459" s="34"/>
    </row>
    <row r="460" spans="6:6">
      <c r="F460" s="34"/>
    </row>
    <row r="461" spans="6:6">
      <c r="F461" s="34"/>
    </row>
    <row r="462" spans="6:6">
      <c r="F462" s="34"/>
    </row>
    <row r="463" spans="6:6">
      <c r="F463" s="34"/>
    </row>
    <row r="464" spans="6:6">
      <c r="F464" s="34"/>
    </row>
    <row r="465" spans="6:6">
      <c r="F465" s="34"/>
    </row>
    <row r="466" spans="6:6">
      <c r="F466" s="34"/>
    </row>
    <row r="467" spans="6:6">
      <c r="F467" s="34"/>
    </row>
    <row r="468" spans="6:6">
      <c r="F468" s="34"/>
    </row>
    <row r="469" spans="6:6">
      <c r="F469" s="34"/>
    </row>
    <row r="470" spans="6:6">
      <c r="F470" s="34"/>
    </row>
    <row r="471" spans="6:6">
      <c r="F471" s="34"/>
    </row>
    <row r="472" spans="6:6">
      <c r="F472" s="34"/>
    </row>
    <row r="473" spans="6:6">
      <c r="F473" s="34"/>
    </row>
    <row r="474" spans="6:6">
      <c r="F474" s="34"/>
    </row>
    <row r="475" spans="6:6">
      <c r="F475" s="34"/>
    </row>
    <row r="476" spans="6:6">
      <c r="F476" s="34"/>
    </row>
    <row r="477" spans="6:6">
      <c r="F477" s="34"/>
    </row>
    <row r="478" spans="6:6">
      <c r="F478" s="34"/>
    </row>
    <row r="479" spans="6:6">
      <c r="F479" s="34"/>
    </row>
    <row r="480" spans="6:6">
      <c r="F480" s="34"/>
    </row>
    <row r="481" spans="6:6">
      <c r="F481" s="34"/>
    </row>
    <row r="482" spans="6:6">
      <c r="F482" s="34"/>
    </row>
    <row r="483" spans="6:6">
      <c r="F483" s="34"/>
    </row>
    <row r="484" spans="6:6">
      <c r="F484" s="34"/>
    </row>
    <row r="485" spans="6:6">
      <c r="F485" s="34"/>
    </row>
    <row r="486" spans="6:6">
      <c r="F486" s="34"/>
    </row>
    <row r="487" spans="6:6">
      <c r="F487" s="34"/>
    </row>
    <row r="488" spans="6:6">
      <c r="F488" s="34"/>
    </row>
    <row r="489" spans="6:6">
      <c r="F489" s="34"/>
    </row>
    <row r="490" spans="6:6">
      <c r="F490" s="34"/>
    </row>
    <row r="491" spans="6:6">
      <c r="F491" s="34"/>
    </row>
    <row r="492" spans="6:6">
      <c r="F492" s="34"/>
    </row>
    <row r="493" spans="6:6">
      <c r="F493" s="34"/>
    </row>
    <row r="494" spans="6:6">
      <c r="F494" s="34"/>
    </row>
    <row r="495" spans="6:6">
      <c r="F495" s="34"/>
    </row>
    <row r="496" spans="6:6">
      <c r="F496" s="34"/>
    </row>
    <row r="497" spans="6:6">
      <c r="F497" s="34"/>
    </row>
    <row r="498" spans="6:6">
      <c r="F498" s="34"/>
    </row>
    <row r="499" spans="6:6">
      <c r="F499" s="34"/>
    </row>
    <row r="500" spans="6:6">
      <c r="F500" s="34"/>
    </row>
    <row r="501" spans="6:6">
      <c r="F501" s="34"/>
    </row>
    <row r="502" spans="6:6">
      <c r="F502" s="34"/>
    </row>
    <row r="503" spans="6:6">
      <c r="F503" s="34"/>
    </row>
    <row r="504" spans="6:6">
      <c r="F504" s="34"/>
    </row>
    <row r="505" spans="6:6">
      <c r="F505" s="34"/>
    </row>
    <row r="506" spans="6:6">
      <c r="F506" s="34"/>
    </row>
    <row r="507" spans="6:6">
      <c r="F507" s="34"/>
    </row>
    <row r="508" spans="6:6">
      <c r="F508" s="34"/>
    </row>
    <row r="509" spans="6:6">
      <c r="F509" s="34"/>
    </row>
    <row r="510" spans="6:6">
      <c r="F510" s="34"/>
    </row>
    <row r="511" spans="6:6">
      <c r="F511" s="34"/>
    </row>
    <row r="512" spans="6:6">
      <c r="F512" s="34"/>
    </row>
    <row r="513" spans="6:6">
      <c r="F513" s="34"/>
    </row>
    <row r="514" spans="6:6">
      <c r="F514" s="34"/>
    </row>
    <row r="515" spans="6:6">
      <c r="F515" s="34"/>
    </row>
    <row r="516" spans="6:6">
      <c r="F516" s="34"/>
    </row>
    <row r="517" spans="6:6">
      <c r="F517" s="34"/>
    </row>
    <row r="518" spans="6:6">
      <c r="F518" s="34"/>
    </row>
    <row r="519" spans="6:6">
      <c r="F519" s="34"/>
    </row>
    <row r="520" spans="6:6">
      <c r="F520" s="34"/>
    </row>
    <row r="521" spans="6:6">
      <c r="F521" s="34"/>
    </row>
    <row r="522" spans="6:6">
      <c r="F522" s="34"/>
    </row>
    <row r="523" spans="6:6">
      <c r="F523" s="34"/>
    </row>
    <row r="524" spans="6:6">
      <c r="F524" s="34"/>
    </row>
    <row r="525" spans="6:6">
      <c r="F525" s="34"/>
    </row>
    <row r="526" spans="6:6">
      <c r="F526" s="34"/>
    </row>
    <row r="527" spans="6:6">
      <c r="F527" s="34"/>
    </row>
    <row r="528" spans="6:6">
      <c r="F528" s="34"/>
    </row>
    <row r="529" spans="6:6">
      <c r="F529" s="34"/>
    </row>
    <row r="530" spans="6:6">
      <c r="F530" s="34"/>
    </row>
    <row r="531" spans="6:6">
      <c r="F531" s="34"/>
    </row>
    <row r="532" spans="6:6">
      <c r="F532" s="34"/>
    </row>
    <row r="533" spans="6:6">
      <c r="F533" s="34"/>
    </row>
    <row r="534" spans="6:6">
      <c r="F534" s="34"/>
    </row>
    <row r="535" spans="6:6">
      <c r="F535" s="34"/>
    </row>
    <row r="536" spans="6:6">
      <c r="F536" s="34"/>
    </row>
    <row r="537" spans="6:6">
      <c r="F537" s="34"/>
    </row>
    <row r="538" spans="6:6">
      <c r="F538" s="34"/>
    </row>
    <row r="539" spans="6:6">
      <c r="F539" s="34"/>
    </row>
    <row r="540" spans="6:6">
      <c r="F540" s="34"/>
    </row>
    <row r="541" spans="6:6">
      <c r="F541" s="34"/>
    </row>
    <row r="542" spans="6:6">
      <c r="F542" s="34"/>
    </row>
    <row r="543" spans="6:6">
      <c r="F543" s="34"/>
    </row>
    <row r="544" spans="6:6">
      <c r="F544" s="34"/>
    </row>
    <row r="545" spans="6:6">
      <c r="F545" s="34"/>
    </row>
    <row r="546" spans="6:6">
      <c r="F546" s="34"/>
    </row>
    <row r="547" spans="6:6">
      <c r="F547" s="34"/>
    </row>
    <row r="548" spans="6:6">
      <c r="F548" s="34"/>
    </row>
    <row r="549" spans="6:6">
      <c r="F549" s="34"/>
    </row>
    <row r="550" spans="6:6">
      <c r="F550" s="34"/>
    </row>
    <row r="551" spans="6:6">
      <c r="F551" s="34"/>
    </row>
    <row r="552" spans="6:6">
      <c r="F552" s="34"/>
    </row>
    <row r="553" spans="6:6">
      <c r="F553" s="34"/>
    </row>
    <row r="554" spans="6:6">
      <c r="F554" s="34"/>
    </row>
    <row r="555" spans="6:6">
      <c r="F555" s="34"/>
    </row>
    <row r="556" spans="6:6">
      <c r="F556" s="34"/>
    </row>
    <row r="557" spans="6:6">
      <c r="F557" s="34"/>
    </row>
    <row r="558" spans="6:6">
      <c r="F558" s="34"/>
    </row>
    <row r="559" spans="6:6">
      <c r="F559" s="34"/>
    </row>
    <row r="560" spans="6:6">
      <c r="F560" s="34"/>
    </row>
    <row r="561" spans="6:6">
      <c r="F561" s="34"/>
    </row>
    <row r="562" spans="6:6">
      <c r="F562" s="34"/>
    </row>
    <row r="563" spans="6:6">
      <c r="F563" s="34"/>
    </row>
    <row r="564" spans="6:6">
      <c r="F564" s="34"/>
    </row>
    <row r="565" spans="6:6">
      <c r="F565" s="34"/>
    </row>
    <row r="566" spans="6:6">
      <c r="F566" s="34"/>
    </row>
    <row r="567" spans="6:6">
      <c r="F567" s="34"/>
    </row>
    <row r="568" spans="6:6">
      <c r="F568" s="34"/>
    </row>
    <row r="569" spans="6:6">
      <c r="F569" s="34"/>
    </row>
    <row r="570" spans="6:6">
      <c r="F570" s="34"/>
    </row>
    <row r="571" spans="6:6">
      <c r="F571" s="34"/>
    </row>
    <row r="572" spans="6:6">
      <c r="F572" s="34"/>
    </row>
    <row r="573" spans="6:6">
      <c r="F573" s="34"/>
    </row>
    <row r="574" spans="6:6">
      <c r="F574" s="34"/>
    </row>
    <row r="575" spans="6:6">
      <c r="F575" s="34"/>
    </row>
    <row r="576" spans="6:6">
      <c r="F576" s="34"/>
    </row>
    <row r="577" spans="6:6">
      <c r="F577" s="34"/>
    </row>
    <row r="578" spans="6:6">
      <c r="F578" s="34"/>
    </row>
    <row r="579" spans="6:6">
      <c r="F579" s="34"/>
    </row>
    <row r="580" spans="6:6">
      <c r="F580" s="34"/>
    </row>
    <row r="581" spans="6:6">
      <c r="F581" s="34"/>
    </row>
    <row r="582" spans="6:6">
      <c r="F582" s="34"/>
    </row>
    <row r="583" spans="6:6">
      <c r="F583" s="34"/>
    </row>
    <row r="584" spans="6:6">
      <c r="F584" s="34"/>
    </row>
    <row r="585" spans="6:6">
      <c r="F585" s="34"/>
    </row>
    <row r="586" spans="6:6">
      <c r="F586" s="34"/>
    </row>
    <row r="587" spans="6:6">
      <c r="F587" s="34"/>
    </row>
    <row r="588" spans="6:6">
      <c r="F588" s="34"/>
    </row>
    <row r="589" spans="6:6">
      <c r="F589" s="34"/>
    </row>
    <row r="590" spans="6:6">
      <c r="F590" s="34"/>
    </row>
    <row r="591" spans="6:6">
      <c r="F591" s="34"/>
    </row>
    <row r="592" spans="6:6">
      <c r="F592" s="34"/>
    </row>
    <row r="593" spans="6:6">
      <c r="F593" s="34"/>
    </row>
    <row r="594" spans="6:6">
      <c r="F594" s="34"/>
    </row>
    <row r="595" spans="6:6">
      <c r="F595" s="34"/>
    </row>
    <row r="596" spans="6:6">
      <c r="F596" s="34"/>
    </row>
    <row r="597" spans="6:6">
      <c r="F597" s="34"/>
    </row>
    <row r="598" spans="6:6">
      <c r="F598" s="34"/>
    </row>
    <row r="599" spans="6:6">
      <c r="F599" s="34"/>
    </row>
    <row r="600" spans="6:6">
      <c r="F600" s="34"/>
    </row>
    <row r="601" spans="6:6">
      <c r="F601" s="34"/>
    </row>
    <row r="602" spans="6:6">
      <c r="F602" s="34"/>
    </row>
    <row r="603" spans="6:6">
      <c r="F603" s="34"/>
    </row>
    <row r="604" spans="6:6">
      <c r="F604" s="34"/>
    </row>
    <row r="605" spans="6:6">
      <c r="F605" s="34"/>
    </row>
    <row r="606" spans="6:6">
      <c r="F606" s="34"/>
    </row>
    <row r="607" spans="6:6">
      <c r="F607" s="34"/>
    </row>
    <row r="608" spans="6:6">
      <c r="F608" s="34"/>
    </row>
    <row r="609" spans="6:6">
      <c r="F609" s="34"/>
    </row>
    <row r="610" spans="6:6">
      <c r="F610" s="34"/>
    </row>
    <row r="611" spans="6:6">
      <c r="F611" s="34"/>
    </row>
    <row r="612" spans="6:6">
      <c r="F612" s="34"/>
    </row>
    <row r="613" spans="6:6">
      <c r="F613" s="34"/>
    </row>
    <row r="614" spans="6:6">
      <c r="F614" s="34"/>
    </row>
    <row r="615" spans="6:6">
      <c r="F615" s="34"/>
    </row>
    <row r="616" spans="6:6">
      <c r="F616" s="34"/>
    </row>
    <row r="617" spans="6:6">
      <c r="F617" s="34"/>
    </row>
    <row r="618" spans="6:6">
      <c r="F618" s="34"/>
    </row>
    <row r="619" spans="6:6">
      <c r="F619" s="34"/>
    </row>
    <row r="620" spans="6:6">
      <c r="F620" s="34"/>
    </row>
    <row r="621" spans="6:6">
      <c r="F621" s="34"/>
    </row>
    <row r="622" spans="6:6">
      <c r="F622" s="34"/>
    </row>
    <row r="623" spans="6:6">
      <c r="F623" s="34"/>
    </row>
    <row r="624" spans="6:6">
      <c r="F624" s="34"/>
    </row>
    <row r="625" spans="6:6">
      <c r="F625" s="34"/>
    </row>
    <row r="626" spans="6:6">
      <c r="F626" s="34"/>
    </row>
    <row r="627" spans="6:6">
      <c r="F627" s="34"/>
    </row>
    <row r="628" spans="6:6">
      <c r="F628" s="34"/>
    </row>
    <row r="629" spans="6:6">
      <c r="F629" s="34"/>
    </row>
    <row r="630" spans="6:6">
      <c r="F630" s="34"/>
    </row>
    <row r="631" spans="6:6">
      <c r="F631" s="34"/>
    </row>
    <row r="632" spans="6:6">
      <c r="F632" s="34"/>
    </row>
    <row r="633" spans="6:6">
      <c r="F633" s="34"/>
    </row>
    <row r="634" spans="6:6">
      <c r="F634" s="34"/>
    </row>
    <row r="635" spans="6:6">
      <c r="F635" s="34"/>
    </row>
    <row r="636" spans="6:6">
      <c r="F636" s="34"/>
    </row>
    <row r="637" spans="6:6">
      <c r="F637" s="34"/>
    </row>
    <row r="638" spans="6:6">
      <c r="F638" s="34"/>
    </row>
    <row r="639" spans="6:6">
      <c r="F639" s="34"/>
    </row>
    <row r="640" spans="6:6">
      <c r="F640" s="34"/>
    </row>
    <row r="641" spans="6:6">
      <c r="F641" s="34"/>
    </row>
    <row r="642" spans="6:6">
      <c r="F642" s="34"/>
    </row>
    <row r="643" spans="6:6">
      <c r="F643" s="34"/>
    </row>
    <row r="644" spans="6:6">
      <c r="F644" s="34"/>
    </row>
    <row r="645" spans="6:6">
      <c r="F645" s="34"/>
    </row>
    <row r="646" spans="6:6">
      <c r="F646" s="34"/>
    </row>
    <row r="647" spans="6:6">
      <c r="F647" s="34"/>
    </row>
    <row r="648" spans="6:6">
      <c r="F648" s="34"/>
    </row>
    <row r="649" spans="6:6">
      <c r="F649" s="34"/>
    </row>
    <row r="650" spans="6:6">
      <c r="F650" s="34"/>
    </row>
    <row r="651" spans="6:6">
      <c r="F651" s="34"/>
    </row>
    <row r="652" spans="6:6">
      <c r="F652" s="34"/>
    </row>
    <row r="653" spans="6:6">
      <c r="F653" s="34"/>
    </row>
    <row r="654" spans="6:6">
      <c r="F654" s="34"/>
    </row>
    <row r="655" spans="6:6">
      <c r="F655" s="34"/>
    </row>
    <row r="656" spans="6:6">
      <c r="F656" s="34"/>
    </row>
    <row r="657" spans="6:6">
      <c r="F657" s="34"/>
    </row>
    <row r="658" spans="6:6">
      <c r="F658" s="34"/>
    </row>
    <row r="659" spans="6:6">
      <c r="F659" s="34"/>
    </row>
    <row r="660" spans="6:6">
      <c r="F660" s="34"/>
    </row>
    <row r="661" spans="6:6">
      <c r="F661" s="34"/>
    </row>
    <row r="662" spans="6:6">
      <c r="F662" s="34"/>
    </row>
    <row r="663" spans="6:6">
      <c r="F663" s="34"/>
    </row>
    <row r="664" spans="6:6">
      <c r="F664" s="34"/>
    </row>
    <row r="665" spans="6:6">
      <c r="F665" s="34"/>
    </row>
    <row r="666" spans="6:6">
      <c r="F666" s="34"/>
    </row>
    <row r="667" spans="6:6">
      <c r="F667" s="34"/>
    </row>
    <row r="668" spans="6:6">
      <c r="F668" s="34"/>
    </row>
    <row r="669" spans="6:6">
      <c r="F669" s="34"/>
    </row>
    <row r="670" spans="6:6">
      <c r="F670" s="34"/>
    </row>
    <row r="671" spans="6:6">
      <c r="F671" s="34"/>
    </row>
    <row r="672" spans="6:6">
      <c r="F672" s="34"/>
    </row>
    <row r="673" spans="6:6">
      <c r="F673" s="34"/>
    </row>
    <row r="674" spans="6:6">
      <c r="F674" s="34"/>
    </row>
    <row r="675" spans="6:6">
      <c r="F675" s="34"/>
    </row>
    <row r="676" spans="6:6">
      <c r="F676" s="34"/>
    </row>
    <row r="677" spans="6:6">
      <c r="F677" s="34"/>
    </row>
    <row r="678" spans="6:6">
      <c r="F678" s="34"/>
    </row>
    <row r="679" spans="6:6">
      <c r="F679" s="34"/>
    </row>
    <row r="680" spans="6:6">
      <c r="F680" s="34"/>
    </row>
    <row r="681" spans="6:6">
      <c r="F681" s="34"/>
    </row>
    <row r="682" spans="6:6">
      <c r="F682" s="34"/>
    </row>
    <row r="683" spans="6:6">
      <c r="F683" s="34"/>
    </row>
    <row r="684" spans="6:6">
      <c r="F684" s="34"/>
    </row>
    <row r="685" spans="6:6">
      <c r="F685" s="34"/>
    </row>
    <row r="686" spans="6:6">
      <c r="F686" s="34"/>
    </row>
    <row r="687" spans="6:6">
      <c r="F687" s="34"/>
    </row>
    <row r="688" spans="6:6">
      <c r="F688" s="34"/>
    </row>
    <row r="689" spans="6:6">
      <c r="F689" s="34"/>
    </row>
    <row r="690" spans="6:6">
      <c r="F690" s="34"/>
    </row>
    <row r="691" spans="6:6">
      <c r="F691" s="34"/>
    </row>
    <row r="692" spans="6:6">
      <c r="F692" s="34"/>
    </row>
    <row r="693" spans="6:6">
      <c r="F693" s="34"/>
    </row>
    <row r="694" spans="6:6">
      <c r="F694" s="34"/>
    </row>
    <row r="695" spans="6:6">
      <c r="F695" s="34"/>
    </row>
    <row r="696" spans="6:6">
      <c r="F696" s="34"/>
    </row>
    <row r="697" spans="6:6">
      <c r="F697" s="34"/>
    </row>
    <row r="698" spans="6:6">
      <c r="F698" s="34"/>
    </row>
    <row r="699" spans="6:6">
      <c r="F699" s="34"/>
    </row>
    <row r="700" spans="6:6">
      <c r="F700" s="34"/>
    </row>
    <row r="701" spans="6:6">
      <c r="F701" s="34"/>
    </row>
    <row r="702" spans="6:6">
      <c r="F702" s="34"/>
    </row>
    <row r="703" spans="6:6">
      <c r="F703" s="34"/>
    </row>
    <row r="704" spans="6:6">
      <c r="F704" s="34"/>
    </row>
    <row r="705" spans="6:6">
      <c r="F705" s="34"/>
    </row>
    <row r="706" spans="6:6">
      <c r="F706" s="34"/>
    </row>
    <row r="707" spans="6:6">
      <c r="F707" s="34"/>
    </row>
    <row r="708" spans="6:6">
      <c r="F708" s="34"/>
    </row>
    <row r="709" spans="6:6">
      <c r="F709" s="34"/>
    </row>
    <row r="710" spans="6:6">
      <c r="F710" s="34"/>
    </row>
    <row r="711" spans="6:6">
      <c r="F711" s="34"/>
    </row>
    <row r="712" spans="6:6">
      <c r="F712" s="34"/>
    </row>
    <row r="713" spans="6:6">
      <c r="F713" s="34"/>
    </row>
    <row r="714" spans="6:6">
      <c r="F714" s="34"/>
    </row>
    <row r="715" spans="6:6">
      <c r="F715" s="34"/>
    </row>
    <row r="716" spans="6:6">
      <c r="F716" s="34"/>
    </row>
    <row r="717" spans="6:6">
      <c r="F717" s="34"/>
    </row>
    <row r="718" spans="6:6">
      <c r="F718" s="34"/>
    </row>
    <row r="719" spans="6:6">
      <c r="F719" s="34"/>
    </row>
    <row r="720" spans="6:6">
      <c r="F720" s="34"/>
    </row>
    <row r="721" spans="6:6">
      <c r="F721" s="34"/>
    </row>
    <row r="722" spans="6:6">
      <c r="F722" s="34"/>
    </row>
    <row r="723" spans="6:6">
      <c r="F723" s="34"/>
    </row>
    <row r="724" spans="6:6">
      <c r="F724" s="34"/>
    </row>
    <row r="725" spans="6:6">
      <c r="F725" s="34"/>
    </row>
    <row r="726" spans="6:6">
      <c r="F726" s="34"/>
    </row>
    <row r="727" spans="6:6">
      <c r="F727" s="34"/>
    </row>
    <row r="728" spans="6:6">
      <c r="F728" s="34"/>
    </row>
    <row r="729" spans="6:6">
      <c r="F729" s="34"/>
    </row>
    <row r="730" spans="6:6">
      <c r="F730" s="34"/>
    </row>
    <row r="731" spans="6:6">
      <c r="F731" s="34"/>
    </row>
    <row r="732" spans="6:6">
      <c r="F732" s="34"/>
    </row>
    <row r="733" spans="6:6">
      <c r="F733" s="34"/>
    </row>
    <row r="734" spans="6:6">
      <c r="F734" s="34"/>
    </row>
    <row r="735" spans="6:6">
      <c r="F735" s="34"/>
    </row>
    <row r="736" spans="6:6">
      <c r="F736" s="34"/>
    </row>
    <row r="737" spans="6:6">
      <c r="F737" s="34"/>
    </row>
    <row r="738" spans="6:6">
      <c r="F738" s="34"/>
    </row>
    <row r="739" spans="6:6">
      <c r="F739" s="34"/>
    </row>
    <row r="740" spans="6:6">
      <c r="F740" s="34"/>
    </row>
    <row r="741" spans="6:6">
      <c r="F741" s="34"/>
    </row>
    <row r="742" spans="6:6">
      <c r="F742" s="34"/>
    </row>
    <row r="743" spans="6:6">
      <c r="F743" s="34"/>
    </row>
    <row r="744" spans="6:6">
      <c r="F744" s="34"/>
    </row>
    <row r="745" spans="6:6">
      <c r="F745" s="34"/>
    </row>
    <row r="746" spans="6:6">
      <c r="F746" s="34"/>
    </row>
    <row r="747" spans="6:6">
      <c r="F747" s="34"/>
    </row>
    <row r="748" spans="6:6">
      <c r="F748" s="34"/>
    </row>
    <row r="749" spans="6:6">
      <c r="F749" s="34"/>
    </row>
    <row r="750" spans="6:6">
      <c r="F750" s="34"/>
    </row>
    <row r="751" spans="6:6">
      <c r="F751" s="34"/>
    </row>
    <row r="752" spans="6:6">
      <c r="F752" s="34"/>
    </row>
    <row r="753" spans="6:6">
      <c r="F753" s="34"/>
    </row>
    <row r="754" spans="6:6">
      <c r="F754" s="34"/>
    </row>
    <row r="755" spans="6:6">
      <c r="F755" s="34"/>
    </row>
    <row r="756" spans="6:6">
      <c r="F756" s="34"/>
    </row>
    <row r="757" spans="6:6">
      <c r="F757" s="34"/>
    </row>
    <row r="758" spans="6:6">
      <c r="F758" s="34"/>
    </row>
    <row r="759" spans="6:6">
      <c r="F759" s="34"/>
    </row>
    <row r="760" spans="6:6">
      <c r="F760" s="34"/>
    </row>
    <row r="761" spans="6:6">
      <c r="F761" s="34"/>
    </row>
    <row r="762" spans="6:6">
      <c r="F762" s="34"/>
    </row>
    <row r="763" spans="6:6">
      <c r="F763" s="34"/>
    </row>
    <row r="764" spans="6:6">
      <c r="F764" s="34"/>
    </row>
    <row r="765" spans="6:6">
      <c r="F765" s="34"/>
    </row>
    <row r="766" spans="6:6">
      <c r="F766" s="34"/>
    </row>
    <row r="767" spans="6:6">
      <c r="F767" s="34"/>
    </row>
    <row r="768" spans="6:6">
      <c r="F768" s="34"/>
    </row>
    <row r="769" spans="6:6">
      <c r="F769" s="34"/>
    </row>
    <row r="770" spans="6:6">
      <c r="F770" s="34"/>
    </row>
    <row r="771" spans="6:6">
      <c r="F771" s="34"/>
    </row>
    <row r="772" spans="6:6">
      <c r="F772" s="34"/>
    </row>
    <row r="773" spans="6:6">
      <c r="F773" s="34"/>
    </row>
    <row r="774" spans="6:6">
      <c r="F774" s="34"/>
    </row>
    <row r="775" spans="6:6">
      <c r="F775" s="34"/>
    </row>
    <row r="776" spans="6:6">
      <c r="F776" s="34"/>
    </row>
    <row r="777" spans="6:6">
      <c r="F777" s="34"/>
    </row>
    <row r="778" spans="6:6">
      <c r="F778" s="34"/>
    </row>
    <row r="779" spans="6:6">
      <c r="F779" s="34"/>
    </row>
    <row r="780" spans="6:6">
      <c r="F780" s="34"/>
    </row>
    <row r="781" spans="6:6">
      <c r="F781" s="34"/>
    </row>
    <row r="782" spans="6:6">
      <c r="F782" s="34"/>
    </row>
    <row r="783" spans="6:6">
      <c r="F783" s="34"/>
    </row>
    <row r="784" spans="6:6">
      <c r="F784" s="34"/>
    </row>
    <row r="785" spans="6:6">
      <c r="F785" s="34"/>
    </row>
    <row r="786" spans="6:6">
      <c r="F786" s="34"/>
    </row>
    <row r="787" spans="6:6">
      <c r="F787" s="34"/>
    </row>
    <row r="788" spans="6:6">
      <c r="F788" s="34"/>
    </row>
    <row r="789" spans="6:6">
      <c r="F789" s="34"/>
    </row>
    <row r="790" spans="6:6">
      <c r="F790" s="34"/>
    </row>
    <row r="791" spans="6:6">
      <c r="F791" s="34"/>
    </row>
    <row r="792" spans="6:6">
      <c r="F792" s="34"/>
    </row>
    <row r="793" spans="6:6">
      <c r="F793" s="34"/>
    </row>
    <row r="794" spans="6:6">
      <c r="F794" s="34"/>
    </row>
    <row r="795" spans="6:6">
      <c r="F795" s="34"/>
    </row>
    <row r="796" spans="6:6">
      <c r="F796" s="34"/>
    </row>
    <row r="797" spans="6:6">
      <c r="F797" s="34"/>
    </row>
    <row r="798" spans="6:6">
      <c r="F798" s="34"/>
    </row>
    <row r="799" spans="6:6">
      <c r="F799" s="34"/>
    </row>
    <row r="800" spans="6:6">
      <c r="F800" s="34"/>
    </row>
    <row r="801" spans="6:6">
      <c r="F801" s="34"/>
    </row>
    <row r="802" spans="6:6">
      <c r="F802" s="34"/>
    </row>
    <row r="803" spans="6:6">
      <c r="F803" s="34"/>
    </row>
    <row r="804" spans="6:6">
      <c r="F804" s="34"/>
    </row>
    <row r="805" spans="6:6">
      <c r="F805" s="34"/>
    </row>
    <row r="806" spans="6:6">
      <c r="F806" s="34"/>
    </row>
    <row r="807" spans="6:6">
      <c r="F807" s="34"/>
    </row>
    <row r="808" spans="6:6">
      <c r="F808" s="34"/>
    </row>
    <row r="809" spans="6:6">
      <c r="F809" s="34"/>
    </row>
    <row r="810" spans="6:6">
      <c r="F810" s="34"/>
    </row>
    <row r="811" spans="6:6">
      <c r="F811" s="34"/>
    </row>
    <row r="812" spans="6:6">
      <c r="F812" s="34"/>
    </row>
    <row r="813" spans="6:6">
      <c r="F813" s="34"/>
    </row>
    <row r="814" spans="6:6">
      <c r="F814" s="34"/>
    </row>
    <row r="815" spans="6:6">
      <c r="F815" s="34"/>
    </row>
    <row r="816" spans="6:6">
      <c r="F816" s="34"/>
    </row>
    <row r="817" spans="6:6">
      <c r="F817" s="34"/>
    </row>
    <row r="818" spans="6:6">
      <c r="F818" s="34"/>
    </row>
    <row r="819" spans="6:6">
      <c r="F819" s="34"/>
    </row>
    <row r="820" spans="6:6">
      <c r="F820" s="34"/>
    </row>
    <row r="821" spans="6:6">
      <c r="F821" s="34"/>
    </row>
    <row r="822" spans="6:6">
      <c r="F822" s="34"/>
    </row>
    <row r="823" spans="6:6">
      <c r="F823" s="34"/>
    </row>
    <row r="824" spans="6:6">
      <c r="F824" s="34"/>
    </row>
    <row r="825" spans="6:6">
      <c r="F825" s="34"/>
    </row>
    <row r="826" spans="6:6">
      <c r="F826" s="34"/>
    </row>
    <row r="827" spans="6:6">
      <c r="F827" s="34"/>
    </row>
    <row r="828" spans="6:6">
      <c r="F828" s="34"/>
    </row>
    <row r="829" spans="6:6">
      <c r="F829" s="34"/>
    </row>
    <row r="830" spans="6:6">
      <c r="F830" s="34"/>
    </row>
    <row r="831" spans="6:6">
      <c r="F831" s="34"/>
    </row>
    <row r="832" spans="6:6">
      <c r="F832" s="34"/>
    </row>
    <row r="833" spans="6:6">
      <c r="F833" s="34"/>
    </row>
    <row r="834" spans="6:6">
      <c r="F834" s="34"/>
    </row>
    <row r="835" spans="6:6">
      <c r="F835" s="34"/>
    </row>
    <row r="836" spans="6:6">
      <c r="F836" s="34"/>
    </row>
    <row r="837" spans="6:6">
      <c r="F837" s="34"/>
    </row>
    <row r="838" spans="6:6">
      <c r="F838" s="34"/>
    </row>
    <row r="839" spans="6:6">
      <c r="F839" s="34"/>
    </row>
    <row r="840" spans="6:6">
      <c r="F840" s="34"/>
    </row>
    <row r="841" spans="6:6">
      <c r="F841" s="34"/>
    </row>
    <row r="842" spans="6:6">
      <c r="F842" s="34"/>
    </row>
    <row r="843" spans="6:6">
      <c r="F843" s="34"/>
    </row>
    <row r="844" spans="6:6">
      <c r="F844" s="34"/>
    </row>
    <row r="845" spans="6:6">
      <c r="F845" s="34"/>
    </row>
    <row r="846" spans="6:6">
      <c r="F846" s="34"/>
    </row>
    <row r="847" spans="6:6">
      <c r="F847" s="34"/>
    </row>
    <row r="848" spans="6:6">
      <c r="F848" s="34"/>
    </row>
    <row r="849" spans="6:6">
      <c r="F849" s="34"/>
    </row>
    <row r="850" spans="6:6">
      <c r="F850" s="34"/>
    </row>
    <row r="851" spans="6:6">
      <c r="F851" s="34"/>
    </row>
    <row r="852" spans="6:6">
      <c r="F852" s="34"/>
    </row>
    <row r="853" spans="6:6">
      <c r="F853" s="34"/>
    </row>
    <row r="854" spans="6:6">
      <c r="F854" s="34"/>
    </row>
    <row r="855" spans="6:6">
      <c r="F855" s="34"/>
    </row>
    <row r="856" spans="6:6">
      <c r="F856" s="34"/>
    </row>
    <row r="857" spans="6:6">
      <c r="F857" s="34"/>
    </row>
    <row r="858" spans="6:6">
      <c r="F858" s="34"/>
    </row>
    <row r="859" spans="6:6">
      <c r="F859" s="34"/>
    </row>
    <row r="860" spans="6:6">
      <c r="F860" s="34"/>
    </row>
    <row r="861" spans="6:6">
      <c r="F861" s="34"/>
    </row>
    <row r="862" spans="6:6">
      <c r="F862" s="34"/>
    </row>
    <row r="863" spans="6:6">
      <c r="F863" s="34"/>
    </row>
    <row r="864" spans="6:6">
      <c r="F864" s="34"/>
    </row>
    <row r="865" spans="6:6">
      <c r="F865" s="34"/>
    </row>
    <row r="866" spans="6:6">
      <c r="F866" s="34"/>
    </row>
    <row r="867" spans="6:6">
      <c r="F867" s="34"/>
    </row>
    <row r="868" spans="6:6">
      <c r="F868" s="34"/>
    </row>
    <row r="869" spans="6:6">
      <c r="F869" s="34"/>
    </row>
    <row r="870" spans="6:6">
      <c r="F870" s="34"/>
    </row>
    <row r="871" spans="6:6">
      <c r="F871" s="34"/>
    </row>
    <row r="872" spans="6:6">
      <c r="F872" s="34"/>
    </row>
    <row r="873" spans="6:6">
      <c r="F873" s="34"/>
    </row>
    <row r="874" spans="6:6">
      <c r="F874" s="34"/>
    </row>
    <row r="875" spans="6:6">
      <c r="F875" s="34"/>
    </row>
    <row r="876" spans="6:6">
      <c r="F876" s="34"/>
    </row>
    <row r="877" spans="6:6">
      <c r="F877" s="34"/>
    </row>
    <row r="878" spans="6:6">
      <c r="F878" s="34"/>
    </row>
    <row r="879" spans="6:6">
      <c r="F879" s="34"/>
    </row>
    <row r="880" spans="6:6">
      <c r="F880" s="34"/>
    </row>
    <row r="881" spans="6:6">
      <c r="F881" s="34"/>
    </row>
    <row r="882" spans="6:6">
      <c r="F882" s="34"/>
    </row>
    <row r="883" spans="6:6">
      <c r="F883" s="34"/>
    </row>
    <row r="884" spans="6:6">
      <c r="F884" s="34"/>
    </row>
    <row r="885" spans="6:6">
      <c r="F885" s="34"/>
    </row>
    <row r="886" spans="6:6">
      <c r="F886" s="34"/>
    </row>
    <row r="887" spans="6:6">
      <c r="F887" s="34"/>
    </row>
    <row r="888" spans="6:6">
      <c r="F888" s="34"/>
    </row>
    <row r="889" spans="6:6">
      <c r="F889" s="34"/>
    </row>
    <row r="890" spans="6:6">
      <c r="F890" s="34"/>
    </row>
    <row r="891" spans="6:6"/>
    <row r="892" spans="6:6"/>
    <row r="893" spans="6:6"/>
    <row r="894" spans="6:6"/>
    <row r="895" spans="6:6"/>
    <row r="896" spans="6: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</sheetData>
  <mergeCells count="9">
    <mergeCell ref="B45:B50"/>
    <mergeCell ref="A1:G1"/>
    <mergeCell ref="B3:B8"/>
    <mergeCell ref="B9:B14"/>
    <mergeCell ref="B15:B20"/>
    <mergeCell ref="B21:B26"/>
    <mergeCell ref="B27:B30"/>
    <mergeCell ref="B31:B38"/>
    <mergeCell ref="B39:B44"/>
  </mergeCells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38"/>
  <sheetViews>
    <sheetView tabSelected="1" workbookViewId="0">
      <selection activeCell="L5" sqref="L5"/>
    </sheetView>
  </sheetViews>
  <sheetFormatPr baseColWidth="10" defaultColWidth="14.42578125" defaultRowHeight="15" customHeight="1"/>
  <cols>
    <col min="1" max="1" width="17.28515625" style="6" bestFit="1" customWidth="1"/>
    <col min="2" max="2" width="33.85546875" style="6" bestFit="1" customWidth="1"/>
    <col min="3" max="3" width="18.85546875" style="6" bestFit="1" customWidth="1"/>
    <col min="4" max="4" width="5.140625" style="6" customWidth="1"/>
    <col min="5" max="5" width="7.85546875" style="6" customWidth="1"/>
    <col min="6" max="6" width="9.28515625" style="6" customWidth="1"/>
    <col min="7" max="7" width="16.7109375" style="6" bestFit="1" customWidth="1"/>
    <col min="8" max="16384" width="14.42578125" style="6"/>
  </cols>
  <sheetData>
    <row r="1" spans="1:7">
      <c r="A1" s="84" t="s">
        <v>126</v>
      </c>
      <c r="B1" s="85"/>
      <c r="C1" s="85"/>
      <c r="D1" s="85"/>
      <c r="E1" s="85"/>
      <c r="F1" s="85"/>
      <c r="G1" s="85"/>
    </row>
    <row r="2" spans="1:7">
      <c r="A2" s="24" t="s">
        <v>115</v>
      </c>
      <c r="B2" s="24" t="s">
        <v>63</v>
      </c>
      <c r="C2" s="24" t="s">
        <v>64</v>
      </c>
      <c r="D2" s="24" t="s">
        <v>65</v>
      </c>
      <c r="E2" s="24" t="s">
        <v>66</v>
      </c>
      <c r="F2" s="24" t="s">
        <v>116</v>
      </c>
      <c r="G2" s="24" t="s">
        <v>67</v>
      </c>
    </row>
    <row r="3" spans="1:7">
      <c r="A3" s="35" t="s">
        <v>139</v>
      </c>
      <c r="B3" s="86" t="s">
        <v>68</v>
      </c>
      <c r="C3" s="29" t="s">
        <v>69</v>
      </c>
      <c r="D3" s="35" t="s">
        <v>10</v>
      </c>
      <c r="E3" s="35">
        <v>5</v>
      </c>
      <c r="F3" s="38">
        <v>0.2</v>
      </c>
      <c r="G3" s="35" t="s">
        <v>70</v>
      </c>
    </row>
    <row r="4" spans="1:7">
      <c r="A4" s="35" t="s">
        <v>139</v>
      </c>
      <c r="B4" s="87"/>
      <c r="C4" s="29" t="s">
        <v>71</v>
      </c>
      <c r="D4" s="35" t="s">
        <v>10</v>
      </c>
      <c r="E4" s="35">
        <v>4</v>
      </c>
      <c r="F4" s="38">
        <v>0.2</v>
      </c>
      <c r="G4" s="35" t="s">
        <v>70</v>
      </c>
    </row>
    <row r="5" spans="1:7">
      <c r="A5" s="35" t="s">
        <v>139</v>
      </c>
      <c r="B5" s="87"/>
      <c r="C5" s="29" t="s">
        <v>72</v>
      </c>
      <c r="D5" s="35" t="s">
        <v>10</v>
      </c>
      <c r="E5" s="35">
        <v>3</v>
      </c>
      <c r="F5" s="38">
        <v>0.2</v>
      </c>
      <c r="G5" s="35" t="s">
        <v>70</v>
      </c>
    </row>
    <row r="6" spans="1:7">
      <c r="A6" s="35" t="s">
        <v>139</v>
      </c>
      <c r="B6" s="87"/>
      <c r="C6" s="29" t="s">
        <v>73</v>
      </c>
      <c r="D6" s="35" t="s">
        <v>10</v>
      </c>
      <c r="E6" s="35">
        <v>2</v>
      </c>
      <c r="F6" s="38">
        <v>0.2</v>
      </c>
      <c r="G6" s="35" t="s">
        <v>70</v>
      </c>
    </row>
    <row r="7" spans="1:7">
      <c r="A7" s="35" t="s">
        <v>139</v>
      </c>
      <c r="B7" s="87"/>
      <c r="C7" s="29" t="s">
        <v>74</v>
      </c>
      <c r="D7" s="35" t="s">
        <v>10</v>
      </c>
      <c r="E7" s="35">
        <v>1</v>
      </c>
      <c r="F7" s="38">
        <v>0.2</v>
      </c>
      <c r="G7" s="35" t="s">
        <v>70</v>
      </c>
    </row>
    <row r="8" spans="1:7">
      <c r="A8" s="35" t="s">
        <v>139</v>
      </c>
      <c r="B8" s="88"/>
      <c r="C8" s="29" t="s">
        <v>159</v>
      </c>
      <c r="D8" s="35" t="s">
        <v>10</v>
      </c>
      <c r="E8" s="35">
        <v>3</v>
      </c>
      <c r="F8" s="38">
        <v>0.2</v>
      </c>
      <c r="G8" s="35" t="s">
        <v>70</v>
      </c>
    </row>
    <row r="9" spans="1:7">
      <c r="A9" s="35" t="s">
        <v>140</v>
      </c>
      <c r="B9" s="86" t="s">
        <v>13</v>
      </c>
      <c r="C9" s="29" t="s">
        <v>80</v>
      </c>
      <c r="D9" s="35" t="s">
        <v>10</v>
      </c>
      <c r="E9" s="35">
        <v>5</v>
      </c>
      <c r="F9" s="38">
        <v>0.12</v>
      </c>
      <c r="G9" s="35" t="s">
        <v>70</v>
      </c>
    </row>
    <row r="10" spans="1:7">
      <c r="A10" s="35" t="s">
        <v>140</v>
      </c>
      <c r="B10" s="87"/>
      <c r="C10" s="29" t="s">
        <v>79</v>
      </c>
      <c r="D10" s="35" t="s">
        <v>10</v>
      </c>
      <c r="E10" s="35">
        <v>5</v>
      </c>
      <c r="F10" s="38">
        <v>0.12</v>
      </c>
      <c r="G10" s="35" t="s">
        <v>70</v>
      </c>
    </row>
    <row r="11" spans="1:7">
      <c r="A11" s="35" t="s">
        <v>140</v>
      </c>
      <c r="B11" s="87"/>
      <c r="C11" s="29" t="s">
        <v>77</v>
      </c>
      <c r="D11" s="35" t="s">
        <v>10</v>
      </c>
      <c r="E11" s="35">
        <v>3</v>
      </c>
      <c r="F11" s="38">
        <v>0.12</v>
      </c>
      <c r="G11" s="35" t="s">
        <v>70</v>
      </c>
    </row>
    <row r="12" spans="1:7">
      <c r="A12" s="35" t="s">
        <v>140</v>
      </c>
      <c r="B12" s="87"/>
      <c r="C12" s="29" t="s">
        <v>78</v>
      </c>
      <c r="D12" s="35" t="s">
        <v>10</v>
      </c>
      <c r="E12" s="35">
        <v>3</v>
      </c>
      <c r="F12" s="38">
        <v>0.12</v>
      </c>
      <c r="G12" s="35" t="s">
        <v>70</v>
      </c>
    </row>
    <row r="13" spans="1:7">
      <c r="A13" s="35" t="s">
        <v>140</v>
      </c>
      <c r="B13" s="87"/>
      <c r="C13" s="29" t="s">
        <v>76</v>
      </c>
      <c r="D13" s="35" t="s">
        <v>10</v>
      </c>
      <c r="E13" s="35">
        <v>2</v>
      </c>
      <c r="F13" s="38">
        <v>0.12</v>
      </c>
      <c r="G13" s="35" t="s">
        <v>70</v>
      </c>
    </row>
    <row r="14" spans="1:7">
      <c r="A14" s="35" t="s">
        <v>140</v>
      </c>
      <c r="B14" s="88"/>
      <c r="C14" s="29" t="s">
        <v>159</v>
      </c>
      <c r="D14" s="35" t="s">
        <v>10</v>
      </c>
      <c r="E14" s="35">
        <v>3</v>
      </c>
      <c r="F14" s="38">
        <v>0.12</v>
      </c>
      <c r="G14" s="35" t="s">
        <v>70</v>
      </c>
    </row>
    <row r="15" spans="1:7">
      <c r="A15" s="35" t="s">
        <v>117</v>
      </c>
      <c r="B15" s="86" t="s">
        <v>81</v>
      </c>
      <c r="C15" s="29" t="s">
        <v>151</v>
      </c>
      <c r="D15" s="35" t="s">
        <v>10</v>
      </c>
      <c r="E15" s="35">
        <v>5</v>
      </c>
      <c r="F15" s="38">
        <v>0.08</v>
      </c>
      <c r="G15" s="35" t="s">
        <v>70</v>
      </c>
    </row>
    <row r="16" spans="1:7">
      <c r="A16" s="35" t="s">
        <v>117</v>
      </c>
      <c r="B16" s="87"/>
      <c r="C16" s="29" t="s">
        <v>82</v>
      </c>
      <c r="D16" s="35" t="s">
        <v>10</v>
      </c>
      <c r="E16" s="35">
        <v>4</v>
      </c>
      <c r="F16" s="38">
        <v>0.08</v>
      </c>
      <c r="G16" s="35" t="s">
        <v>70</v>
      </c>
    </row>
    <row r="17" spans="1:7">
      <c r="A17" s="35" t="s">
        <v>117</v>
      </c>
      <c r="B17" s="87"/>
      <c r="C17" s="29" t="s">
        <v>83</v>
      </c>
      <c r="D17" s="35" t="s">
        <v>10</v>
      </c>
      <c r="E17" s="35">
        <v>3</v>
      </c>
      <c r="F17" s="38">
        <v>0.08</v>
      </c>
      <c r="G17" s="35" t="s">
        <v>70</v>
      </c>
    </row>
    <row r="18" spans="1:7">
      <c r="A18" s="35" t="s">
        <v>117</v>
      </c>
      <c r="B18" s="87"/>
      <c r="C18" s="29" t="s">
        <v>84</v>
      </c>
      <c r="D18" s="35" t="s">
        <v>10</v>
      </c>
      <c r="E18" s="35">
        <v>2</v>
      </c>
      <c r="F18" s="38">
        <v>0.08</v>
      </c>
      <c r="G18" s="35" t="s">
        <v>70</v>
      </c>
    </row>
    <row r="19" spans="1:7">
      <c r="A19" s="35" t="s">
        <v>117</v>
      </c>
      <c r="B19" s="87"/>
      <c r="C19" s="29" t="s">
        <v>150</v>
      </c>
      <c r="D19" s="35" t="s">
        <v>10</v>
      </c>
      <c r="E19" s="35">
        <v>1</v>
      </c>
      <c r="F19" s="38">
        <v>0.08</v>
      </c>
      <c r="G19" s="35" t="s">
        <v>70</v>
      </c>
    </row>
    <row r="20" spans="1:7">
      <c r="A20" s="35" t="s">
        <v>117</v>
      </c>
      <c r="B20" s="88"/>
      <c r="C20" s="29" t="s">
        <v>159</v>
      </c>
      <c r="D20" s="35" t="s">
        <v>10</v>
      </c>
      <c r="E20" s="35">
        <v>3</v>
      </c>
      <c r="F20" s="38">
        <v>0.08</v>
      </c>
      <c r="G20" s="35" t="s">
        <v>70</v>
      </c>
    </row>
    <row r="21" spans="1:7">
      <c r="A21" s="35" t="s">
        <v>118</v>
      </c>
      <c r="B21" s="86" t="s">
        <v>85</v>
      </c>
      <c r="C21" s="29" t="s">
        <v>162</v>
      </c>
      <c r="D21" s="35" t="s">
        <v>10</v>
      </c>
      <c r="E21" s="35">
        <v>5</v>
      </c>
      <c r="F21" s="38">
        <v>0.1</v>
      </c>
      <c r="G21" s="35" t="s">
        <v>70</v>
      </c>
    </row>
    <row r="22" spans="1:7">
      <c r="A22" s="35" t="s">
        <v>118</v>
      </c>
      <c r="B22" s="87"/>
      <c r="C22" s="29" t="s">
        <v>152</v>
      </c>
      <c r="D22" s="35" t="s">
        <v>10</v>
      </c>
      <c r="E22" s="35">
        <v>4</v>
      </c>
      <c r="F22" s="38">
        <v>0.1</v>
      </c>
      <c r="G22" s="35" t="s">
        <v>70</v>
      </c>
    </row>
    <row r="23" spans="1:7">
      <c r="A23" s="35" t="s">
        <v>118</v>
      </c>
      <c r="B23" s="87"/>
      <c r="C23" s="29" t="s">
        <v>165</v>
      </c>
      <c r="D23" s="35" t="s">
        <v>10</v>
      </c>
      <c r="E23" s="35">
        <v>3</v>
      </c>
      <c r="F23" s="38">
        <v>0.1</v>
      </c>
      <c r="G23" s="35" t="s">
        <v>70</v>
      </c>
    </row>
    <row r="24" spans="1:7">
      <c r="A24" s="35" t="s">
        <v>118</v>
      </c>
      <c r="B24" s="87"/>
      <c r="C24" s="29" t="s">
        <v>163</v>
      </c>
      <c r="D24" s="35" t="s">
        <v>10</v>
      </c>
      <c r="E24" s="35">
        <v>2</v>
      </c>
      <c r="F24" s="38">
        <v>0.1</v>
      </c>
      <c r="G24" s="35" t="s">
        <v>70</v>
      </c>
    </row>
    <row r="25" spans="1:7">
      <c r="A25" s="35" t="s">
        <v>118</v>
      </c>
      <c r="B25" s="87"/>
      <c r="C25" s="29" t="s">
        <v>164</v>
      </c>
      <c r="D25" s="35" t="s">
        <v>10</v>
      </c>
      <c r="E25" s="35">
        <v>1</v>
      </c>
      <c r="F25" s="38">
        <v>0.1</v>
      </c>
      <c r="G25" s="35" t="s">
        <v>70</v>
      </c>
    </row>
    <row r="26" spans="1:7">
      <c r="A26" s="35" t="s">
        <v>118</v>
      </c>
      <c r="B26" s="88"/>
      <c r="C26" s="29" t="s">
        <v>159</v>
      </c>
      <c r="D26" s="35" t="s">
        <v>10</v>
      </c>
      <c r="E26" s="35">
        <v>3</v>
      </c>
      <c r="F26" s="38">
        <v>0.1</v>
      </c>
      <c r="G26" s="35" t="s">
        <v>70</v>
      </c>
    </row>
    <row r="27" spans="1:7">
      <c r="A27" s="29" t="s">
        <v>160</v>
      </c>
      <c r="B27" s="86" t="s">
        <v>124</v>
      </c>
      <c r="C27" s="29" t="s">
        <v>42</v>
      </c>
      <c r="D27" s="36" t="s">
        <v>19</v>
      </c>
      <c r="E27" s="35">
        <v>5</v>
      </c>
      <c r="F27" s="38">
        <v>0.3</v>
      </c>
      <c r="G27" s="35" t="s">
        <v>24</v>
      </c>
    </row>
    <row r="28" spans="1:7">
      <c r="A28" s="29" t="s">
        <v>160</v>
      </c>
      <c r="B28" s="87"/>
      <c r="C28" s="29" t="s">
        <v>40</v>
      </c>
      <c r="D28" s="36" t="s">
        <v>19</v>
      </c>
      <c r="E28" s="35">
        <v>4</v>
      </c>
      <c r="F28" s="38">
        <v>0.3</v>
      </c>
      <c r="G28" s="35" t="s">
        <v>24</v>
      </c>
    </row>
    <row r="29" spans="1:7">
      <c r="A29" s="29" t="s">
        <v>160</v>
      </c>
      <c r="B29" s="87"/>
      <c r="C29" s="29" t="s">
        <v>38</v>
      </c>
      <c r="D29" s="36" t="s">
        <v>19</v>
      </c>
      <c r="E29" s="35">
        <v>3</v>
      </c>
      <c r="F29" s="38">
        <v>0.3</v>
      </c>
      <c r="G29" s="35" t="s">
        <v>24</v>
      </c>
    </row>
    <row r="30" spans="1:7">
      <c r="A30" s="29" t="s">
        <v>160</v>
      </c>
      <c r="B30" s="87"/>
      <c r="C30" s="31" t="s">
        <v>35</v>
      </c>
      <c r="D30" s="36" t="s">
        <v>19</v>
      </c>
      <c r="E30" s="36">
        <v>2</v>
      </c>
      <c r="F30" s="38">
        <v>0.3</v>
      </c>
      <c r="G30" s="35" t="s">
        <v>24</v>
      </c>
    </row>
    <row r="31" spans="1:7">
      <c r="A31" s="29" t="s">
        <v>160</v>
      </c>
      <c r="B31" s="87"/>
      <c r="C31" s="31" t="s">
        <v>32</v>
      </c>
      <c r="D31" s="36" t="s">
        <v>19</v>
      </c>
      <c r="E31" s="36">
        <v>1</v>
      </c>
      <c r="F31" s="38">
        <v>0.3</v>
      </c>
      <c r="G31" s="35" t="s">
        <v>24</v>
      </c>
    </row>
    <row r="32" spans="1:7">
      <c r="A32" s="29" t="s">
        <v>160</v>
      </c>
      <c r="B32" s="88"/>
      <c r="C32" s="31" t="s">
        <v>159</v>
      </c>
      <c r="D32" s="31" t="s">
        <v>19</v>
      </c>
      <c r="E32" s="36">
        <v>3</v>
      </c>
      <c r="F32" s="38">
        <v>0.3</v>
      </c>
      <c r="G32" s="29" t="s">
        <v>24</v>
      </c>
    </row>
    <row r="33" spans="1:7">
      <c r="A33" s="31" t="s">
        <v>137</v>
      </c>
      <c r="B33" s="86" t="s">
        <v>125</v>
      </c>
      <c r="C33" s="33" t="s">
        <v>153</v>
      </c>
      <c r="D33" s="36" t="s">
        <v>10</v>
      </c>
      <c r="E33" s="36">
        <v>5</v>
      </c>
      <c r="F33" s="38">
        <v>0.2</v>
      </c>
      <c r="G33" s="31" t="s">
        <v>158</v>
      </c>
    </row>
    <row r="34" spans="1:7">
      <c r="A34" s="31" t="s">
        <v>137</v>
      </c>
      <c r="B34" s="87"/>
      <c r="C34" s="33" t="s">
        <v>154</v>
      </c>
      <c r="D34" s="36" t="s">
        <v>10</v>
      </c>
      <c r="E34" s="36">
        <v>4</v>
      </c>
      <c r="F34" s="38">
        <v>0.2</v>
      </c>
      <c r="G34" s="31" t="s">
        <v>158</v>
      </c>
    </row>
    <row r="35" spans="1:7">
      <c r="A35" s="31" t="s">
        <v>137</v>
      </c>
      <c r="B35" s="87"/>
      <c r="C35" s="33" t="s">
        <v>155</v>
      </c>
      <c r="D35" s="36" t="s">
        <v>10</v>
      </c>
      <c r="E35" s="36">
        <v>3</v>
      </c>
      <c r="F35" s="38">
        <v>0.2</v>
      </c>
      <c r="G35" s="31" t="s">
        <v>158</v>
      </c>
    </row>
    <row r="36" spans="1:7">
      <c r="A36" s="31" t="s">
        <v>137</v>
      </c>
      <c r="B36" s="87"/>
      <c r="C36" s="33" t="s">
        <v>156</v>
      </c>
      <c r="D36" s="36" t="s">
        <v>10</v>
      </c>
      <c r="E36" s="36">
        <v>2</v>
      </c>
      <c r="F36" s="38">
        <v>0.2</v>
      </c>
      <c r="G36" s="31" t="s">
        <v>158</v>
      </c>
    </row>
    <row r="37" spans="1:7">
      <c r="A37" s="31" t="s">
        <v>137</v>
      </c>
      <c r="B37" s="87"/>
      <c r="C37" s="33" t="s">
        <v>157</v>
      </c>
      <c r="D37" s="36" t="s">
        <v>10</v>
      </c>
      <c r="E37" s="36">
        <v>1</v>
      </c>
      <c r="F37" s="38">
        <v>0.2</v>
      </c>
      <c r="G37" s="31" t="s">
        <v>158</v>
      </c>
    </row>
    <row r="38" spans="1:7">
      <c r="A38" s="31" t="s">
        <v>137</v>
      </c>
      <c r="B38" s="88"/>
      <c r="C38" s="33" t="s">
        <v>159</v>
      </c>
      <c r="D38" s="36" t="s">
        <v>10</v>
      </c>
      <c r="E38" s="36">
        <v>3</v>
      </c>
      <c r="F38" s="38">
        <v>0.2</v>
      </c>
      <c r="G38" s="31" t="s">
        <v>158</v>
      </c>
    </row>
  </sheetData>
  <mergeCells count="7">
    <mergeCell ref="A1:G1"/>
    <mergeCell ref="B3:B8"/>
    <mergeCell ref="B33:B38"/>
    <mergeCell ref="B9:B14"/>
    <mergeCell ref="B15:B20"/>
    <mergeCell ref="B21:B26"/>
    <mergeCell ref="B27:B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Q1006"/>
  <sheetViews>
    <sheetView topLeftCell="A43" workbookViewId="0">
      <selection activeCell="C42" sqref="C42"/>
    </sheetView>
  </sheetViews>
  <sheetFormatPr baseColWidth="10" defaultColWidth="14.42578125" defaultRowHeight="15" customHeight="1"/>
  <cols>
    <col min="1" max="1" width="17.28515625" style="6" bestFit="1" customWidth="1"/>
    <col min="2" max="2" width="33.85546875" style="6" bestFit="1" customWidth="1"/>
    <col min="3" max="3" width="56.7109375" style="6" bestFit="1" customWidth="1"/>
    <col min="4" max="4" width="4.85546875" style="6" bestFit="1" customWidth="1"/>
    <col min="5" max="5" width="7.85546875" style="6" customWidth="1"/>
    <col min="6" max="6" width="7.140625" style="6" bestFit="1" customWidth="1"/>
    <col min="7" max="7" width="16.7109375" style="6" bestFit="1" customWidth="1"/>
    <col min="8" max="16384" width="14.42578125" style="6"/>
  </cols>
  <sheetData>
    <row r="1" spans="1:17">
      <c r="A1" s="84" t="s">
        <v>114</v>
      </c>
      <c r="B1" s="85"/>
      <c r="C1" s="85"/>
      <c r="D1" s="85"/>
      <c r="E1" s="85"/>
      <c r="F1" s="85"/>
      <c r="G1" s="85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1:17">
      <c r="A2" s="24" t="s">
        <v>115</v>
      </c>
      <c r="B2" s="24" t="s">
        <v>63</v>
      </c>
      <c r="C2" s="24" t="s">
        <v>64</v>
      </c>
      <c r="D2" s="24" t="s">
        <v>65</v>
      </c>
      <c r="E2" s="24" t="s">
        <v>66</v>
      </c>
      <c r="F2" s="25" t="s">
        <v>116</v>
      </c>
      <c r="G2" s="24" t="s">
        <v>67</v>
      </c>
      <c r="H2" s="21"/>
      <c r="I2" s="21"/>
      <c r="J2" s="21"/>
      <c r="K2" s="21"/>
      <c r="L2" s="21"/>
      <c r="M2" s="21"/>
      <c r="N2" s="21"/>
      <c r="O2" s="21"/>
      <c r="P2" s="21"/>
      <c r="Q2" s="21"/>
    </row>
    <row r="3" spans="1:17">
      <c r="A3" s="35" t="s">
        <v>119</v>
      </c>
      <c r="B3" s="86" t="s">
        <v>16</v>
      </c>
      <c r="C3" s="29" t="s">
        <v>95</v>
      </c>
      <c r="D3" s="36" t="s">
        <v>10</v>
      </c>
      <c r="E3" s="36">
        <v>5</v>
      </c>
      <c r="F3" s="42">
        <v>0.05</v>
      </c>
      <c r="G3" s="35" t="s">
        <v>17</v>
      </c>
      <c r="H3" s="21"/>
      <c r="I3" s="21"/>
      <c r="J3" s="21"/>
      <c r="K3" s="21"/>
      <c r="L3" s="21"/>
      <c r="M3" s="21"/>
      <c r="N3" s="21"/>
      <c r="O3" s="21"/>
      <c r="P3" s="21"/>
      <c r="Q3" s="21"/>
    </row>
    <row r="4" spans="1:17">
      <c r="A4" s="35" t="s">
        <v>119</v>
      </c>
      <c r="B4" s="87"/>
      <c r="C4" s="29" t="s">
        <v>94</v>
      </c>
      <c r="D4" s="36" t="s">
        <v>10</v>
      </c>
      <c r="E4" s="36">
        <v>3</v>
      </c>
      <c r="F4" s="42">
        <v>0.05</v>
      </c>
      <c r="G4" s="35" t="s">
        <v>17</v>
      </c>
      <c r="H4" s="21"/>
      <c r="I4" s="21"/>
      <c r="J4" s="21"/>
      <c r="K4" s="21"/>
      <c r="L4" s="21"/>
      <c r="M4" s="21"/>
      <c r="N4" s="21"/>
      <c r="O4" s="21"/>
      <c r="P4" s="21"/>
      <c r="Q4" s="21"/>
    </row>
    <row r="5" spans="1:17">
      <c r="A5" s="35" t="s">
        <v>119</v>
      </c>
      <c r="B5" s="87"/>
      <c r="C5" s="29" t="s">
        <v>93</v>
      </c>
      <c r="D5" s="36" t="s">
        <v>10</v>
      </c>
      <c r="E5" s="36">
        <v>1</v>
      </c>
      <c r="F5" s="42">
        <v>0.05</v>
      </c>
      <c r="G5" s="35" t="s">
        <v>17</v>
      </c>
      <c r="H5" s="21"/>
      <c r="I5" s="21"/>
      <c r="J5" s="21"/>
      <c r="K5" s="21"/>
      <c r="L5" s="21"/>
      <c r="M5" s="21"/>
      <c r="N5" s="21"/>
      <c r="O5" s="21"/>
      <c r="P5" s="21"/>
      <c r="Q5" s="21"/>
    </row>
    <row r="6" spans="1:17">
      <c r="A6" s="35" t="s">
        <v>119</v>
      </c>
      <c r="B6" s="88"/>
      <c r="C6" s="29" t="s">
        <v>159</v>
      </c>
      <c r="D6" s="45" t="s">
        <v>10</v>
      </c>
      <c r="E6" s="36">
        <v>3</v>
      </c>
      <c r="F6" s="42">
        <v>0.05</v>
      </c>
      <c r="G6" s="35" t="s">
        <v>17</v>
      </c>
      <c r="H6" s="21"/>
      <c r="I6" s="21"/>
      <c r="J6" s="21"/>
      <c r="K6" s="21"/>
      <c r="L6" s="21"/>
      <c r="M6" s="21"/>
      <c r="N6" s="21"/>
      <c r="O6" s="21"/>
      <c r="P6" s="21"/>
      <c r="Q6" s="21"/>
    </row>
    <row r="7" spans="1:17">
      <c r="A7" s="35" t="s">
        <v>120</v>
      </c>
      <c r="B7" s="86" t="s">
        <v>18</v>
      </c>
      <c r="C7" s="29" t="s">
        <v>146</v>
      </c>
      <c r="D7" s="40" t="s">
        <v>19</v>
      </c>
      <c r="E7" s="36">
        <v>5</v>
      </c>
      <c r="F7" s="42">
        <v>0.05</v>
      </c>
      <c r="G7" s="35" t="s">
        <v>17</v>
      </c>
      <c r="H7" s="21"/>
      <c r="I7" s="21"/>
      <c r="J7" s="21"/>
      <c r="K7" s="21"/>
      <c r="L7" s="21"/>
      <c r="M7" s="21"/>
      <c r="N7" s="21"/>
      <c r="O7" s="21"/>
      <c r="P7" s="21"/>
      <c r="Q7" s="21"/>
    </row>
    <row r="8" spans="1:17">
      <c r="A8" s="35" t="s">
        <v>120</v>
      </c>
      <c r="B8" s="87"/>
      <c r="C8" s="29" t="s">
        <v>147</v>
      </c>
      <c r="D8" s="40" t="s">
        <v>19</v>
      </c>
      <c r="E8" s="36">
        <v>4</v>
      </c>
      <c r="F8" s="42">
        <v>0.05</v>
      </c>
      <c r="G8" s="35" t="s">
        <v>17</v>
      </c>
      <c r="H8" s="21"/>
      <c r="I8" s="21"/>
      <c r="J8" s="21"/>
      <c r="K8" s="21"/>
      <c r="L8" s="21"/>
      <c r="M8" s="21"/>
      <c r="N8" s="21"/>
      <c r="O8" s="21"/>
      <c r="P8" s="21"/>
      <c r="Q8" s="21"/>
    </row>
    <row r="9" spans="1:17">
      <c r="A9" s="35" t="s">
        <v>120</v>
      </c>
      <c r="B9" s="87"/>
      <c r="C9" s="29" t="s">
        <v>138</v>
      </c>
      <c r="D9" s="40" t="s">
        <v>19</v>
      </c>
      <c r="E9" s="36">
        <v>3</v>
      </c>
      <c r="F9" s="42">
        <v>0.05</v>
      </c>
      <c r="G9" s="35" t="s">
        <v>17</v>
      </c>
      <c r="H9" s="21"/>
      <c r="I9" s="21"/>
      <c r="J9" s="21"/>
      <c r="K9" s="21"/>
      <c r="L9" s="21"/>
      <c r="M9" s="21"/>
      <c r="N9" s="21"/>
      <c r="O9" s="21"/>
      <c r="P9" s="21"/>
      <c r="Q9" s="21"/>
    </row>
    <row r="10" spans="1:17">
      <c r="A10" s="35" t="s">
        <v>120</v>
      </c>
      <c r="B10" s="87"/>
      <c r="C10" s="29" t="s">
        <v>141</v>
      </c>
      <c r="D10" s="40" t="s">
        <v>19</v>
      </c>
      <c r="E10" s="36">
        <v>2</v>
      </c>
      <c r="F10" s="42">
        <v>0.05</v>
      </c>
      <c r="G10" s="35" t="s">
        <v>17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spans="1:17">
      <c r="A11" s="35" t="s">
        <v>120</v>
      </c>
      <c r="B11" s="87"/>
      <c r="C11" s="29" t="s">
        <v>96</v>
      </c>
      <c r="D11" s="40" t="s">
        <v>19</v>
      </c>
      <c r="E11" s="36">
        <v>1</v>
      </c>
      <c r="F11" s="42">
        <v>0.05</v>
      </c>
      <c r="G11" s="35" t="s">
        <v>17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spans="1:17">
      <c r="A12" s="35" t="s">
        <v>120</v>
      </c>
      <c r="B12" s="88"/>
      <c r="C12" s="29" t="s">
        <v>159</v>
      </c>
      <c r="D12" s="45" t="s">
        <v>19</v>
      </c>
      <c r="E12" s="36">
        <v>3</v>
      </c>
      <c r="F12" s="42">
        <v>0.05</v>
      </c>
      <c r="G12" s="35" t="s">
        <v>17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spans="1:17">
      <c r="A13" s="35" t="s">
        <v>121</v>
      </c>
      <c r="B13" s="86" t="s">
        <v>20</v>
      </c>
      <c r="C13" s="29" t="s">
        <v>145</v>
      </c>
      <c r="D13" s="40" t="s">
        <v>19</v>
      </c>
      <c r="E13" s="29">
        <v>2</v>
      </c>
      <c r="F13" s="42">
        <v>0.2</v>
      </c>
      <c r="G13" s="35" t="s">
        <v>17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spans="1:17">
      <c r="A14" s="35" t="s">
        <v>121</v>
      </c>
      <c r="B14" s="87"/>
      <c r="C14" s="29" t="s">
        <v>144</v>
      </c>
      <c r="D14" s="40" t="s">
        <v>19</v>
      </c>
      <c r="E14" s="29">
        <v>5</v>
      </c>
      <c r="F14" s="42">
        <v>0.2</v>
      </c>
      <c r="G14" s="35" t="s">
        <v>17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</row>
    <row r="15" spans="1:17">
      <c r="A15" s="35" t="s">
        <v>121</v>
      </c>
      <c r="B15" s="87"/>
      <c r="C15" s="29" t="s">
        <v>142</v>
      </c>
      <c r="D15" s="40" t="s">
        <v>19</v>
      </c>
      <c r="E15" s="29">
        <v>4</v>
      </c>
      <c r="F15" s="42">
        <v>0.2</v>
      </c>
      <c r="G15" s="35" t="s">
        <v>17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</row>
    <row r="16" spans="1:17">
      <c r="A16" s="35" t="s">
        <v>121</v>
      </c>
      <c r="B16" s="87"/>
      <c r="C16" s="29" t="s">
        <v>99</v>
      </c>
      <c r="D16" s="40" t="s">
        <v>19</v>
      </c>
      <c r="E16" s="29">
        <v>2</v>
      </c>
      <c r="F16" s="42">
        <v>0.2</v>
      </c>
      <c r="G16" s="35" t="s">
        <v>17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</row>
    <row r="17" spans="1:17">
      <c r="A17" s="35" t="s">
        <v>121</v>
      </c>
      <c r="B17" s="87"/>
      <c r="C17" s="29" t="s">
        <v>98</v>
      </c>
      <c r="D17" s="40" t="s">
        <v>19</v>
      </c>
      <c r="E17" s="29">
        <v>1</v>
      </c>
      <c r="F17" s="42">
        <v>0.2</v>
      </c>
      <c r="G17" s="35" t="s">
        <v>17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</row>
    <row r="18" spans="1:17">
      <c r="A18" s="35" t="s">
        <v>121</v>
      </c>
      <c r="B18" s="87"/>
      <c r="C18" s="29" t="s">
        <v>128</v>
      </c>
      <c r="D18" s="40" t="s">
        <v>19</v>
      </c>
      <c r="E18" s="29">
        <v>4</v>
      </c>
      <c r="F18" s="42">
        <v>0.2</v>
      </c>
      <c r="G18" s="35" t="s">
        <v>17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</row>
    <row r="19" spans="1:17">
      <c r="A19" s="35" t="s">
        <v>121</v>
      </c>
      <c r="B19" s="87"/>
      <c r="C19" s="29" t="s">
        <v>143</v>
      </c>
      <c r="D19" s="40" t="s">
        <v>19</v>
      </c>
      <c r="E19" s="29">
        <v>5</v>
      </c>
      <c r="F19" s="42">
        <v>0.2</v>
      </c>
      <c r="G19" s="35" t="s">
        <v>17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 spans="1:17">
      <c r="A20" s="35" t="s">
        <v>121</v>
      </c>
      <c r="B20" s="88"/>
      <c r="C20" s="29" t="s">
        <v>159</v>
      </c>
      <c r="D20" s="45" t="s">
        <v>19</v>
      </c>
      <c r="E20" s="29">
        <v>3</v>
      </c>
      <c r="F20" s="42">
        <v>0.2</v>
      </c>
      <c r="G20" s="35" t="s">
        <v>17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spans="1:17">
      <c r="A21" s="35" t="s">
        <v>122</v>
      </c>
      <c r="B21" s="86" t="s">
        <v>21</v>
      </c>
      <c r="C21" s="29" t="s">
        <v>135</v>
      </c>
      <c r="D21" s="40" t="s">
        <v>19</v>
      </c>
      <c r="E21" s="36">
        <v>4</v>
      </c>
      <c r="F21" s="42">
        <v>0.05</v>
      </c>
      <c r="G21" s="35" t="s">
        <v>17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 spans="1:17">
      <c r="A22" s="35" t="s">
        <v>122</v>
      </c>
      <c r="B22" s="87"/>
      <c r="C22" s="29" t="s">
        <v>100</v>
      </c>
      <c r="D22" s="40" t="s">
        <v>19</v>
      </c>
      <c r="E22" s="36">
        <v>2</v>
      </c>
      <c r="F22" s="42">
        <v>0.05</v>
      </c>
      <c r="G22" s="35" t="s">
        <v>17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</row>
    <row r="23" spans="1:17">
      <c r="A23" s="35" t="s">
        <v>122</v>
      </c>
      <c r="B23" s="88"/>
      <c r="C23" s="29" t="s">
        <v>159</v>
      </c>
      <c r="D23" s="45" t="s">
        <v>19</v>
      </c>
      <c r="E23" s="36">
        <v>3</v>
      </c>
      <c r="F23" s="42">
        <v>0.05</v>
      </c>
      <c r="G23" s="35" t="s">
        <v>17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</row>
    <row r="24" spans="1:17">
      <c r="A24" s="35" t="s">
        <v>123</v>
      </c>
      <c r="B24" s="86" t="s">
        <v>22</v>
      </c>
      <c r="C24" s="29" t="s">
        <v>101</v>
      </c>
      <c r="D24" s="36" t="s">
        <v>19</v>
      </c>
      <c r="E24" s="36">
        <v>5</v>
      </c>
      <c r="F24" s="42">
        <v>0.1</v>
      </c>
      <c r="G24" s="35" t="s">
        <v>17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</row>
    <row r="25" spans="1:17">
      <c r="A25" s="35" t="s">
        <v>123</v>
      </c>
      <c r="B25" s="87"/>
      <c r="C25" s="29" t="s">
        <v>102</v>
      </c>
      <c r="D25" s="36" t="s">
        <v>19</v>
      </c>
      <c r="E25" s="36">
        <v>5</v>
      </c>
      <c r="F25" s="42">
        <v>0.1</v>
      </c>
      <c r="G25" s="35" t="s">
        <v>17</v>
      </c>
      <c r="H25" s="21"/>
      <c r="I25" s="21"/>
      <c r="J25" s="21"/>
      <c r="K25" s="21"/>
      <c r="L25" s="21"/>
      <c r="M25" s="21"/>
      <c r="N25" s="21"/>
      <c r="O25" s="21"/>
      <c r="P25" s="21"/>
      <c r="Q25" s="21"/>
    </row>
    <row r="26" spans="1:17">
      <c r="A26" s="35" t="s">
        <v>123</v>
      </c>
      <c r="B26" s="87"/>
      <c r="C26" s="29" t="s">
        <v>105</v>
      </c>
      <c r="D26" s="36" t="s">
        <v>19</v>
      </c>
      <c r="E26" s="36">
        <v>5</v>
      </c>
      <c r="F26" s="42">
        <v>0.1</v>
      </c>
      <c r="G26" s="35" t="s">
        <v>17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</row>
    <row r="27" spans="1:17">
      <c r="A27" s="35" t="s">
        <v>123</v>
      </c>
      <c r="B27" s="87"/>
      <c r="C27" s="29" t="s">
        <v>149</v>
      </c>
      <c r="D27" s="36" t="s">
        <v>19</v>
      </c>
      <c r="E27" s="36">
        <v>4</v>
      </c>
      <c r="F27" s="42">
        <v>0.1</v>
      </c>
      <c r="G27" s="35" t="s">
        <v>17</v>
      </c>
      <c r="H27" s="21"/>
      <c r="I27" s="21"/>
      <c r="J27" s="21"/>
      <c r="K27" s="21"/>
      <c r="L27" s="21"/>
      <c r="M27" s="21"/>
      <c r="N27" s="21"/>
      <c r="O27" s="21"/>
      <c r="P27" s="21"/>
      <c r="Q27" s="21"/>
    </row>
    <row r="28" spans="1:17">
      <c r="A28" s="35" t="s">
        <v>123</v>
      </c>
      <c r="B28" s="87"/>
      <c r="C28" s="29" t="s">
        <v>103</v>
      </c>
      <c r="D28" s="36" t="s">
        <v>19</v>
      </c>
      <c r="E28" s="36">
        <v>4</v>
      </c>
      <c r="F28" s="42">
        <v>0.1</v>
      </c>
      <c r="G28" s="35" t="s">
        <v>17</v>
      </c>
      <c r="H28" s="21"/>
      <c r="I28" s="21"/>
      <c r="J28" s="21"/>
      <c r="K28" s="21"/>
      <c r="L28" s="21"/>
      <c r="M28" s="21"/>
      <c r="N28" s="21"/>
      <c r="O28" s="21"/>
      <c r="P28" s="21"/>
      <c r="Q28" s="21"/>
    </row>
    <row r="29" spans="1:17">
      <c r="A29" s="35" t="s">
        <v>123</v>
      </c>
      <c r="B29" s="87"/>
      <c r="C29" s="29" t="s">
        <v>104</v>
      </c>
      <c r="D29" s="36" t="s">
        <v>19</v>
      </c>
      <c r="E29" s="36">
        <v>4</v>
      </c>
      <c r="F29" s="42">
        <v>0.1</v>
      </c>
      <c r="G29" s="35" t="s">
        <v>17</v>
      </c>
      <c r="H29" s="21"/>
      <c r="I29" s="21"/>
      <c r="J29" s="21"/>
      <c r="K29" s="21"/>
      <c r="L29" s="21"/>
      <c r="M29" s="21"/>
      <c r="N29" s="21"/>
      <c r="O29" s="21"/>
      <c r="P29" s="21"/>
      <c r="Q29" s="21"/>
    </row>
    <row r="30" spans="1:17">
      <c r="A30" s="35" t="s">
        <v>123</v>
      </c>
      <c r="B30" s="87"/>
      <c r="C30" s="29" t="s">
        <v>148</v>
      </c>
      <c r="D30" s="36" t="s">
        <v>19</v>
      </c>
      <c r="E30" s="36">
        <v>1</v>
      </c>
      <c r="F30" s="42">
        <v>0.1</v>
      </c>
      <c r="G30" s="35" t="s">
        <v>17</v>
      </c>
      <c r="H30" s="21"/>
      <c r="I30" s="21"/>
      <c r="J30" s="21"/>
      <c r="K30" s="21"/>
      <c r="L30" s="21"/>
      <c r="M30" s="21"/>
      <c r="N30" s="21"/>
      <c r="O30" s="21"/>
      <c r="P30" s="21"/>
      <c r="Q30" s="21"/>
    </row>
    <row r="31" spans="1:17">
      <c r="A31" s="35" t="s">
        <v>123</v>
      </c>
      <c r="B31" s="88"/>
      <c r="C31" s="29" t="s">
        <v>159</v>
      </c>
      <c r="D31" s="31" t="s">
        <v>19</v>
      </c>
      <c r="E31" s="36">
        <v>3</v>
      </c>
      <c r="F31" s="42">
        <v>0.1</v>
      </c>
      <c r="G31" s="35" t="s">
        <v>17</v>
      </c>
      <c r="H31" s="21"/>
      <c r="I31" s="21"/>
      <c r="J31" s="21"/>
      <c r="K31" s="21"/>
      <c r="L31" s="21"/>
      <c r="M31" s="21"/>
      <c r="N31" s="21"/>
      <c r="O31" s="21"/>
      <c r="P31" s="21"/>
      <c r="Q31" s="21"/>
    </row>
    <row r="32" spans="1:17">
      <c r="A32" s="31" t="s">
        <v>137</v>
      </c>
      <c r="B32" s="86" t="s">
        <v>125</v>
      </c>
      <c r="C32" s="36" t="s">
        <v>109</v>
      </c>
      <c r="D32" s="36" t="s">
        <v>10</v>
      </c>
      <c r="E32" s="36">
        <v>5</v>
      </c>
      <c r="F32" s="42">
        <v>0.1</v>
      </c>
      <c r="G32" s="29" t="s">
        <v>158</v>
      </c>
      <c r="H32" s="21"/>
      <c r="I32" s="21"/>
      <c r="J32" s="21"/>
      <c r="K32" s="21"/>
      <c r="L32" s="21"/>
      <c r="M32" s="21"/>
      <c r="N32" s="21"/>
      <c r="O32" s="21"/>
      <c r="P32" s="21"/>
      <c r="Q32" s="21"/>
    </row>
    <row r="33" spans="1:17">
      <c r="A33" s="31" t="s">
        <v>137</v>
      </c>
      <c r="B33" s="87"/>
      <c r="C33" s="36" t="s">
        <v>110</v>
      </c>
      <c r="D33" s="36" t="s">
        <v>10</v>
      </c>
      <c r="E33" s="36">
        <v>4</v>
      </c>
      <c r="F33" s="42">
        <v>0.1</v>
      </c>
      <c r="G33" s="29" t="s">
        <v>158</v>
      </c>
      <c r="H33" s="21"/>
      <c r="I33" s="21"/>
      <c r="J33" s="21"/>
      <c r="K33" s="21"/>
      <c r="L33" s="21"/>
      <c r="M33" s="21"/>
      <c r="N33" s="21"/>
      <c r="O33" s="21"/>
      <c r="P33" s="21"/>
      <c r="Q33" s="21"/>
    </row>
    <row r="34" spans="1:17">
      <c r="A34" s="31" t="s">
        <v>137</v>
      </c>
      <c r="B34" s="87"/>
      <c r="C34" s="36" t="s">
        <v>111</v>
      </c>
      <c r="D34" s="36" t="s">
        <v>10</v>
      </c>
      <c r="E34" s="36">
        <v>3</v>
      </c>
      <c r="F34" s="42">
        <v>0.1</v>
      </c>
      <c r="G34" s="29" t="s">
        <v>158</v>
      </c>
      <c r="H34" s="21"/>
      <c r="I34" s="21"/>
      <c r="J34" s="21"/>
      <c r="K34" s="21"/>
      <c r="L34" s="21"/>
      <c r="M34" s="21"/>
      <c r="N34" s="21"/>
      <c r="O34" s="21"/>
      <c r="P34" s="21"/>
      <c r="Q34" s="21"/>
    </row>
    <row r="35" spans="1:17">
      <c r="A35" s="31" t="s">
        <v>137</v>
      </c>
      <c r="B35" s="87"/>
      <c r="C35" s="36" t="s">
        <v>112</v>
      </c>
      <c r="D35" s="36" t="s">
        <v>10</v>
      </c>
      <c r="E35" s="36">
        <v>2</v>
      </c>
      <c r="F35" s="42">
        <v>0.1</v>
      </c>
      <c r="G35" s="29" t="s">
        <v>158</v>
      </c>
      <c r="H35" s="21"/>
      <c r="I35" s="21"/>
      <c r="J35" s="21"/>
      <c r="K35" s="21"/>
      <c r="L35" s="21"/>
      <c r="M35" s="21"/>
      <c r="N35" s="21"/>
      <c r="O35" s="21"/>
      <c r="P35" s="21"/>
      <c r="Q35" s="21"/>
    </row>
    <row r="36" spans="1:17">
      <c r="A36" s="31" t="s">
        <v>137</v>
      </c>
      <c r="B36" s="87"/>
      <c r="C36" s="36" t="s">
        <v>113</v>
      </c>
      <c r="D36" s="36" t="s">
        <v>10</v>
      </c>
      <c r="E36" s="36">
        <v>1</v>
      </c>
      <c r="F36" s="42">
        <v>0.1</v>
      </c>
      <c r="G36" s="29" t="s">
        <v>158</v>
      </c>
      <c r="H36" s="21"/>
      <c r="I36" s="21"/>
      <c r="J36" s="21"/>
      <c r="K36" s="21"/>
      <c r="L36" s="21"/>
      <c r="M36" s="21"/>
      <c r="N36" s="21"/>
      <c r="O36" s="21"/>
      <c r="P36" s="21"/>
      <c r="Q36" s="21"/>
    </row>
    <row r="37" spans="1:17">
      <c r="A37" s="31" t="s">
        <v>137</v>
      </c>
      <c r="B37" s="88"/>
      <c r="C37" s="31" t="s">
        <v>159</v>
      </c>
      <c r="D37" s="31" t="s">
        <v>10</v>
      </c>
      <c r="E37" s="36">
        <v>3</v>
      </c>
      <c r="F37" s="42">
        <v>0.1</v>
      </c>
      <c r="G37" s="29" t="s">
        <v>158</v>
      </c>
      <c r="H37" s="21"/>
      <c r="I37" s="21"/>
      <c r="J37" s="21"/>
      <c r="K37" s="21"/>
      <c r="L37" s="21"/>
      <c r="M37" s="21"/>
      <c r="N37" s="21"/>
      <c r="O37" s="21"/>
      <c r="P37" s="21"/>
      <c r="Q37" s="21"/>
    </row>
    <row r="38" spans="1:17">
      <c r="A38" s="37" t="s">
        <v>127</v>
      </c>
      <c r="B38" s="89" t="s">
        <v>53</v>
      </c>
      <c r="C38" s="41" t="s">
        <v>128</v>
      </c>
      <c r="D38" s="36" t="s">
        <v>10</v>
      </c>
      <c r="E38" s="41">
        <v>5</v>
      </c>
      <c r="F38" s="43">
        <v>0.15</v>
      </c>
      <c r="G38" s="35" t="s">
        <v>17</v>
      </c>
      <c r="H38" s="21"/>
      <c r="I38" s="21"/>
      <c r="J38" s="21"/>
      <c r="K38" s="21"/>
      <c r="L38" s="21"/>
      <c r="M38" s="21"/>
      <c r="N38" s="21"/>
      <c r="O38" s="21"/>
      <c r="P38" s="21"/>
      <c r="Q38" s="21"/>
    </row>
    <row r="39" spans="1:17">
      <c r="A39" s="37" t="s">
        <v>127</v>
      </c>
      <c r="B39" s="90"/>
      <c r="C39" s="41" t="s">
        <v>80</v>
      </c>
      <c r="D39" s="36" t="s">
        <v>10</v>
      </c>
      <c r="E39" s="41">
        <v>5</v>
      </c>
      <c r="F39" s="43">
        <v>0.15</v>
      </c>
      <c r="G39" s="35" t="s">
        <v>17</v>
      </c>
      <c r="H39" s="21"/>
      <c r="I39" s="21"/>
      <c r="J39" s="21"/>
      <c r="K39" s="21"/>
      <c r="L39" s="21"/>
      <c r="M39" s="21"/>
      <c r="N39" s="21"/>
      <c r="O39" s="21"/>
      <c r="P39" s="21"/>
      <c r="Q39" s="21"/>
    </row>
    <row r="40" spans="1:17">
      <c r="A40" s="37" t="s">
        <v>127</v>
      </c>
      <c r="B40" s="90"/>
      <c r="C40" s="41" t="s">
        <v>79</v>
      </c>
      <c r="D40" s="36" t="s">
        <v>10</v>
      </c>
      <c r="E40" s="41">
        <v>5</v>
      </c>
      <c r="F40" s="43">
        <v>0.15</v>
      </c>
      <c r="G40" s="35" t="s">
        <v>17</v>
      </c>
      <c r="H40" s="21"/>
      <c r="I40" s="21"/>
      <c r="J40" s="21"/>
      <c r="K40" s="21"/>
      <c r="L40" s="21"/>
      <c r="M40" s="21"/>
      <c r="N40" s="21"/>
      <c r="O40" s="21"/>
      <c r="P40" s="21"/>
      <c r="Q40" s="21"/>
    </row>
    <row r="41" spans="1:17">
      <c r="A41" s="37" t="s">
        <v>127</v>
      </c>
      <c r="B41" s="90"/>
      <c r="C41" s="41" t="s">
        <v>129</v>
      </c>
      <c r="D41" s="36" t="s">
        <v>10</v>
      </c>
      <c r="E41" s="41">
        <v>3</v>
      </c>
      <c r="F41" s="43">
        <v>0.15</v>
      </c>
      <c r="G41" s="35" t="s">
        <v>17</v>
      </c>
      <c r="H41" s="21"/>
      <c r="I41" s="21"/>
      <c r="J41" s="21"/>
      <c r="K41" s="21"/>
      <c r="L41" s="21"/>
      <c r="M41" s="21"/>
      <c r="N41" s="21"/>
      <c r="O41" s="21"/>
      <c r="P41" s="21"/>
      <c r="Q41" s="21"/>
    </row>
    <row r="42" spans="1:17">
      <c r="A42" s="37" t="s">
        <v>127</v>
      </c>
      <c r="B42" s="90"/>
      <c r="C42" s="41" t="s">
        <v>130</v>
      </c>
      <c r="D42" s="36" t="s">
        <v>10</v>
      </c>
      <c r="E42" s="41">
        <v>5</v>
      </c>
      <c r="F42" s="43">
        <v>0.15</v>
      </c>
      <c r="G42" s="35" t="s">
        <v>17</v>
      </c>
      <c r="H42" s="21"/>
      <c r="I42" s="21"/>
      <c r="J42" s="21"/>
      <c r="K42" s="21"/>
      <c r="L42" s="21"/>
      <c r="M42" s="21"/>
      <c r="N42" s="21"/>
      <c r="O42" s="21"/>
      <c r="P42" s="21"/>
      <c r="Q42" s="21"/>
    </row>
    <row r="43" spans="1:17">
      <c r="A43" s="37" t="s">
        <v>127</v>
      </c>
      <c r="B43" s="90"/>
      <c r="C43" s="41" t="s">
        <v>78</v>
      </c>
      <c r="D43" s="36" t="s">
        <v>10</v>
      </c>
      <c r="E43" s="41">
        <v>3</v>
      </c>
      <c r="F43" s="43">
        <v>0.15</v>
      </c>
      <c r="G43" s="35" t="s">
        <v>17</v>
      </c>
      <c r="H43" s="21"/>
      <c r="I43" s="21"/>
      <c r="J43" s="21"/>
      <c r="K43" s="21"/>
      <c r="L43" s="21"/>
      <c r="M43" s="21"/>
      <c r="N43" s="21"/>
      <c r="O43" s="21"/>
      <c r="P43" s="21"/>
      <c r="Q43" s="21"/>
    </row>
    <row r="44" spans="1:17">
      <c r="A44" s="37" t="s">
        <v>127</v>
      </c>
      <c r="B44" s="90"/>
      <c r="C44" s="41" t="s">
        <v>131</v>
      </c>
      <c r="D44" s="36" t="s">
        <v>10</v>
      </c>
      <c r="E44" s="41">
        <v>3</v>
      </c>
      <c r="F44" s="43">
        <v>0.15</v>
      </c>
      <c r="G44" s="35" t="s">
        <v>17</v>
      </c>
      <c r="H44" s="21"/>
      <c r="I44" s="21"/>
      <c r="J44" s="21"/>
      <c r="K44" s="21"/>
      <c r="L44" s="21"/>
      <c r="M44" s="21"/>
      <c r="N44" s="21"/>
      <c r="O44" s="21"/>
      <c r="P44" s="21"/>
      <c r="Q44" s="21"/>
    </row>
    <row r="45" spans="1:17" ht="15.75" customHeight="1">
      <c r="A45" s="37" t="s">
        <v>127</v>
      </c>
      <c r="B45" s="90"/>
      <c r="C45" s="41" t="s">
        <v>132</v>
      </c>
      <c r="D45" s="36" t="s">
        <v>10</v>
      </c>
      <c r="E45" s="41">
        <v>3</v>
      </c>
      <c r="F45" s="43">
        <v>0.15</v>
      </c>
      <c r="G45" s="35" t="s">
        <v>17</v>
      </c>
      <c r="H45" s="21"/>
      <c r="I45" s="21"/>
      <c r="J45" s="21"/>
      <c r="K45" s="21"/>
      <c r="L45" s="21"/>
      <c r="M45" s="21"/>
      <c r="N45" s="21"/>
      <c r="O45" s="21"/>
      <c r="P45" s="21"/>
      <c r="Q45" s="21"/>
    </row>
    <row r="46" spans="1:17">
      <c r="A46" s="37" t="s">
        <v>127</v>
      </c>
      <c r="B46" s="90"/>
      <c r="C46" s="41" t="s">
        <v>133</v>
      </c>
      <c r="D46" s="36" t="s">
        <v>10</v>
      </c>
      <c r="E46" s="41">
        <v>1</v>
      </c>
      <c r="F46" s="43">
        <v>0.15</v>
      </c>
      <c r="G46" s="35" t="s">
        <v>17</v>
      </c>
      <c r="H46" s="21"/>
      <c r="I46" s="21"/>
      <c r="J46" s="21"/>
      <c r="K46" s="21"/>
      <c r="L46" s="21"/>
      <c r="M46" s="21"/>
      <c r="N46" s="21"/>
      <c r="O46" s="21"/>
      <c r="P46" s="21"/>
      <c r="Q46" s="21"/>
    </row>
    <row r="47" spans="1:17">
      <c r="A47" s="37" t="s">
        <v>127</v>
      </c>
      <c r="B47" s="91"/>
      <c r="C47" s="44" t="s">
        <v>159</v>
      </c>
      <c r="D47" s="31" t="s">
        <v>10</v>
      </c>
      <c r="E47" s="41">
        <v>3</v>
      </c>
      <c r="F47" s="43">
        <v>0.15</v>
      </c>
      <c r="G47" s="35" t="s">
        <v>17</v>
      </c>
      <c r="H47" s="21"/>
      <c r="I47" s="21"/>
      <c r="J47" s="21"/>
      <c r="K47" s="21"/>
      <c r="L47" s="21"/>
      <c r="M47" s="21"/>
      <c r="N47" s="21"/>
      <c r="O47" s="21"/>
      <c r="P47" s="21"/>
      <c r="Q47" s="21"/>
    </row>
    <row r="48" spans="1:17">
      <c r="A48" s="35" t="s">
        <v>134</v>
      </c>
      <c r="B48" s="86" t="s">
        <v>68</v>
      </c>
      <c r="C48" s="36" t="s">
        <v>69</v>
      </c>
      <c r="D48" s="36" t="s">
        <v>10</v>
      </c>
      <c r="E48" s="36">
        <v>5</v>
      </c>
      <c r="F48" s="42">
        <v>0.2</v>
      </c>
      <c r="G48" s="35" t="s">
        <v>17</v>
      </c>
      <c r="H48" s="21"/>
      <c r="I48" s="21"/>
      <c r="J48" s="21"/>
      <c r="K48" s="21"/>
      <c r="L48" s="21"/>
      <c r="M48" s="21"/>
      <c r="N48" s="21"/>
      <c r="O48" s="21"/>
      <c r="P48" s="21"/>
      <c r="Q48" s="21"/>
    </row>
    <row r="49" spans="1:17">
      <c r="A49" s="35" t="s">
        <v>134</v>
      </c>
      <c r="B49" s="87"/>
      <c r="C49" s="36" t="s">
        <v>71</v>
      </c>
      <c r="D49" s="36" t="s">
        <v>10</v>
      </c>
      <c r="E49" s="36">
        <v>4</v>
      </c>
      <c r="F49" s="42">
        <v>0.2</v>
      </c>
      <c r="G49" s="35" t="s">
        <v>17</v>
      </c>
      <c r="H49" s="21"/>
      <c r="I49" s="21"/>
      <c r="J49" s="21"/>
      <c r="K49" s="21"/>
      <c r="L49" s="21"/>
      <c r="M49" s="21"/>
      <c r="N49" s="21"/>
      <c r="O49" s="21"/>
      <c r="P49" s="21"/>
      <c r="Q49" s="21"/>
    </row>
    <row r="50" spans="1:17">
      <c r="A50" s="35" t="s">
        <v>134</v>
      </c>
      <c r="B50" s="87"/>
      <c r="C50" s="36" t="s">
        <v>72</v>
      </c>
      <c r="D50" s="36" t="s">
        <v>10</v>
      </c>
      <c r="E50" s="36">
        <v>3</v>
      </c>
      <c r="F50" s="42">
        <v>0.2</v>
      </c>
      <c r="G50" s="35" t="s">
        <v>17</v>
      </c>
      <c r="H50" s="21"/>
      <c r="I50" s="21"/>
      <c r="J50" s="21"/>
      <c r="K50" s="21"/>
      <c r="L50" s="21"/>
      <c r="M50" s="21"/>
      <c r="N50" s="21"/>
      <c r="O50" s="21"/>
      <c r="P50" s="21"/>
      <c r="Q50" s="21"/>
    </row>
    <row r="51" spans="1:17">
      <c r="A51" s="35" t="s">
        <v>134</v>
      </c>
      <c r="B51" s="87"/>
      <c r="C51" s="36" t="s">
        <v>73</v>
      </c>
      <c r="D51" s="36" t="s">
        <v>10</v>
      </c>
      <c r="E51" s="36">
        <v>2</v>
      </c>
      <c r="F51" s="42">
        <v>0.2</v>
      </c>
      <c r="G51" s="35" t="s">
        <v>17</v>
      </c>
      <c r="H51" s="21"/>
      <c r="I51" s="21"/>
      <c r="J51" s="21"/>
      <c r="K51" s="21"/>
      <c r="L51" s="21"/>
      <c r="M51" s="21"/>
      <c r="N51" s="21"/>
      <c r="O51" s="21"/>
      <c r="P51" s="21"/>
      <c r="Q51" s="21"/>
    </row>
    <row r="52" spans="1:17">
      <c r="A52" s="35" t="s">
        <v>134</v>
      </c>
      <c r="B52" s="87"/>
      <c r="C52" s="36" t="s">
        <v>74</v>
      </c>
      <c r="D52" s="36" t="s">
        <v>10</v>
      </c>
      <c r="E52" s="36">
        <v>1</v>
      </c>
      <c r="F52" s="42">
        <v>0.2</v>
      </c>
      <c r="G52" s="35" t="s">
        <v>17</v>
      </c>
      <c r="H52" s="21"/>
      <c r="I52" s="21"/>
      <c r="J52" s="21"/>
      <c r="K52" s="21"/>
      <c r="L52" s="21"/>
      <c r="M52" s="21"/>
      <c r="N52" s="21"/>
      <c r="O52" s="21"/>
      <c r="P52" s="21"/>
      <c r="Q52" s="21"/>
    </row>
    <row r="53" spans="1:17">
      <c r="A53" s="35" t="s">
        <v>134</v>
      </c>
      <c r="B53" s="88"/>
      <c r="C53" s="31" t="s">
        <v>159</v>
      </c>
      <c r="D53" s="31" t="s">
        <v>10</v>
      </c>
      <c r="E53" s="36">
        <v>3</v>
      </c>
      <c r="F53" s="42">
        <v>0.2</v>
      </c>
      <c r="G53" s="35" t="s">
        <v>17</v>
      </c>
      <c r="H53" s="21"/>
      <c r="I53" s="21"/>
      <c r="J53" s="21"/>
      <c r="K53" s="21"/>
      <c r="L53" s="21"/>
      <c r="M53" s="21"/>
      <c r="N53" s="21"/>
      <c r="O53" s="21"/>
      <c r="P53" s="21"/>
      <c r="Q53" s="21"/>
    </row>
    <row r="54" spans="1:17">
      <c r="A54" s="46" t="s">
        <v>161</v>
      </c>
      <c r="B54" s="86" t="s">
        <v>55</v>
      </c>
      <c r="C54" s="41" t="s">
        <v>100</v>
      </c>
      <c r="D54" s="36" t="s">
        <v>10</v>
      </c>
      <c r="E54" s="41">
        <v>5</v>
      </c>
      <c r="F54" s="42">
        <v>0.05</v>
      </c>
      <c r="G54" s="35" t="s">
        <v>17</v>
      </c>
      <c r="H54" s="21"/>
      <c r="I54" s="21"/>
      <c r="J54" s="21"/>
      <c r="K54" s="21"/>
      <c r="L54" s="21"/>
      <c r="M54" s="21"/>
      <c r="N54" s="21"/>
      <c r="O54" s="21"/>
      <c r="P54" s="21"/>
      <c r="Q54" s="21"/>
    </row>
    <row r="55" spans="1:17">
      <c r="A55" s="46" t="s">
        <v>161</v>
      </c>
      <c r="B55" s="87"/>
      <c r="C55" s="41" t="s">
        <v>135</v>
      </c>
      <c r="D55" s="36" t="s">
        <v>10</v>
      </c>
      <c r="E55" s="41">
        <v>1</v>
      </c>
      <c r="F55" s="42">
        <v>0.05</v>
      </c>
      <c r="G55" s="35" t="s">
        <v>17</v>
      </c>
      <c r="H55" s="21"/>
      <c r="I55" s="21"/>
      <c r="J55" s="21"/>
      <c r="K55" s="21"/>
      <c r="L55" s="21"/>
      <c r="M55" s="21"/>
      <c r="N55" s="21"/>
      <c r="O55" s="21"/>
      <c r="P55" s="21"/>
      <c r="Q55" s="21"/>
    </row>
    <row r="56" spans="1:17">
      <c r="A56" s="46" t="s">
        <v>161</v>
      </c>
      <c r="B56" s="88"/>
      <c r="C56" s="44" t="s">
        <v>159</v>
      </c>
      <c r="D56" s="31" t="s">
        <v>10</v>
      </c>
      <c r="E56" s="41">
        <v>3</v>
      </c>
      <c r="F56" s="42">
        <v>0.05</v>
      </c>
      <c r="G56" s="35" t="s">
        <v>17</v>
      </c>
      <c r="H56" s="21"/>
      <c r="I56" s="21"/>
      <c r="J56" s="21"/>
      <c r="K56" s="21"/>
      <c r="L56" s="21"/>
      <c r="M56" s="21"/>
      <c r="N56" s="21"/>
      <c r="O56" s="21"/>
      <c r="P56" s="21"/>
      <c r="Q56" s="21"/>
    </row>
    <row r="57" spans="1:17">
      <c r="A57" s="35" t="s">
        <v>136</v>
      </c>
      <c r="B57" s="86" t="s">
        <v>85</v>
      </c>
      <c r="C57" s="36" t="s">
        <v>86</v>
      </c>
      <c r="D57" s="36" t="s">
        <v>10</v>
      </c>
      <c r="E57" s="36">
        <v>5</v>
      </c>
      <c r="F57" s="42">
        <v>0.05</v>
      </c>
      <c r="G57" s="35" t="s">
        <v>17</v>
      </c>
      <c r="H57" s="21"/>
      <c r="I57" s="21"/>
      <c r="J57" s="21"/>
      <c r="K57" s="21"/>
      <c r="L57" s="21"/>
      <c r="M57" s="21"/>
      <c r="N57" s="21"/>
      <c r="O57" s="21"/>
      <c r="P57" s="21"/>
      <c r="Q57" s="21"/>
    </row>
    <row r="58" spans="1:17">
      <c r="A58" s="35" t="s">
        <v>136</v>
      </c>
      <c r="B58" s="87"/>
      <c r="C58" s="36" t="s">
        <v>87</v>
      </c>
      <c r="D58" s="36" t="s">
        <v>10</v>
      </c>
      <c r="E58" s="36">
        <v>4</v>
      </c>
      <c r="F58" s="42">
        <v>0.05</v>
      </c>
      <c r="G58" s="35" t="s">
        <v>17</v>
      </c>
      <c r="H58" s="21"/>
      <c r="I58" s="21"/>
      <c r="J58" s="21"/>
      <c r="K58" s="21"/>
      <c r="L58" s="21"/>
      <c r="M58" s="21"/>
      <c r="N58" s="21"/>
      <c r="O58" s="21"/>
      <c r="P58" s="21"/>
      <c r="Q58" s="21"/>
    </row>
    <row r="59" spans="1:17">
      <c r="A59" s="35" t="s">
        <v>136</v>
      </c>
      <c r="B59" s="87"/>
      <c r="C59" s="36" t="s">
        <v>88</v>
      </c>
      <c r="D59" s="36" t="s">
        <v>10</v>
      </c>
      <c r="E59" s="36">
        <v>3</v>
      </c>
      <c r="F59" s="42">
        <v>0.05</v>
      </c>
      <c r="G59" s="35" t="s">
        <v>17</v>
      </c>
      <c r="H59" s="21"/>
      <c r="I59" s="21"/>
      <c r="J59" s="21"/>
      <c r="K59" s="21"/>
      <c r="L59" s="21"/>
      <c r="M59" s="21"/>
      <c r="N59" s="21"/>
      <c r="O59" s="21"/>
      <c r="P59" s="21"/>
      <c r="Q59" s="21"/>
    </row>
    <row r="60" spans="1:17">
      <c r="A60" s="35" t="s">
        <v>136</v>
      </c>
      <c r="B60" s="87"/>
      <c r="C60" s="36" t="s">
        <v>89</v>
      </c>
      <c r="D60" s="36" t="s">
        <v>10</v>
      </c>
      <c r="E60" s="36">
        <v>2</v>
      </c>
      <c r="F60" s="42">
        <v>0.05</v>
      </c>
      <c r="G60" s="35" t="s">
        <v>17</v>
      </c>
      <c r="H60" s="21"/>
      <c r="I60" s="21"/>
      <c r="J60" s="21"/>
      <c r="K60" s="21"/>
      <c r="L60" s="21"/>
      <c r="M60" s="21"/>
      <c r="N60" s="21"/>
      <c r="O60" s="21"/>
      <c r="P60" s="21"/>
      <c r="Q60" s="21"/>
    </row>
    <row r="61" spans="1:17">
      <c r="A61" s="35" t="s">
        <v>136</v>
      </c>
      <c r="B61" s="87"/>
      <c r="C61" s="36" t="s">
        <v>90</v>
      </c>
      <c r="D61" s="36" t="s">
        <v>10</v>
      </c>
      <c r="E61" s="36">
        <v>1</v>
      </c>
      <c r="F61" s="42">
        <v>0.05</v>
      </c>
      <c r="G61" s="35" t="s">
        <v>17</v>
      </c>
      <c r="H61" s="21"/>
      <c r="I61" s="21"/>
      <c r="J61" s="21"/>
      <c r="K61" s="21"/>
      <c r="L61" s="21"/>
      <c r="M61" s="21"/>
      <c r="N61" s="21"/>
      <c r="O61" s="21"/>
      <c r="P61" s="21"/>
      <c r="Q61" s="21"/>
    </row>
    <row r="62" spans="1:17">
      <c r="A62" s="35" t="s">
        <v>136</v>
      </c>
      <c r="B62" s="88"/>
      <c r="C62" s="31" t="s">
        <v>159</v>
      </c>
      <c r="D62" s="36" t="s">
        <v>10</v>
      </c>
      <c r="E62" s="36">
        <v>3</v>
      </c>
      <c r="F62" s="42">
        <v>0.05</v>
      </c>
      <c r="G62" s="35" t="s">
        <v>17</v>
      </c>
      <c r="H62" s="21"/>
      <c r="I62" s="21"/>
      <c r="J62" s="21"/>
      <c r="K62" s="21"/>
      <c r="L62" s="21"/>
      <c r="M62" s="21"/>
      <c r="N62" s="21"/>
      <c r="O62" s="21"/>
      <c r="P62" s="21"/>
      <c r="Q62" s="21"/>
    </row>
    <row r="63" spans="1:17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</row>
    <row r="64" spans="1:17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</row>
    <row r="65" spans="1:17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</row>
    <row r="66" spans="1:17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</row>
    <row r="67" spans="1:1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</row>
    <row r="68" spans="1:17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</row>
    <row r="69" spans="1:17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</row>
    <row r="70" spans="1:17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</row>
    <row r="71" spans="1:17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</row>
    <row r="72" spans="1:17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</row>
    <row r="73" spans="1:17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</row>
    <row r="74" spans="1:17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</row>
    <row r="75" spans="1:17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</row>
    <row r="76" spans="1:17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</row>
    <row r="77" spans="1:1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</row>
    <row r="78" spans="1:17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</row>
    <row r="79" spans="1:17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</row>
    <row r="80" spans="1:17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</row>
    <row r="81" spans="1:17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</row>
    <row r="82" spans="1:17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</row>
    <row r="83" spans="1:17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</row>
    <row r="84" spans="1:17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</row>
    <row r="85" spans="1:17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</row>
    <row r="86" spans="1:17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</row>
    <row r="87" spans="1:1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</row>
    <row r="88" spans="1:17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</row>
    <row r="89" spans="1:17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</row>
    <row r="90" spans="1:17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</row>
    <row r="91" spans="1:17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</row>
    <row r="92" spans="1:17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</row>
    <row r="93" spans="1:17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</row>
    <row r="94" spans="1:17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</row>
    <row r="95" spans="1:17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</row>
    <row r="96" spans="1:17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</row>
    <row r="97" spans="1:1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</row>
    <row r="98" spans="1:17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</row>
    <row r="99" spans="1:17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</row>
    <row r="100" spans="1:17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</row>
    <row r="101" spans="1:17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</row>
    <row r="102" spans="1:17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</row>
    <row r="103" spans="1:17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</row>
    <row r="104" spans="1:17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</row>
    <row r="105" spans="1:17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</row>
    <row r="106" spans="1:17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</row>
    <row r="107" spans="1:1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</row>
    <row r="108" spans="1:17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</row>
    <row r="109" spans="1:17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</row>
    <row r="110" spans="1:17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</row>
    <row r="111" spans="1:17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</row>
    <row r="112" spans="1:17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</row>
    <row r="114" spans="1:17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</row>
    <row r="115" spans="1:17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</row>
    <row r="116" spans="1:17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</row>
    <row r="117" spans="1: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</row>
    <row r="118" spans="1:17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</row>
    <row r="119" spans="1:17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</row>
    <row r="120" spans="1:17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</row>
    <row r="121" spans="1:17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</row>
    <row r="122" spans="1:17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</row>
    <row r="123" spans="1:17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</row>
    <row r="124" spans="1:17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</row>
    <row r="125" spans="1:17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</row>
    <row r="126" spans="1:17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</row>
    <row r="127" spans="1:1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</row>
    <row r="128" spans="1:17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</row>
    <row r="129" spans="1:17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</row>
    <row r="130" spans="1:17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</row>
    <row r="131" spans="1:17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</row>
    <row r="132" spans="1:17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</row>
    <row r="133" spans="1:17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</row>
    <row r="134" spans="1:17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</row>
    <row r="135" spans="1:17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</row>
    <row r="136" spans="1:17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</row>
    <row r="137" spans="1:1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</row>
    <row r="138" spans="1:17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</row>
    <row r="139" spans="1:17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</row>
    <row r="140" spans="1:17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</row>
    <row r="141" spans="1:17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</row>
    <row r="142" spans="1:17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</row>
    <row r="143" spans="1:17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</row>
    <row r="144" spans="1:17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</row>
    <row r="145" spans="1:17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</row>
    <row r="146" spans="1:17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</row>
    <row r="147" spans="1:1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</row>
    <row r="148" spans="1:17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</row>
    <row r="149" spans="1:17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</row>
    <row r="150" spans="1:17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</row>
    <row r="151" spans="1:17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</row>
    <row r="152" spans="1:17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</row>
    <row r="153" spans="1:17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</row>
    <row r="154" spans="1:17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</row>
    <row r="155" spans="1:17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</row>
    <row r="156" spans="1:17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</row>
    <row r="157" spans="1:1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</row>
    <row r="158" spans="1:17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</row>
    <row r="159" spans="1:17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</row>
    <row r="160" spans="1:17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</row>
    <row r="161" spans="1:17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</row>
    <row r="162" spans="1:17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</row>
    <row r="163" spans="1:17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</row>
    <row r="164" spans="1:17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</row>
    <row r="165" spans="1:17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</row>
    <row r="166" spans="1:17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</row>
    <row r="167" spans="1:1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</row>
    <row r="168" spans="1:17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</row>
    <row r="169" spans="1:17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</row>
    <row r="170" spans="1:17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</row>
    <row r="171" spans="1:17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</row>
    <row r="172" spans="1:17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</row>
    <row r="173" spans="1:17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</row>
    <row r="174" spans="1:17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</row>
    <row r="175" spans="1:17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</row>
    <row r="176" spans="1:17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</row>
    <row r="177" spans="1:1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</row>
    <row r="178" spans="1:17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</row>
    <row r="179" spans="1:17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</row>
    <row r="180" spans="1:17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</row>
    <row r="181" spans="1:17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</row>
    <row r="182" spans="1:17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</row>
    <row r="183" spans="1:17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</row>
    <row r="184" spans="1:17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</row>
    <row r="185" spans="1:17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</row>
    <row r="186" spans="1:17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</row>
    <row r="187" spans="1:1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</row>
    <row r="188" spans="1:17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</row>
    <row r="189" spans="1:17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</row>
    <row r="190" spans="1:17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</row>
    <row r="191" spans="1:17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</row>
    <row r="192" spans="1:17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</row>
    <row r="193" spans="1:17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</row>
    <row r="194" spans="1:17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</row>
    <row r="195" spans="1:17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</row>
    <row r="196" spans="1:17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</row>
    <row r="197" spans="1:1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</row>
    <row r="198" spans="1:17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</row>
    <row r="199" spans="1:17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</row>
    <row r="200" spans="1:17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</row>
    <row r="201" spans="1:17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</row>
    <row r="202" spans="1:17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</row>
    <row r="203" spans="1:17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</row>
    <row r="204" spans="1:17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</row>
    <row r="205" spans="1:17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</row>
    <row r="206" spans="1:17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</row>
    <row r="207" spans="1:1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</row>
    <row r="208" spans="1:17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</row>
    <row r="209" spans="1:17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</row>
    <row r="210" spans="1:17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</row>
    <row r="211" spans="1:17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</row>
    <row r="212" spans="1:17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</row>
    <row r="213" spans="1:17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</row>
    <row r="214" spans="1:17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</row>
    <row r="215" spans="1:17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</row>
    <row r="216" spans="1:17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</row>
    <row r="217" spans="1: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</row>
    <row r="218" spans="1:17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</row>
    <row r="219" spans="1:17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</row>
    <row r="220" spans="1:17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</row>
    <row r="221" spans="1:17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</row>
    <row r="222" spans="1:17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</row>
    <row r="223" spans="1:17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</row>
    <row r="224" spans="1:17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</row>
    <row r="225" spans="1:17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</row>
    <row r="226" spans="1:17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</row>
    <row r="227" spans="1:1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</row>
    <row r="228" spans="1:17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</row>
    <row r="229" spans="1:17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</row>
    <row r="230" spans="1:17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</row>
    <row r="231" spans="1:17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</row>
    <row r="232" spans="1:17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</row>
    <row r="233" spans="1:17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</row>
    <row r="234" spans="1:17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</row>
    <row r="235" spans="1:17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</row>
    <row r="236" spans="1:17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</row>
    <row r="237" spans="1:1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</row>
    <row r="238" spans="1:17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</row>
    <row r="239" spans="1:17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</row>
    <row r="240" spans="1:17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</row>
    <row r="241" spans="1:17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</row>
    <row r="242" spans="1:17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</row>
    <row r="243" spans="1:17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</row>
    <row r="244" spans="1:17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</row>
    <row r="245" spans="1:17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</row>
    <row r="246" spans="1:17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</row>
    <row r="247" spans="1:1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</row>
    <row r="248" spans="1:17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</row>
    <row r="249" spans="1:17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</row>
    <row r="250" spans="1:17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</row>
    <row r="251" spans="1:17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</row>
    <row r="252" spans="1:17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</row>
    <row r="253" spans="1:17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</row>
    <row r="254" spans="1:17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</row>
    <row r="255" spans="1:17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</row>
    <row r="256" spans="1:17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</row>
    <row r="257" spans="1:1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</row>
    <row r="258" spans="1:17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</row>
    <row r="259" spans="1:17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</row>
    <row r="260" spans="1:17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</row>
    <row r="261" spans="1:17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</row>
    <row r="262" spans="1:17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</row>
    <row r="263" spans="1:17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</row>
    <row r="264" spans="1:17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</row>
    <row r="265" spans="1:17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</row>
    <row r="266" spans="1:17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</row>
    <row r="267" spans="1:1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</row>
    <row r="268" spans="1:17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</row>
    <row r="269" spans="1:17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</row>
    <row r="270" spans="1:17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</row>
    <row r="271" spans="1:17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</row>
    <row r="272" spans="1:17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</row>
    <row r="273" spans="1:17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</row>
    <row r="274" spans="1:17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</row>
    <row r="275" spans="1:17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</row>
    <row r="276" spans="1:17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</row>
    <row r="277" spans="1:1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</row>
    <row r="278" spans="1:17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</row>
    <row r="279" spans="1:17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</row>
    <row r="280" spans="1:17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</row>
    <row r="281" spans="1:17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</row>
    <row r="282" spans="1:17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</row>
    <row r="283" spans="1:17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</row>
    <row r="284" spans="1:17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</row>
    <row r="285" spans="1:17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</row>
    <row r="286" spans="1:17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</row>
    <row r="287" spans="1:1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</row>
    <row r="288" spans="1:17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</row>
    <row r="289" spans="1:17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</row>
    <row r="290" spans="1:17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</row>
    <row r="291" spans="1:17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</row>
    <row r="292" spans="1:17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</row>
    <row r="293" spans="1:17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</row>
    <row r="294" spans="1:17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</row>
    <row r="295" spans="1:17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</row>
    <row r="296" spans="1:17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</row>
    <row r="297" spans="1:1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</row>
    <row r="298" spans="1:17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</row>
    <row r="299" spans="1:17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</row>
    <row r="300" spans="1:17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</row>
    <row r="301" spans="1:17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</row>
    <row r="302" spans="1:17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</row>
    <row r="303" spans="1:17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</row>
    <row r="304" spans="1:17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</row>
    <row r="305" spans="1:17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</row>
    <row r="306" spans="1:17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</row>
    <row r="307" spans="1:1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</row>
    <row r="308" spans="1:17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</row>
    <row r="309" spans="1:17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</row>
    <row r="310" spans="1:17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</row>
    <row r="311" spans="1:17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</row>
    <row r="312" spans="1:17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</row>
    <row r="313" spans="1:17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</row>
    <row r="314" spans="1:17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</row>
    <row r="315" spans="1:17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</row>
    <row r="316" spans="1:17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</row>
    <row r="317" spans="1: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</row>
    <row r="318" spans="1:17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</row>
    <row r="319" spans="1:17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</row>
    <row r="320" spans="1:17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</row>
    <row r="321" spans="1:17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</row>
    <row r="322" spans="1:17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</row>
    <row r="323" spans="1:17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</row>
    <row r="324" spans="1:17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</row>
    <row r="325" spans="1:17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</row>
    <row r="326" spans="1:17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</row>
    <row r="327" spans="1:1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</row>
    <row r="328" spans="1:17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</row>
    <row r="329" spans="1:17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</row>
    <row r="330" spans="1:17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</row>
    <row r="331" spans="1:17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</row>
    <row r="332" spans="1:17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</row>
    <row r="333" spans="1:17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</row>
    <row r="334" spans="1:17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</row>
    <row r="335" spans="1:17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</row>
    <row r="336" spans="1:17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</row>
    <row r="337" spans="1:1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</row>
    <row r="338" spans="1:17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</row>
    <row r="339" spans="1:17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</row>
    <row r="340" spans="1:17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</row>
    <row r="341" spans="1:17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</row>
    <row r="342" spans="1:17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</row>
    <row r="343" spans="1:17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</row>
    <row r="344" spans="1:17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</row>
    <row r="345" spans="1:17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</row>
    <row r="346" spans="1:17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</row>
    <row r="347" spans="1:1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</row>
    <row r="348" spans="1:17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</row>
    <row r="349" spans="1:17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</row>
    <row r="350" spans="1:17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</row>
    <row r="351" spans="1:17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</row>
    <row r="352" spans="1:17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</row>
    <row r="353" spans="1:17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</row>
    <row r="354" spans="1:17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</row>
    <row r="355" spans="1:17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</row>
    <row r="356" spans="1:17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</row>
    <row r="357" spans="1:1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</row>
    <row r="358" spans="1:17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</row>
    <row r="359" spans="1:17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</row>
    <row r="360" spans="1:17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</row>
    <row r="361" spans="1:17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</row>
    <row r="362" spans="1:17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</row>
    <row r="363" spans="1:17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</row>
    <row r="364" spans="1:17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</row>
    <row r="365" spans="1:17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</row>
    <row r="366" spans="1:17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</row>
    <row r="367" spans="1:1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</row>
    <row r="368" spans="1:17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</row>
    <row r="369" spans="1:17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</row>
    <row r="370" spans="1:17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</row>
    <row r="371" spans="1:17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</row>
    <row r="372" spans="1:17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</row>
    <row r="373" spans="1:17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</row>
    <row r="374" spans="1:17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</row>
    <row r="375" spans="1:17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</row>
    <row r="376" spans="1:17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</row>
    <row r="377" spans="1:1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</row>
    <row r="378" spans="1:17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</row>
    <row r="379" spans="1:17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</row>
    <row r="380" spans="1:17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</row>
    <row r="381" spans="1:17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</row>
    <row r="382" spans="1:17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</row>
    <row r="383" spans="1:17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</row>
    <row r="384" spans="1:17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</row>
    <row r="385" spans="1:17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</row>
    <row r="386" spans="1:17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</row>
    <row r="387" spans="1:1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</row>
    <row r="388" spans="1:17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</row>
    <row r="389" spans="1:17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</row>
    <row r="390" spans="1:17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</row>
    <row r="391" spans="1:17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</row>
    <row r="392" spans="1:17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</row>
    <row r="393" spans="1:17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</row>
    <row r="394" spans="1:17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</row>
    <row r="395" spans="1:17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</row>
    <row r="396" spans="1:17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</row>
    <row r="397" spans="1:1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</row>
    <row r="398" spans="1:17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</row>
    <row r="399" spans="1:17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</row>
    <row r="400" spans="1:17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</row>
    <row r="401" spans="1:17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</row>
    <row r="402" spans="1:17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</row>
    <row r="403" spans="1:17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</row>
    <row r="404" spans="1:17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</row>
    <row r="405" spans="1:17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</row>
    <row r="406" spans="1:17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</row>
    <row r="407" spans="1:1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</row>
    <row r="408" spans="1:17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</row>
    <row r="409" spans="1:17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</row>
    <row r="410" spans="1:17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</row>
    <row r="411" spans="1:17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</row>
    <row r="412" spans="1:17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</row>
    <row r="413" spans="1:17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</row>
    <row r="414" spans="1:17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</row>
    <row r="415" spans="1:17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</row>
    <row r="416" spans="1:17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</row>
    <row r="417" spans="1: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</row>
    <row r="418" spans="1:17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</row>
    <row r="419" spans="1:17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</row>
    <row r="420" spans="1:17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</row>
    <row r="421" spans="1:17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</row>
    <row r="422" spans="1:17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</row>
    <row r="423" spans="1:17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</row>
    <row r="424" spans="1:17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</row>
    <row r="425" spans="1:17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</row>
    <row r="426" spans="1:17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</row>
    <row r="427" spans="1:1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</row>
    <row r="428" spans="1:17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</row>
    <row r="429" spans="1:17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</row>
    <row r="430" spans="1:17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</row>
    <row r="431" spans="1:17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</row>
    <row r="432" spans="1:17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</row>
    <row r="433" spans="1:17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</row>
    <row r="434" spans="1:17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</row>
    <row r="435" spans="1:17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</row>
    <row r="436" spans="1:17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</row>
    <row r="437" spans="1:1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</row>
    <row r="438" spans="1:17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</row>
    <row r="439" spans="1:17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</row>
    <row r="440" spans="1:17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</row>
    <row r="441" spans="1:17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</row>
    <row r="442" spans="1:17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</row>
    <row r="443" spans="1:17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</row>
    <row r="444" spans="1:17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</row>
    <row r="445" spans="1:17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</row>
    <row r="446" spans="1:17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</row>
    <row r="447" spans="1:1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</row>
    <row r="448" spans="1:17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</row>
    <row r="449" spans="1:17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</row>
    <row r="450" spans="1:17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</row>
    <row r="451" spans="1:17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</row>
    <row r="452" spans="1:17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</row>
    <row r="453" spans="1:17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</row>
    <row r="454" spans="1:17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</row>
    <row r="455" spans="1:17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</row>
    <row r="456" spans="1:17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</row>
    <row r="457" spans="1:1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</row>
    <row r="458" spans="1:17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</row>
    <row r="459" spans="1:17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</row>
    <row r="460" spans="1:17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</row>
    <row r="461" spans="1:17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</row>
    <row r="462" spans="1:17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</row>
    <row r="463" spans="1:17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</row>
    <row r="464" spans="1:17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</row>
    <row r="465" spans="1:17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</row>
    <row r="466" spans="1:17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</row>
    <row r="467" spans="1:1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</row>
    <row r="468" spans="1:17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</row>
    <row r="469" spans="1:17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</row>
    <row r="470" spans="1:17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</row>
    <row r="471" spans="1:17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</row>
    <row r="472" spans="1:17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</row>
    <row r="473" spans="1:17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</row>
    <row r="474" spans="1:17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</row>
    <row r="475" spans="1:17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</row>
    <row r="476" spans="1:17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</row>
    <row r="477" spans="1:1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</row>
    <row r="478" spans="1:17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</row>
    <row r="479" spans="1:17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</row>
    <row r="480" spans="1:17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</row>
    <row r="481" spans="1:17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</row>
    <row r="482" spans="1:17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</row>
    <row r="483" spans="1:17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</row>
    <row r="484" spans="1:17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</row>
    <row r="485" spans="1:17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</row>
    <row r="486" spans="1:17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</row>
    <row r="487" spans="1:1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</row>
    <row r="488" spans="1:17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</row>
    <row r="489" spans="1:17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</row>
    <row r="490" spans="1:17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</row>
    <row r="491" spans="1:17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</row>
    <row r="492" spans="1:17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</row>
    <row r="493" spans="1:17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</row>
    <row r="494" spans="1:17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</row>
    <row r="495" spans="1:17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</row>
    <row r="496" spans="1:17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</row>
    <row r="497" spans="1:1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</row>
    <row r="498" spans="1:17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</row>
    <row r="499" spans="1:17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</row>
    <row r="500" spans="1:17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</row>
    <row r="501" spans="1:17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</row>
    <row r="502" spans="1:17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</row>
    <row r="503" spans="1:17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</row>
    <row r="504" spans="1:17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</row>
    <row r="505" spans="1:17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</row>
    <row r="506" spans="1:17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</row>
    <row r="507" spans="1:1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</row>
    <row r="508" spans="1:17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</row>
    <row r="509" spans="1:17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</row>
    <row r="510" spans="1:17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</row>
    <row r="511" spans="1:17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</row>
    <row r="512" spans="1:17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</row>
    <row r="513" spans="1:17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</row>
    <row r="514" spans="1:17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</row>
    <row r="515" spans="1:17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</row>
    <row r="516" spans="1:17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</row>
    <row r="517" spans="1: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</row>
    <row r="518" spans="1:17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</row>
    <row r="519" spans="1:17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</row>
    <row r="520" spans="1:17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</row>
    <row r="521" spans="1:17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</row>
    <row r="522" spans="1:17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</row>
    <row r="523" spans="1:17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</row>
    <row r="524" spans="1:17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</row>
    <row r="525" spans="1:17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</row>
    <row r="526" spans="1:17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</row>
    <row r="527" spans="1:1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</row>
    <row r="528" spans="1:17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</row>
    <row r="529" spans="1:17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</row>
    <row r="530" spans="1:17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</row>
    <row r="531" spans="1:17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</row>
    <row r="532" spans="1:17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</row>
    <row r="533" spans="1:17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</row>
    <row r="534" spans="1:17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</row>
    <row r="535" spans="1:17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</row>
    <row r="536" spans="1:17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</row>
    <row r="537" spans="1:1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</row>
    <row r="538" spans="1:17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</row>
    <row r="539" spans="1:17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</row>
    <row r="540" spans="1:17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</row>
    <row r="541" spans="1:17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</row>
    <row r="542" spans="1:17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</row>
    <row r="543" spans="1:17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</row>
    <row r="544" spans="1:17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</row>
    <row r="545" spans="1:17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</row>
    <row r="546" spans="1:17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</row>
    <row r="547" spans="1:1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</row>
    <row r="548" spans="1:17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</row>
    <row r="549" spans="1:17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</row>
    <row r="550" spans="1:17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</row>
    <row r="551" spans="1:17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</row>
    <row r="552" spans="1:17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</row>
    <row r="553" spans="1:17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</row>
    <row r="554" spans="1:17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</row>
    <row r="555" spans="1:17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</row>
    <row r="556" spans="1:17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</row>
    <row r="557" spans="1:1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</row>
    <row r="558" spans="1:17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</row>
    <row r="559" spans="1:17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</row>
    <row r="560" spans="1:17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</row>
    <row r="561" spans="1:17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</row>
    <row r="562" spans="1:17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</row>
    <row r="563" spans="1:17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</row>
    <row r="564" spans="1:17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</row>
    <row r="565" spans="1:17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</row>
    <row r="566" spans="1:17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</row>
    <row r="567" spans="1:1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</row>
    <row r="568" spans="1:17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</row>
    <row r="569" spans="1:17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</row>
    <row r="570" spans="1:17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</row>
    <row r="571" spans="1:17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</row>
    <row r="572" spans="1:17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</row>
    <row r="573" spans="1:17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</row>
    <row r="574" spans="1:17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</row>
    <row r="575" spans="1:17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</row>
    <row r="576" spans="1:17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</row>
    <row r="577" spans="1:1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</row>
    <row r="578" spans="1:17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</row>
    <row r="579" spans="1:17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</row>
    <row r="580" spans="1:17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</row>
    <row r="581" spans="1:17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</row>
    <row r="582" spans="1:17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</row>
    <row r="583" spans="1:17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</row>
    <row r="584" spans="1:17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</row>
    <row r="585" spans="1:17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</row>
    <row r="586" spans="1:17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</row>
    <row r="587" spans="1:1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</row>
    <row r="588" spans="1:17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</row>
    <row r="589" spans="1:17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</row>
    <row r="590" spans="1:17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</row>
    <row r="591" spans="1:17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</row>
    <row r="592" spans="1:17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</row>
    <row r="593" spans="1:17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</row>
    <row r="594" spans="1:17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</row>
    <row r="595" spans="1:17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</row>
    <row r="596" spans="1:17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</row>
    <row r="597" spans="1:1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</row>
    <row r="598" spans="1:17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</row>
    <row r="599" spans="1:17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</row>
    <row r="600" spans="1:17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</row>
    <row r="601" spans="1:17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</row>
    <row r="602" spans="1:17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</row>
    <row r="603" spans="1:17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</row>
    <row r="604" spans="1:17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</row>
    <row r="605" spans="1:17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</row>
    <row r="606" spans="1:17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</row>
    <row r="607" spans="1:1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</row>
    <row r="608" spans="1:17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</row>
    <row r="609" spans="1:17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</row>
    <row r="610" spans="1:17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</row>
    <row r="611" spans="1:17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</row>
    <row r="612" spans="1:17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</row>
    <row r="613" spans="1:17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</row>
    <row r="614" spans="1:17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</row>
    <row r="615" spans="1:17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</row>
    <row r="616" spans="1:17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</row>
    <row r="617" spans="1: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</row>
    <row r="618" spans="1:17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</row>
    <row r="619" spans="1:17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</row>
    <row r="620" spans="1:17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</row>
    <row r="621" spans="1:17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</row>
    <row r="622" spans="1:17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</row>
    <row r="623" spans="1:17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</row>
    <row r="624" spans="1:17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</row>
    <row r="625" spans="1:17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</row>
    <row r="626" spans="1:17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</row>
    <row r="627" spans="1:1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</row>
    <row r="628" spans="1:17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</row>
    <row r="629" spans="1:17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</row>
    <row r="630" spans="1:17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</row>
    <row r="631" spans="1:17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</row>
    <row r="632" spans="1:17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</row>
    <row r="633" spans="1:17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</row>
    <row r="634" spans="1:17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</row>
    <row r="635" spans="1:17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</row>
    <row r="636" spans="1:17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</row>
    <row r="637" spans="1:1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</row>
    <row r="638" spans="1:17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</row>
    <row r="639" spans="1:17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</row>
    <row r="640" spans="1:17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</row>
    <row r="641" spans="1:17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</row>
    <row r="642" spans="1:17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</row>
    <row r="643" spans="1:17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</row>
    <row r="644" spans="1:17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</row>
    <row r="645" spans="1:17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</row>
    <row r="646" spans="1:17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</row>
    <row r="647" spans="1:1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</row>
    <row r="648" spans="1:17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</row>
    <row r="649" spans="1:17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</row>
    <row r="650" spans="1:17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</row>
    <row r="651" spans="1:17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</row>
    <row r="652" spans="1:17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</row>
    <row r="653" spans="1:17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</row>
    <row r="654" spans="1:17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</row>
    <row r="655" spans="1:17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</row>
    <row r="656" spans="1:17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</row>
    <row r="657" spans="1:1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</row>
    <row r="658" spans="1:17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</row>
    <row r="659" spans="1:17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</row>
    <row r="660" spans="1:17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</row>
    <row r="661" spans="1:17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</row>
    <row r="662" spans="1:17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</row>
    <row r="663" spans="1:17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</row>
    <row r="664" spans="1:17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</row>
    <row r="665" spans="1:17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</row>
    <row r="666" spans="1:17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</row>
    <row r="667" spans="1:1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</row>
    <row r="668" spans="1:17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</row>
    <row r="669" spans="1:17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</row>
    <row r="670" spans="1:17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</row>
    <row r="671" spans="1:17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</row>
    <row r="672" spans="1:17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</row>
    <row r="673" spans="1:17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</row>
    <row r="674" spans="1:17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</row>
    <row r="675" spans="1:17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</row>
    <row r="676" spans="1:17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</row>
    <row r="677" spans="1:1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</row>
    <row r="678" spans="1:17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</row>
    <row r="679" spans="1:17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</row>
    <row r="680" spans="1:17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</row>
    <row r="681" spans="1:17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</row>
    <row r="682" spans="1:17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</row>
    <row r="683" spans="1:17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</row>
    <row r="684" spans="1:17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</row>
    <row r="685" spans="1:17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</row>
    <row r="686" spans="1:17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</row>
    <row r="687" spans="1:1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</row>
    <row r="688" spans="1:17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</row>
    <row r="689" spans="1:17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</row>
    <row r="690" spans="1:17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</row>
    <row r="691" spans="1:17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</row>
    <row r="692" spans="1:17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</row>
    <row r="693" spans="1:17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</row>
    <row r="694" spans="1:17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</row>
    <row r="695" spans="1:17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</row>
    <row r="696" spans="1:17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</row>
    <row r="697" spans="1:1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</row>
    <row r="698" spans="1:17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</row>
    <row r="699" spans="1:17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</row>
    <row r="700" spans="1:17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</row>
    <row r="701" spans="1:17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</row>
    <row r="702" spans="1:17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</row>
    <row r="703" spans="1:17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</row>
    <row r="704" spans="1:17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</row>
    <row r="705" spans="1:17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</row>
    <row r="706" spans="1:17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</row>
    <row r="707" spans="1:1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</row>
    <row r="708" spans="1:17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</row>
    <row r="709" spans="1:17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</row>
    <row r="710" spans="1:17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</row>
    <row r="711" spans="1:17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</row>
    <row r="712" spans="1:17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</row>
    <row r="713" spans="1:17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</row>
    <row r="714" spans="1:17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</row>
    <row r="715" spans="1:17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</row>
    <row r="716" spans="1:17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</row>
    <row r="717" spans="1: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</row>
    <row r="718" spans="1:17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</row>
    <row r="719" spans="1:17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</row>
    <row r="720" spans="1:17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</row>
    <row r="721" spans="1:17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</row>
    <row r="722" spans="1:17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</row>
    <row r="723" spans="1:17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</row>
    <row r="724" spans="1:17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</row>
    <row r="725" spans="1:17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</row>
    <row r="726" spans="1:17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</row>
    <row r="727" spans="1:1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</row>
    <row r="728" spans="1:17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</row>
    <row r="729" spans="1:17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</row>
    <row r="730" spans="1:17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</row>
    <row r="731" spans="1:17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</row>
    <row r="732" spans="1:17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</row>
    <row r="733" spans="1:17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</row>
    <row r="734" spans="1:17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</row>
    <row r="735" spans="1:17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</row>
    <row r="736" spans="1:17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</row>
    <row r="737" spans="1:1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</row>
    <row r="738" spans="1:17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</row>
    <row r="739" spans="1:17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</row>
    <row r="740" spans="1:17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</row>
    <row r="741" spans="1:17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</row>
    <row r="742" spans="1:17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</row>
    <row r="743" spans="1:17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</row>
    <row r="744" spans="1:17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</row>
    <row r="745" spans="1:17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</row>
    <row r="746" spans="1:17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</row>
    <row r="747" spans="1:1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</row>
    <row r="748" spans="1:17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</row>
    <row r="749" spans="1:17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</row>
    <row r="750" spans="1:17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</row>
    <row r="751" spans="1:17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</row>
    <row r="752" spans="1:17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</row>
    <row r="753" spans="1:17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</row>
    <row r="754" spans="1:17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</row>
    <row r="755" spans="1:17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</row>
    <row r="756" spans="1:17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</row>
    <row r="757" spans="1:1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</row>
    <row r="758" spans="1:17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</row>
    <row r="759" spans="1:17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</row>
    <row r="760" spans="1:17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</row>
    <row r="761" spans="1:17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</row>
    <row r="762" spans="1:17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</row>
    <row r="763" spans="1:17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</row>
    <row r="764" spans="1:17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</row>
    <row r="765" spans="1:17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</row>
    <row r="766" spans="1:17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</row>
    <row r="767" spans="1:1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</row>
    <row r="768" spans="1:17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</row>
    <row r="769" spans="1:17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</row>
    <row r="770" spans="1:17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</row>
    <row r="771" spans="1:17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</row>
    <row r="772" spans="1:17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</row>
    <row r="773" spans="1:17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</row>
    <row r="774" spans="1:17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</row>
    <row r="775" spans="1:17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</row>
    <row r="776" spans="1:17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</row>
    <row r="777" spans="1:1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</row>
    <row r="778" spans="1:17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</row>
    <row r="779" spans="1:17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</row>
    <row r="780" spans="1:17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</row>
    <row r="781" spans="1:17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</row>
    <row r="782" spans="1:17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</row>
    <row r="783" spans="1:17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</row>
    <row r="784" spans="1:17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</row>
    <row r="785" spans="1:17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</row>
    <row r="786" spans="1:17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</row>
    <row r="787" spans="1:1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</row>
    <row r="788" spans="1:17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</row>
    <row r="789" spans="1:17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</row>
    <row r="790" spans="1:17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</row>
    <row r="791" spans="1:17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</row>
    <row r="792" spans="1:17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</row>
    <row r="793" spans="1:17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</row>
    <row r="794" spans="1:17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</row>
    <row r="795" spans="1:17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</row>
    <row r="796" spans="1:17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</row>
    <row r="797" spans="1:1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</row>
    <row r="798" spans="1:17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</row>
    <row r="799" spans="1:17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</row>
    <row r="800" spans="1:17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</row>
    <row r="801" spans="1:17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</row>
    <row r="802" spans="1:17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</row>
    <row r="803" spans="1:17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</row>
    <row r="804" spans="1:17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</row>
    <row r="805" spans="1:17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</row>
    <row r="806" spans="1:17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</row>
    <row r="807" spans="1:1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</row>
    <row r="808" spans="1:17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</row>
    <row r="809" spans="1:17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</row>
    <row r="810" spans="1:17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</row>
    <row r="811" spans="1:17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</row>
    <row r="812" spans="1:17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</row>
    <row r="813" spans="1:17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</row>
    <row r="814" spans="1:17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</row>
    <row r="815" spans="1:17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</row>
    <row r="816" spans="1:17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</row>
    <row r="817" spans="1: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</row>
    <row r="818" spans="1:17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</row>
    <row r="819" spans="1:17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</row>
    <row r="820" spans="1:17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</row>
    <row r="821" spans="1:17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</row>
    <row r="822" spans="1:17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</row>
    <row r="823" spans="1:17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</row>
    <row r="824" spans="1:17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</row>
    <row r="825" spans="1:17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</row>
    <row r="826" spans="1:17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</row>
    <row r="827" spans="1:1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</row>
    <row r="828" spans="1:17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</row>
    <row r="829" spans="1:17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</row>
    <row r="830" spans="1:17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</row>
    <row r="831" spans="1:17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</row>
    <row r="832" spans="1:17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</row>
    <row r="833" spans="1:17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</row>
    <row r="834" spans="1:17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</row>
    <row r="835" spans="1:17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</row>
    <row r="836" spans="1:17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</row>
    <row r="837" spans="1:1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</row>
    <row r="838" spans="1:17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</row>
    <row r="839" spans="1:17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</row>
    <row r="840" spans="1:17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</row>
    <row r="841" spans="1:17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</row>
    <row r="842" spans="1:17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</row>
    <row r="843" spans="1:17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</row>
    <row r="844" spans="1:17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</row>
    <row r="845" spans="1:17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</row>
    <row r="846" spans="1:17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</row>
    <row r="847" spans="1:1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</row>
    <row r="848" spans="1:17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</row>
    <row r="849" spans="1:17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</row>
    <row r="850" spans="1:17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</row>
    <row r="851" spans="1:17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</row>
    <row r="852" spans="1:17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</row>
    <row r="853" spans="1:17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</row>
    <row r="854" spans="1:17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</row>
    <row r="855" spans="1:17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</row>
    <row r="856" spans="1:17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</row>
    <row r="857" spans="1:1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</row>
    <row r="858" spans="1:17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</row>
    <row r="859" spans="1:17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</row>
    <row r="860" spans="1:17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</row>
    <row r="861" spans="1:17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</row>
    <row r="862" spans="1:17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</row>
    <row r="863" spans="1:17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</row>
    <row r="864" spans="1:17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</row>
    <row r="865" spans="1:17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</row>
    <row r="866" spans="1:17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</row>
    <row r="867" spans="1:1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</row>
    <row r="868" spans="1:17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</row>
    <row r="869" spans="1:17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</row>
    <row r="870" spans="1:17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</row>
    <row r="871" spans="1:17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</row>
    <row r="872" spans="1:17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</row>
    <row r="873" spans="1:17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</row>
    <row r="874" spans="1:17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</row>
    <row r="875" spans="1:17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</row>
    <row r="876" spans="1:17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</row>
    <row r="877" spans="1:1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</row>
    <row r="878" spans="1:17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</row>
    <row r="879" spans="1:17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</row>
    <row r="880" spans="1:17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</row>
    <row r="881" spans="1:17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</row>
    <row r="882" spans="1:17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</row>
    <row r="883" spans="1:17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</row>
    <row r="884" spans="1:17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</row>
    <row r="885" spans="1:17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</row>
    <row r="886" spans="1:17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</row>
    <row r="887" spans="1:1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</row>
    <row r="888" spans="1:17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</row>
    <row r="889" spans="1:17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</row>
    <row r="890" spans="1:17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</row>
    <row r="891" spans="1:17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</row>
    <row r="892" spans="1:17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</row>
    <row r="893" spans="1:17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</row>
    <row r="894" spans="1:17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</row>
    <row r="895" spans="1:17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</row>
    <row r="896" spans="1:17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</row>
    <row r="897" spans="1:1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</row>
    <row r="898" spans="1:17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</row>
    <row r="899" spans="1:17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</row>
    <row r="900" spans="1:17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</row>
    <row r="901" spans="1:17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</row>
    <row r="902" spans="1:17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</row>
    <row r="903" spans="1:17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</row>
    <row r="904" spans="1:17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</row>
    <row r="905" spans="1:17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</row>
    <row r="906" spans="1:17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</row>
    <row r="907" spans="1:1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</row>
    <row r="908" spans="1:17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</row>
    <row r="909" spans="1:17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</row>
    <row r="910" spans="1:17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</row>
    <row r="911" spans="1:17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</row>
    <row r="912" spans="1:17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</row>
    <row r="913" spans="1:17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</row>
    <row r="914" spans="1:17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</row>
    <row r="915" spans="1:17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</row>
    <row r="916" spans="1:17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</row>
    <row r="917" spans="1: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</row>
    <row r="918" spans="1:17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</row>
    <row r="919" spans="1:17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</row>
    <row r="920" spans="1:17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</row>
    <row r="921" spans="1:17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</row>
    <row r="922" spans="1:17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</row>
    <row r="923" spans="1:17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</row>
    <row r="924" spans="1:17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</row>
    <row r="925" spans="1:17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</row>
    <row r="926" spans="1:17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</row>
    <row r="927" spans="1:1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</row>
    <row r="928" spans="1:17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</row>
    <row r="929" spans="1:17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</row>
    <row r="930" spans="1:17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</row>
    <row r="931" spans="1:17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</row>
    <row r="932" spans="1:17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</row>
    <row r="933" spans="1:17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</row>
    <row r="934" spans="1:17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</row>
    <row r="935" spans="1:17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</row>
    <row r="936" spans="1:17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</row>
    <row r="937" spans="1:1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</row>
    <row r="938" spans="1:17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</row>
    <row r="939" spans="1:17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</row>
    <row r="940" spans="1:17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</row>
    <row r="941" spans="1:17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</row>
    <row r="942" spans="1:17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</row>
    <row r="943" spans="1:17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</row>
    <row r="944" spans="1:17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</row>
    <row r="945" spans="1:17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</row>
    <row r="946" spans="1:17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</row>
    <row r="947" spans="1:1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</row>
    <row r="948" spans="1:17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</row>
    <row r="949" spans="1:17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</row>
    <row r="950" spans="1:17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</row>
    <row r="951" spans="1:17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</row>
    <row r="952" spans="1:17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</row>
    <row r="953" spans="1:17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</row>
    <row r="954" spans="1:17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</row>
    <row r="955" spans="1:17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</row>
    <row r="956" spans="1:17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</row>
    <row r="957" spans="1:1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</row>
    <row r="958" spans="1:17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</row>
    <row r="959" spans="1:17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</row>
    <row r="960" spans="1:17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</row>
    <row r="961" spans="1:17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</row>
    <row r="962" spans="1:17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</row>
    <row r="963" spans="1:17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</row>
    <row r="964" spans="1:17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</row>
    <row r="965" spans="1:17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</row>
    <row r="966" spans="1:17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</row>
    <row r="967" spans="1:1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</row>
    <row r="968" spans="1:17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</row>
    <row r="969" spans="1:17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</row>
    <row r="970" spans="1:17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</row>
    <row r="971" spans="1:17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</row>
    <row r="972" spans="1:17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</row>
    <row r="973" spans="1:17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</row>
    <row r="974" spans="1:17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</row>
    <row r="975" spans="1:17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</row>
    <row r="976" spans="1:17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</row>
    <row r="977" spans="1:1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</row>
    <row r="978" spans="1:17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</row>
    <row r="979" spans="1:17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</row>
    <row r="980" spans="1:17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</row>
    <row r="981" spans="1:17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</row>
    <row r="982" spans="1:17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</row>
    <row r="983" spans="1:17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</row>
    <row r="984" spans="1:17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</row>
    <row r="985" spans="1:17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</row>
    <row r="986" spans="1:17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</row>
    <row r="987" spans="1:1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</row>
    <row r="988" spans="1:17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</row>
    <row r="989" spans="1:17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</row>
    <row r="990" spans="1:17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</row>
    <row r="991" spans="1:17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</row>
    <row r="992" spans="1:17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</row>
    <row r="993" spans="1:17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</row>
    <row r="994" spans="1:17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</row>
    <row r="995" spans="1:17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</row>
    <row r="996" spans="1:17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</row>
    <row r="997" spans="1:1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</row>
    <row r="998" spans="1:17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</row>
    <row r="999" spans="1:17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</row>
    <row r="1000" spans="1:17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</row>
    <row r="1001" spans="1:17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</row>
    <row r="1002" spans="1:17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</row>
    <row r="1003" spans="1:17">
      <c r="A1003" s="2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</row>
    <row r="1004" spans="1:17">
      <c r="A1004" s="21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</row>
    <row r="1005" spans="1:17">
      <c r="A1005" s="21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</row>
    <row r="1006" spans="1:17">
      <c r="A1006" s="21"/>
      <c r="B1006" s="21"/>
      <c r="C1006" s="21"/>
      <c r="D1006" s="21"/>
      <c r="E1006" s="21"/>
      <c r="F1006" s="21"/>
      <c r="G1006" s="21"/>
      <c r="H1006" s="21"/>
      <c r="I1006" s="21"/>
      <c r="J1006" s="21"/>
      <c r="K1006" s="21"/>
      <c r="L1006" s="21"/>
      <c r="M1006" s="21"/>
      <c r="N1006" s="21"/>
      <c r="O1006" s="21"/>
      <c r="P1006" s="21"/>
      <c r="Q1006" s="21"/>
    </row>
  </sheetData>
  <mergeCells count="11">
    <mergeCell ref="B3:B6"/>
    <mergeCell ref="B7:B12"/>
    <mergeCell ref="B21:B23"/>
    <mergeCell ref="A1:G1"/>
    <mergeCell ref="B57:B62"/>
    <mergeCell ref="B13:B20"/>
    <mergeCell ref="B24:B31"/>
    <mergeCell ref="B32:B37"/>
    <mergeCell ref="B38:B47"/>
    <mergeCell ref="B48:B53"/>
    <mergeCell ref="B54:B5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NOTAS</vt:lpstr>
      <vt:lpstr>VARIABLES_INCENDIO</vt:lpstr>
      <vt:lpstr>MODELO_COMPLETO</vt:lpstr>
      <vt:lpstr>MODELO_SIN_MANZANEO</vt:lpstr>
      <vt:lpstr>MODELO_NACIONAL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 CAMILO SALINAS CASAS</dc:creator>
  <cp:lastModifiedBy>LUIS FELIPE MONTAÑO MORENO</cp:lastModifiedBy>
  <dcterms:created xsi:type="dcterms:W3CDTF">2022-04-28T20:32:45Z</dcterms:created>
  <dcterms:modified xsi:type="dcterms:W3CDTF">2023-02-21T19:12:32Z</dcterms:modified>
</cp:coreProperties>
</file>