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ED1FFD96-D3D9-44AF-85C8-B362F72F5D42}"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6"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7"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10" i="7"/>
  <c r="G11" i="7"/>
  <c r="G12" i="7"/>
  <c r="G13" i="7"/>
  <c r="G14" i="7"/>
  <c r="G15" i="7"/>
  <c r="G17" i="7"/>
  <c r="G18" i="7"/>
  <c r="G19" i="7"/>
  <c r="G20" i="7"/>
  <c r="G21" i="7"/>
  <c r="G22" i="7"/>
  <c r="G23" i="7"/>
  <c r="G24" i="7"/>
  <c r="G25" i="7"/>
  <c r="G26" i="7"/>
  <c r="G27" i="7"/>
  <c r="G28" i="7"/>
  <c r="G29" i="7"/>
  <c r="G31"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5" i="7"/>
  <c r="I6" i="7"/>
  <c r="I7" i="7"/>
  <c r="I8" i="7"/>
  <c r="I9" i="7"/>
  <c r="I10" i="7"/>
  <c r="I12" i="7"/>
  <c r="I13" i="7"/>
  <c r="I14" i="7"/>
  <c r="I15" i="7"/>
  <c r="I16" i="7"/>
  <c r="I17" i="7"/>
  <c r="I19" i="7"/>
  <c r="I20" i="7"/>
  <c r="I21" i="7"/>
  <c r="I22" i="7"/>
  <c r="I23" i="7"/>
  <c r="I24" i="7"/>
  <c r="I26" i="7"/>
  <c r="I27" i="7"/>
  <c r="I28" i="7"/>
  <c r="I29" i="7"/>
  <c r="I30" i="7"/>
  <c r="I31" i="7"/>
  <c r="I32" i="7"/>
  <c r="I2" i="7"/>
  <c r="I3" i="6"/>
  <c r="I5" i="6"/>
  <c r="I7" i="6"/>
  <c r="I8" i="6"/>
  <c r="I9" i="6"/>
  <c r="I10" i="6"/>
  <c r="I12" i="6"/>
  <c r="I14" i="6"/>
  <c r="I15" i="6"/>
  <c r="I16" i="6"/>
  <c r="I17" i="6"/>
  <c r="I19" i="6"/>
  <c r="I21" i="6"/>
  <c r="I22" i="6"/>
  <c r="I23" i="6"/>
  <c r="I24" i="6"/>
  <c r="I26" i="6"/>
  <c r="I28" i="6"/>
  <c r="I29" i="6"/>
  <c r="I30" i="6"/>
  <c r="I31" i="6"/>
  <c r="I2" i="6"/>
  <c r="I3" i="5"/>
  <c r="I4" i="5"/>
  <c r="I5" i="5"/>
  <c r="I6" i="5"/>
  <c r="I8" i="5"/>
  <c r="I10" i="5"/>
  <c r="I11" i="5"/>
  <c r="I12" i="5"/>
  <c r="I13" i="5"/>
  <c r="I15" i="5"/>
  <c r="I17" i="5"/>
  <c r="I18" i="5"/>
  <c r="I19" i="5"/>
  <c r="I20" i="5"/>
  <c r="I21" i="5"/>
  <c r="I22" i="5"/>
  <c r="I25" i="5"/>
  <c r="I26" i="5"/>
  <c r="I27" i="5"/>
  <c r="I29"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11"/>
  <c r="H12" i="13" s="1"/>
  <c r="M17" i="9"/>
  <c r="H10"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27" i="8"/>
  <c r="H7" i="5"/>
  <c r="H6" i="8"/>
  <c r="H20" i="9"/>
  <c r="H32" i="1"/>
  <c r="H29" i="7"/>
  <c r="H7" i="4"/>
  <c r="H2" i="1"/>
  <c r="H11" i="7"/>
  <c r="H30" i="5"/>
  <c r="H4" i="12"/>
  <c r="H4" i="11"/>
  <c r="H16" i="1"/>
  <c r="H7" i="12"/>
  <c r="H29" i="8"/>
  <c r="H11" i="9"/>
  <c r="H17" i="5"/>
  <c r="H4" i="1"/>
  <c r="H11" i="6"/>
  <c r="H16" i="8"/>
  <c r="H6" i="9"/>
  <c r="H7" i="8"/>
  <c r="H32" i="8"/>
  <c r="H15" i="9"/>
  <c r="H8" i="5"/>
  <c r="H26" i="4"/>
  <c r="H15" i="4"/>
  <c r="H29" i="5"/>
  <c r="H10" i="8"/>
  <c r="H15" i="6"/>
  <c r="H18" i="6"/>
  <c r="H20" i="5"/>
  <c r="H20" i="7"/>
  <c r="H11" i="10"/>
  <c r="H24" i="8"/>
  <c r="H24" i="1"/>
  <c r="H30" i="11"/>
  <c r="H17" i="4"/>
  <c r="H28" i="1"/>
  <c r="H7" i="6"/>
  <c r="H13" i="4"/>
  <c r="H17" i="1"/>
  <c r="H22" i="10"/>
  <c r="H27" i="12"/>
  <c r="H25" i="1"/>
  <c r="H9" i="11"/>
  <c r="H11" i="1"/>
  <c r="H11" i="4"/>
  <c r="H25" i="8"/>
  <c r="H10" i="10"/>
  <c r="H3" i="11"/>
  <c r="H22" i="4"/>
  <c r="H2" i="9"/>
  <c r="H23" i="11"/>
  <c r="H8" i="11"/>
  <c r="H4" i="6"/>
  <c r="H3" i="8"/>
  <c r="H13" i="7"/>
  <c r="H23" i="10"/>
  <c r="H13" i="1"/>
  <c r="H29" i="9"/>
  <c r="H22" i="12"/>
  <c r="H5" i="9"/>
  <c r="H12" i="11"/>
  <c r="H28" i="5"/>
  <c r="H26" i="8"/>
  <c r="H17" i="7"/>
  <c r="H4" i="4"/>
  <c r="H14" i="5"/>
  <c r="H3" i="9"/>
  <c r="H17" i="11"/>
  <c r="H21" i="11"/>
  <c r="H24" i="11"/>
  <c r="H28" i="4"/>
  <c r="H10" i="9"/>
  <c r="H26" i="9"/>
  <c r="H17" i="12"/>
  <c r="H8" i="7"/>
  <c r="H12" i="1"/>
  <c r="H12" i="9"/>
  <c r="H18" i="9"/>
  <c r="H19" i="7"/>
  <c r="H19" i="4"/>
  <c r="H7" i="9"/>
  <c r="H16" i="9"/>
  <c r="H17" i="9"/>
  <c r="H16" i="6"/>
  <c r="H28" i="8"/>
  <c r="H2" i="11"/>
  <c r="H25" i="7"/>
  <c r="H2" i="12"/>
  <c r="H5" i="1"/>
  <c r="H31" i="1"/>
  <c r="H5" i="10"/>
  <c r="H8" i="1"/>
  <c r="H16" i="5"/>
  <c r="H11" i="8"/>
  <c r="H31" i="12"/>
  <c r="H22" i="6"/>
  <c r="H6" i="11"/>
  <c r="H27" i="6"/>
  <c r="H4" i="9"/>
  <c r="H16" i="12"/>
  <c r="H14" i="8"/>
  <c r="H25" i="10"/>
  <c r="H21" i="7"/>
  <c r="H13" i="5"/>
  <c r="H12" i="10"/>
  <c r="H10" i="1"/>
  <c r="H6" i="7"/>
  <c r="H13" i="8"/>
  <c r="H15" i="11"/>
  <c r="H19" i="9"/>
  <c r="H31" i="10"/>
  <c r="H26" i="5"/>
  <c r="H23" i="5"/>
  <c r="H2" i="7"/>
  <c r="H30" i="1"/>
  <c r="H11" i="5"/>
  <c r="H23" i="1"/>
  <c r="H13" i="6"/>
  <c r="H5" i="6"/>
  <c r="H7" i="10"/>
  <c r="H25" i="11"/>
  <c r="H21" i="6"/>
  <c r="H6" i="4"/>
  <c r="H21" i="1"/>
  <c r="H25" i="12"/>
  <c r="H18" i="11"/>
  <c r="H6" i="12"/>
  <c r="H21" i="9"/>
  <c r="H14" i="11"/>
  <c r="H9" i="9"/>
  <c r="H18" i="7"/>
  <c r="H10" i="11"/>
  <c r="H7" i="1"/>
  <c r="H8" i="9"/>
  <c r="H22" i="8"/>
  <c r="H14" i="4"/>
  <c r="H12" i="12"/>
  <c r="H27" i="4"/>
  <c r="H22" i="9"/>
  <c r="H10" i="4"/>
  <c r="H21" i="8"/>
  <c r="H26" i="10"/>
  <c r="H4" i="10"/>
  <c r="H5" i="4"/>
  <c r="H24" i="9"/>
  <c r="H18" i="5"/>
  <c r="H2" i="8"/>
  <c r="H4" i="7"/>
  <c r="H19" i="6"/>
  <c r="H5" i="11"/>
  <c r="H7" i="11"/>
  <c r="H32" i="7"/>
  <c r="H8" i="10"/>
  <c r="H19" i="1"/>
  <c r="H3" i="1"/>
  <c r="H20" i="11"/>
  <c r="H8" i="4"/>
  <c r="H8" i="12"/>
  <c r="H12" i="5"/>
  <c r="H18" i="10"/>
  <c r="H30" i="8"/>
  <c r="H25" i="4"/>
  <c r="H30" i="7"/>
  <c r="H13" i="10"/>
  <c r="H31" i="9"/>
  <c r="H3" i="10"/>
  <c r="H9" i="12"/>
  <c r="H5" i="12"/>
  <c r="H25" i="6"/>
  <c r="H26" i="7"/>
  <c r="H3" i="6"/>
  <c r="H11" i="11"/>
  <c r="H14" i="9"/>
  <c r="H24" i="12"/>
  <c r="H30" i="9"/>
  <c r="H9" i="10"/>
  <c r="H10" i="12"/>
  <c r="H31" i="6"/>
  <c r="H18" i="4"/>
  <c r="H25" i="9"/>
  <c r="H22" i="11"/>
  <c r="H19" i="8"/>
  <c r="H18" i="1"/>
  <c r="H7" i="7"/>
  <c r="H13" i="12"/>
  <c r="H6" i="10"/>
  <c r="H12" i="6"/>
  <c r="H23" i="4"/>
  <c r="H29" i="10"/>
  <c r="H29" i="11"/>
  <c r="H27" i="1"/>
  <c r="H28" i="11"/>
  <c r="H22" i="1"/>
  <c r="H3" i="5"/>
  <c r="H20" i="1"/>
  <c r="H23" i="12"/>
  <c r="H5" i="5"/>
  <c r="H10" i="6"/>
  <c r="H30" i="10"/>
  <c r="H28" i="10"/>
  <c r="H13" i="11"/>
  <c r="H20" i="10"/>
  <c r="H27" i="5"/>
  <c r="H14" i="10"/>
  <c r="H24" i="5"/>
  <c r="H26" i="11"/>
  <c r="H24" i="10"/>
  <c r="H10" i="7"/>
  <c r="H31" i="7"/>
  <c r="H8" i="8"/>
  <c r="H29" i="4"/>
  <c r="H16" i="10"/>
  <c r="H21" i="4"/>
  <c r="H3" i="12"/>
  <c r="H12" i="7"/>
  <c r="H8" i="6"/>
  <c r="H31" i="5"/>
  <c r="H24" i="4"/>
  <c r="H17" i="8"/>
  <c r="H23" i="6"/>
  <c r="H14" i="6"/>
  <c r="H29" i="12"/>
  <c r="H3" i="4"/>
  <c r="H9" i="4"/>
  <c r="H12" i="8"/>
  <c r="H20" i="8"/>
  <c r="H18" i="8"/>
  <c r="H26" i="6"/>
  <c r="H6" i="6"/>
  <c r="H9" i="8"/>
  <c r="H2" i="10"/>
  <c r="H17" i="6"/>
  <c r="H26" i="12"/>
  <c r="H16" i="11"/>
  <c r="H22" i="7"/>
  <c r="H26" i="1"/>
  <c r="H12" i="4"/>
  <c r="H28" i="6"/>
  <c r="H19" i="5"/>
  <c r="H28" i="9"/>
  <c r="H21" i="10"/>
  <c r="H15" i="5"/>
  <c r="H21" i="12"/>
  <c r="H20" i="4"/>
  <c r="H32" i="12"/>
  <c r="H27" i="10"/>
  <c r="H20" i="12"/>
  <c r="H32" i="10"/>
  <c r="H3" i="7"/>
  <c r="H28" i="12"/>
  <c r="H9" i="5"/>
  <c r="H31" i="4"/>
  <c r="H31" i="11"/>
  <c r="H24" i="6"/>
  <c r="H17" i="10"/>
  <c r="H15" i="12"/>
  <c r="H15" i="7"/>
  <c r="H16" i="4"/>
  <c r="H19" i="11"/>
  <c r="H29" i="1"/>
  <c r="H32" i="5"/>
  <c r="H4" i="8"/>
  <c r="H22" i="5"/>
  <c r="H15" i="10"/>
  <c r="H5" i="7"/>
  <c r="H23" i="7"/>
  <c r="H9" i="1"/>
  <c r="H10" i="5"/>
  <c r="H18" i="12"/>
  <c r="H16" i="7"/>
  <c r="H9" i="7"/>
  <c r="H4" i="5"/>
  <c r="H25" i="5"/>
  <c r="H30" i="12"/>
  <c r="H30" i="6"/>
  <c r="H15" i="1"/>
  <c r="H23" i="9"/>
  <c r="H30" i="4"/>
  <c r="H5" i="8"/>
  <c r="H14" i="7"/>
  <c r="H6" i="5"/>
  <c r="H28" i="7"/>
  <c r="H27" i="7"/>
  <c r="H6" i="1"/>
  <c r="H24" i="7"/>
  <c r="H19" i="10"/>
  <c r="H9" i="6"/>
  <c r="H14" i="12"/>
  <c r="H29" i="6"/>
  <c r="H31" i="8"/>
  <c r="H19" i="12"/>
  <c r="H20" i="6"/>
  <c r="H11" i="12"/>
  <c r="H14" i="1"/>
  <c r="H27" i="11"/>
  <c r="H23" i="8"/>
  <c r="H13" i="9"/>
  <c r="H15" i="8"/>
  <c r="H27" i="9"/>
  <c r="H2" i="6"/>
  <c r="I25" i="7" l="1"/>
  <c r="I18" i="7"/>
  <c r="I11" i="7"/>
  <c r="G8" i="8"/>
  <c r="G6" i="8"/>
  <c r="M17" i="8" s="1"/>
  <c r="H9" i="13" s="1"/>
  <c r="G32" i="7"/>
  <c r="G30" i="7"/>
  <c r="G16" i="7"/>
  <c r="G9" i="7"/>
  <c r="I4" i="7"/>
  <c r="M5" i="7" s="1"/>
  <c r="E8" i="13" s="1"/>
  <c r="I25" i="6"/>
  <c r="I27" i="6"/>
  <c r="I18" i="6"/>
  <c r="I20" i="6"/>
  <c r="I13" i="6"/>
  <c r="I11" i="6"/>
  <c r="I6" i="6"/>
  <c r="I4" i="6"/>
  <c r="I30" i="5"/>
  <c r="I28" i="5"/>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17" i="7" l="1"/>
  <c r="H8" i="13" s="1"/>
  <c r="M5" i="6"/>
  <c r="E7" i="13" s="1"/>
  <c r="M5" i="5"/>
  <c r="E6" i="13" s="1"/>
  <c r="M5" i="4"/>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<sst xmlns="http://schemas.openxmlformats.org/spreadsheetml/2006/main" count="405" uniqueCount="69">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</sst>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-5.9999999999999964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5</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-5.9999999999999964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5</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-5.9999999999999964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5</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8.75</v>
      </c>
      <c r="F6" s="8">
        <f>Mai!M9</f>
        <v>0</v>
      </c>
      <c r="G6" s="2">
        <f>Mai!M13</f>
        <v>0</v>
      </c>
      <c r="H6" s="7">
        <f>Mai!M17</f>
        <v>48.75</v>
      </c>
      <c r="I6" s="7"/>
      <c r="J6" s="7">
        <v>0</v>
      </c>
      <c r="Z6" s="2" t="b">
        <v>0</v>
      </c>
    </row>
    <row r="7" spans="1:26" x14ac:dyDescent="0.25">
      <c r="A7" s="1" t="s">
        <v>30</v>
      </c>
      <c r="B7" s="2">
        <v>0</v>
      </c>
      <c r="D7" s="6" t="s">
        <v>14</v>
      </c>
      <c r="E7" s="7">
        <f ca="1">Juni!M5</f>
        <v>-16.5</v>
      </c>
      <c r="F7" s="8">
        <f>Juni!M9</f>
        <v>0</v>
      </c>
      <c r="G7" s="2">
        <f>Juni!M13</f>
        <v>0</v>
      </c>
      <c r="H7" s="7">
        <f>Juni!M17</f>
        <v>31.5</v>
      </c>
      <c r="I7" s="7"/>
      <c r="J7" s="7">
        <v>0</v>
      </c>
      <c r="Z7" s="2" t="b">
        <v>0</v>
      </c>
    </row>
    <row r="8" spans="1:26" x14ac:dyDescent="0.25">
      <c r="D8" s="6" t="s">
        <v>15</v>
      </c>
      <c r="E8" s="7">
        <f ca="1">Juli!M5</f>
        <v>-16</v>
      </c>
      <c r="F8" s="8">
        <f>Juli!M9</f>
        <v>0</v>
      </c>
      <c r="G8" s="2">
        <f>Juli!M13</f>
        <v>4</v>
      </c>
      <c r="H8" s="7">
        <f ca="1">Juli!M17</f>
        <v>28</v>
      </c>
      <c r="I8" s="7"/>
      <c r="J8" s="7">
        <v>0</v>
      </c>
    </row>
    <row r="9" spans="1:26" x14ac:dyDescent="0.25">
      <c r="A9" s="1" t="s">
        <v>29</v>
      </c>
      <c r="B9" s="2">
        <v>1.25</v>
      </c>
      <c r="D9" s="6" t="s">
        <v>16</v>
      </c>
      <c r="E9" s="7">
        <f>August!M5</f>
        <v>0</v>
      </c>
      <c r="F9" s="8">
        <f>August!M9</f>
        <v>0</v>
      </c>
      <c r="G9" s="2">
        <f>August!M13</f>
        <v>2</v>
      </c>
      <c r="H9" s="7">
        <f ca="1">August!M17</f>
        <v>12</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-7.2499999999999964</v>
      </c>
      <c r="F15" s="8">
        <f>SUM(F2:F13)</f>
        <v>0</v>
      </c>
      <c r="G15" s="2">
        <f>SUM(G2:G13)</f>
        <v>6</v>
      </c>
      <c r="H15" s="7">
        <f ca="1">SUM(H2:H13)</f>
        <v>232.75</v>
      </c>
      <c r="I15" s="7"/>
      <c r="J15" s="7">
        <f>SUM(J2:J13)</f>
        <v>0</v>
      </c>
    </row>
    <row r="16" spans="1:26" x14ac:dyDescent="0.25">
      <c r="A16" s="6" t="s">
        <v>9</v>
      </c>
      <c r="B16" s="7">
        <f>Januar!M27</f>
        <v>12</v>
      </c>
    </row>
    <row r="17" spans="1:7" x14ac:dyDescent="0.25">
      <c r="A17" s="6" t="s">
        <v>10</v>
      </c>
      <c r="B17" s="7">
        <f>Februar!M27</f>
        <v>12</v>
      </c>
      <c r="D17" s="4" t="s">
        <v>39</v>
      </c>
      <c r="E17" s="7">
        <f ca="1">SUM(E2:E13)+B9-J15</f>
        <v>-5.9999999999999964</v>
      </c>
    </row>
    <row r="18" spans="1:7" x14ac:dyDescent="0.25">
      <c r="A18" s="6" t="s">
        <v>11</v>
      </c>
      <c r="B18" s="7">
        <f>März!M27</f>
        <v>12</v>
      </c>
      <c r="D18" s="9" t="s">
        <v>40</v>
      </c>
      <c r="G18" s="2">
        <f>B5+B7-G15</f>
        <v>5</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F30" sqref="F30"/>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8.75</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26.500000000000004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48.75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D30" s="24">
        <v>0.41666666666666669</v>
      </c>
      <c r="E30" s="24">
        <v>0.61458333333333337</v>
      </c>
      <c r="G30" s="27">
        <f t="shared" si="1"/>
        <v>4.75</v>
      </c>
      <c r="H30" s="27">
        <f ca="1">IF(P30&lt;&gt;"",P30,IF(OR(C30="Feiertag",A30&lt;Gesamt!$B$11,A30&gt;Gesamt!$B$13,),0,INDIRECT("M"&amp;WEEKDAY(A30,2)+19)))</f>
        <v>4</v>
      </c>
      <c r="I30" s="27">
        <f t="shared" ca="1" si="2"/>
        <v>0.75</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D27" sqref="D2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D4" s="24">
        <v>0.32291666666666669</v>
      </c>
      <c r="E4" s="24">
        <v>0.66666666666666663</v>
      </c>
      <c r="F4" s="24">
        <v>2.0833333333333332E-2</v>
      </c>
      <c r="G4" s="27">
        <f t="shared" si="1"/>
        <v>7.7499999999999991</v>
      </c>
      <c r="H4" s="27">
        <f ca="1">IF(P4&lt;&gt;"",P4,IF(OR(C4="Feiertag",A4&lt;Gesamt!$B$11,A4&gt;Gesamt!$B$13,),0,INDIRECT("M"&amp;WEEKDAY(A4,2)+19)))</f>
        <v>8</v>
      </c>
      <c r="I4" s="27">
        <f t="shared" ca="1" si="2"/>
        <v>-0.25000000000000089</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 ca="1">SUM(I2:I32)</f>
        <v>-16.5</v>
      </c>
      <c r="N5" s="36"/>
      <c r="P5" s="7"/>
    </row>
    <row r="6" spans="1:16" x14ac:dyDescent="0.25">
      <c r="A6" s="29">
        <v>45448</v>
      </c>
      <c r="B6" t="str">
        <f t="shared" si="0"/>
        <v>Mi</v>
      </c>
      <c r="C6" s="2" t="s">
        <v>66</v>
      </c>
      <c r="G6" s="27">
        <f t="shared" si="1"/>
        <v>0</v>
      </c>
      <c r="H6" s="27">
        <f ca="1">IF(P6&lt;&gt;"",P6,IF(OR(C6="Feiertag",A6&lt;Gesamt!$B$11,A6&gt;Gesamt!$B$13,),0,INDIRECT("M"&amp;WEEKDAY(A6,2)+19)))</f>
        <v>4</v>
      </c>
      <c r="I6" s="27">
        <f t="shared" ca="1" si="2"/>
        <v>-4</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10.000000000000004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D11" s="24">
        <v>0.28125</v>
      </c>
      <c r="E11" s="24">
        <v>0.66666666666666663</v>
      </c>
      <c r="F11" s="24">
        <v>2.0833333333333332E-2</v>
      </c>
      <c r="G11" s="27">
        <f t="shared" si="1"/>
        <v>8.75</v>
      </c>
      <c r="H11" s="27">
        <f ca="1">IF(P11&lt;&gt;"",P11,IF(OR(C11="Feiertag",A11&lt;Gesamt!$B$11,A11&gt;Gesamt!$B$13,),0,INDIRECT("M"&amp;WEEKDAY(A11,2)+19)))</f>
        <v>8</v>
      </c>
      <c r="I11" s="27">
        <f t="shared" ca="1" si="2"/>
        <v>0.75</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C13" s="2" t="s">
        <v>66</v>
      </c>
      <c r="G13" s="27">
        <f t="shared" si="1"/>
        <v>0</v>
      </c>
      <c r="H13" s="27">
        <f ca="1">IF(P13&lt;&gt;"",P13,IF(OR(C13="Feiertag",A13&lt;Gesamt!$B$11,A13&gt;Gesamt!$B$13,),0,INDIRECT("M"&amp;WEEKDAY(A13,2)+19)))</f>
        <v>4</v>
      </c>
      <c r="I13" s="27">
        <f t="shared" ca="1" si="2"/>
        <v>-4</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31.5</v>
      </c>
      <c r="N17" s="36"/>
      <c r="P17" s="7"/>
    </row>
    <row r="18" spans="1:16" x14ac:dyDescent="0.25">
      <c r="A18" s="29">
        <v>45460</v>
      </c>
      <c r="B18" t="str">
        <f t="shared" si="0"/>
        <v>Mo</v>
      </c>
      <c r="D18" s="24">
        <v>0.30208333333333331</v>
      </c>
      <c r="E18" s="24">
        <v>0.64583333333333337</v>
      </c>
      <c r="F18" s="24">
        <v>2.0833333333333332E-2</v>
      </c>
      <c r="G18" s="27">
        <f t="shared" si="1"/>
        <v>7.7500000000000018</v>
      </c>
      <c r="H18" s="27">
        <f ca="1">IF(P18&lt;&gt;"",P18,IF(OR(C18="Feiertag",A18&lt;Gesamt!$B$11,A18&gt;Gesamt!$B$13,),0,INDIRECT("M"&amp;WEEKDAY(A18,2)+19)))</f>
        <v>8</v>
      </c>
      <c r="I18" s="27">
        <f t="shared" ca="1" si="2"/>
        <v>-0.24999999999999822</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C20" s="2" t="s">
        <v>66</v>
      </c>
      <c r="G20" s="27">
        <f t="shared" si="1"/>
        <v>0</v>
      </c>
      <c r="H20" s="27">
        <f ca="1">IF(P20&lt;&gt;"",P20,IF(OR(C20="Feiertag",A20&lt;Gesamt!$B$11,A20&gt;Gesamt!$B$13,),0,INDIRECT("M"&amp;WEEKDAY(A20,2)+19)))</f>
        <v>4</v>
      </c>
      <c r="I20" s="27">
        <f t="shared" ca="1" si="2"/>
        <v>-4</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D25" s="24">
        <v>0.32291666666666669</v>
      </c>
      <c r="E25" s="24">
        <v>0.64583333333333337</v>
      </c>
      <c r="F25" s="24">
        <v>2.0833333333333332E-2</v>
      </c>
      <c r="G25" s="27">
        <f t="shared" si="1"/>
        <v>7.2500000000000009</v>
      </c>
      <c r="H25" s="27">
        <f ca="1">IF(P25&lt;&gt;"",P25,IF(OR(C25="Feiertag",A25&lt;Gesamt!$B$11,A25&gt;Gesamt!$B$13,),0,INDIRECT("M"&amp;WEEKDAY(A25,2)+19)))</f>
        <v>8</v>
      </c>
      <c r="I25" s="27">
        <f t="shared" ca="1" si="2"/>
        <v>-0.74999999999999911</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C27" s="2" t="s">
        <v>66</v>
      </c>
      <c r="G27" s="27">
        <f t="shared" si="1"/>
        <v>0</v>
      </c>
      <c r="H27" s="27">
        <f ca="1">IF(P27&lt;&gt;"",P27,IF(OR(C27="Feiertag",A27&lt;Gesamt!$B$11,A27&gt;Gesamt!$B$13,),0,INDIRECT("M"&amp;WEEKDAY(A27,2)+19)))</f>
        <v>4</v>
      </c>
      <c r="I27" s="27">
        <f t="shared" ca="1" si="2"/>
        <v>-4</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tabSelected="1" zoomScaleNormal="100" workbookViewId="0">
      <selection activeCell="C23" sqref="C23"/>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C4" s="2" t="s">
        <v>66</v>
      </c>
      <c r="G4" s="27">
        <f t="shared" si="1"/>
        <v>0</v>
      </c>
      <c r="H4" s="27">
        <f ca="1">IF(P4&lt;&gt;"",P4,IF(OR(C4="Feiertag",A4&lt;Gesamt!$B$11,A4&gt;Gesamt!$B$13,),0,INDIRECT("M"&amp;WEEKDAY(A4,2)+19)))</f>
        <v>4</v>
      </c>
      <c r="I4" s="27">
        <f t="shared" ca="1" si="2"/>
        <v>-4</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 ca="1">SUM(I2:I32)</f>
        <v>-16</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-5.9999999999999964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C9" s="2" t="s">
        <v>22</v>
      </c>
      <c r="G9" s="27">
        <f t="shared" ca="1" si="1"/>
        <v>8</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C11" s="2" t="s">
        <v>66</v>
      </c>
      <c r="G11" s="27">
        <f t="shared" si="1"/>
        <v>0</v>
      </c>
      <c r="H11" s="27">
        <f ca="1">IF(P11&lt;&gt;"",P11,IF(OR(C11="Feiertag",A11&lt;Gesamt!$B$11,A11&gt;Gesamt!$B$13,),0,INDIRECT("M"&amp;WEEKDAY(A11,2)+19)))</f>
        <v>4</v>
      </c>
      <c r="I11" s="27">
        <f t="shared" ca="1" si="2"/>
        <v>-4</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4</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7</v>
      </c>
      <c r="N15" s="36"/>
      <c r="P15" s="7"/>
    </row>
    <row r="16" spans="1:16" x14ac:dyDescent="0.25">
      <c r="A16" s="29">
        <v>45488</v>
      </c>
      <c r="B16" t="str">
        <f t="shared" si="0"/>
        <v>Mo</v>
      </c>
      <c r="C16" s="2" t="s">
        <v>22</v>
      </c>
      <c r="G16" s="27">
        <f t="shared" ca="1" si="1"/>
        <v>8</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 ca="1">SUM(G2:G32)</f>
        <v>28</v>
      </c>
      <c r="N17" s="36"/>
      <c r="P17" s="7"/>
    </row>
    <row r="18" spans="1:16" x14ac:dyDescent="0.25">
      <c r="A18" s="29">
        <v>45490</v>
      </c>
      <c r="B18" t="str">
        <f t="shared" si="0"/>
        <v>Mi</v>
      </c>
      <c r="C18" s="2" t="s">
        <v>66</v>
      </c>
      <c r="G18" s="27">
        <f t="shared" si="1"/>
        <v>0</v>
      </c>
      <c r="H18" s="27">
        <f ca="1">IF(P18&lt;&gt;"",P18,IF(OR(C18="Feiertag",A18&lt;Gesamt!$B$11,A18&gt;Gesamt!$B$13,),0,INDIRECT("M"&amp;WEEKDAY(A18,2)+19)))</f>
        <v>4</v>
      </c>
      <c r="I18" s="27">
        <f t="shared" ca="1" si="2"/>
        <v>-4</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C25" s="2" t="s">
        <v>66</v>
      </c>
      <c r="G25" s="27">
        <f t="shared" si="1"/>
        <v>0</v>
      </c>
      <c r="H25" s="27">
        <f ca="1">IF(P25&lt;&gt;"",P25,IF(OR(C25="Feiertag",A25&lt;Gesamt!$B$11,A25&gt;Gesamt!$B$13,),0,INDIRECT("M"&amp;WEEKDAY(A25,2)+19)))</f>
        <v>4</v>
      </c>
      <c r="I25" s="27">
        <f t="shared" ca="1" si="2"/>
        <v>-4</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C30" s="2" t="s">
        <v>22</v>
      </c>
      <c r="G30" s="27">
        <f t="shared" ca="1" si="1"/>
        <v>8</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C32" s="2" t="s">
        <v>22</v>
      </c>
      <c r="G32" s="27">
        <f t="shared" ca="1" si="1"/>
        <v>4</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D25" sqref="D25"/>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C6" s="2" t="s">
        <v>22</v>
      </c>
      <c r="G6" s="27">
        <f t="shared" ca="1" si="1"/>
        <v>8</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-5.9999999999999964</v>
      </c>
      <c r="N7" s="36"/>
      <c r="P7" s="7"/>
    </row>
    <row r="8" spans="1:16" x14ac:dyDescent="0.25">
      <c r="A8" s="29">
        <v>45511</v>
      </c>
      <c r="B8" t="str">
        <f t="shared" si="0"/>
        <v>Mi</v>
      </c>
      <c r="C8" s="2" t="s">
        <v>22</v>
      </c>
      <c r="G8" s="27">
        <f t="shared" ca="1" si="1"/>
        <v>4</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2</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5</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 ca="1">SUM(G2:G32)</f>
        <v>12</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-5.9999999999999964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5</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2024-06-24T12:58:22Z</dcterms:modified>
</cp:coreProperties>
</file>