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fabia\Dropbox\Dokumente\4_UoC\2_Dissertation\Projects\yields_private\llm_agent_dspy\data\"/>
    </mc:Choice>
  </mc:AlternateContent>
  <xr:revisionPtr revIDLastSave="0" documentId="13_ncr:1_{104C4B49-7F5B-4A09-98BD-A8AD301FCD78}" xr6:coauthVersionLast="47" xr6:coauthVersionMax="47" xr10:uidLastSave="{00000000-0000-0000-0000-000000000000}"/>
  <bookViews>
    <workbookView xWindow="-110" yWindow="-110" windowWidth="25820" windowHeight="15500" xr2:uid="{00000000-000D-0000-FFFF-FFFF00000000}"/>
  </bookViews>
  <sheets>
    <sheet name="Final Result Hard Copy" sheetId="8" r:id="rId1"/>
    <sheet name="Final Result" sheetId="7" r:id="rId2"/>
    <sheet name="Combined Labels" sheetId="5" r:id="rId3"/>
    <sheet name="Pietro Labels" sheetId="2" r:id="rId4"/>
    <sheet name="Nico Labels" sheetId="6" r:id="rId5"/>
    <sheet name="Nico 100 Labels" sheetId="3" r:id="rId6"/>
    <sheet name="Nico 200 Labels" sheetId="4" r:id="rId7"/>
  </sheets>
  <definedNames>
    <definedName name="_xlnm._FilterDatabase" localSheetId="2" hidden="1">'Combined Labels'!$A$1:$P$302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8" roundtripDataChecksum="PGoBf89SuDCDYqmVGev40FMRQ1qfwCGewRv+TR+SUXc="/>
    </ext>
  </extLst>
</workbook>
</file>

<file path=xl/calcChain.xml><?xml version="1.0" encoding="utf-8"?>
<calcChain xmlns="http://schemas.openxmlformats.org/spreadsheetml/2006/main">
  <c r="H301" i="7" l="1"/>
  <c r="H300" i="7"/>
  <c r="H299" i="7"/>
  <c r="H298" i="7"/>
  <c r="H297" i="7"/>
  <c r="H296" i="7"/>
  <c r="H295" i="7"/>
  <c r="H294" i="7"/>
  <c r="H293" i="7"/>
  <c r="H292" i="7"/>
  <c r="H291" i="7"/>
  <c r="H290" i="7"/>
  <c r="H289" i="7"/>
  <c r="H288" i="7"/>
  <c r="H287" i="7"/>
  <c r="H286" i="7"/>
  <c r="H285" i="7"/>
  <c r="H284" i="7"/>
  <c r="H283" i="7"/>
  <c r="H282" i="7"/>
  <c r="H281" i="7"/>
  <c r="H280" i="7"/>
  <c r="H279" i="7"/>
  <c r="H278" i="7"/>
  <c r="H277" i="7"/>
  <c r="H276" i="7"/>
  <c r="H275" i="7"/>
  <c r="H274" i="7"/>
  <c r="H273" i="7"/>
  <c r="H272" i="7"/>
  <c r="H271" i="7"/>
  <c r="H270" i="7"/>
  <c r="H269" i="7"/>
  <c r="H268" i="7"/>
  <c r="H267" i="7"/>
  <c r="H266" i="7"/>
  <c r="H265" i="7"/>
  <c r="H264" i="7"/>
  <c r="H263" i="7"/>
  <c r="H262" i="7"/>
  <c r="H261" i="7"/>
  <c r="H260" i="7"/>
  <c r="H259" i="7"/>
  <c r="H258" i="7"/>
  <c r="H257" i="7"/>
  <c r="H256" i="7"/>
  <c r="H255" i="7"/>
  <c r="H254" i="7"/>
  <c r="H253" i="7"/>
  <c r="H252" i="7"/>
  <c r="H251" i="7"/>
  <c r="H250" i="7"/>
  <c r="H249" i="7"/>
  <c r="H248" i="7"/>
  <c r="H247" i="7"/>
  <c r="H246" i="7"/>
  <c r="H245" i="7"/>
  <c r="H244" i="7"/>
  <c r="H243" i="7"/>
  <c r="H242" i="7"/>
  <c r="H241" i="7"/>
  <c r="H240" i="7"/>
  <c r="H239" i="7"/>
  <c r="H238" i="7"/>
  <c r="H237" i="7"/>
  <c r="H236" i="7"/>
  <c r="H235" i="7"/>
  <c r="H234" i="7"/>
  <c r="H233" i="7"/>
  <c r="H232" i="7"/>
  <c r="H231" i="7"/>
  <c r="H230" i="7"/>
  <c r="H229" i="7"/>
  <c r="H228" i="7"/>
  <c r="H227" i="7"/>
  <c r="H226" i="7"/>
  <c r="H225" i="7"/>
  <c r="H224" i="7"/>
  <c r="H223" i="7"/>
  <c r="H222" i="7"/>
  <c r="H221" i="7"/>
  <c r="H220" i="7"/>
  <c r="H219" i="7"/>
  <c r="H218" i="7"/>
  <c r="H217" i="7"/>
  <c r="H216" i="7"/>
  <c r="H215" i="7"/>
  <c r="H214" i="7"/>
  <c r="H213" i="7"/>
  <c r="H212" i="7"/>
  <c r="H211" i="7"/>
  <c r="H210" i="7"/>
  <c r="H209" i="7"/>
  <c r="H208" i="7"/>
  <c r="H207" i="7"/>
  <c r="H206" i="7"/>
  <c r="H205" i="7"/>
  <c r="H204" i="7"/>
  <c r="H203" i="7"/>
  <c r="H202" i="7"/>
  <c r="H201" i="7"/>
  <c r="H200" i="7"/>
  <c r="H199" i="7"/>
  <c r="H198" i="7"/>
  <c r="H197" i="7"/>
  <c r="H196" i="7"/>
  <c r="H195" i="7"/>
  <c r="H194" i="7"/>
  <c r="H193" i="7"/>
  <c r="H192" i="7"/>
  <c r="H191" i="7"/>
  <c r="H190" i="7"/>
  <c r="H189" i="7"/>
  <c r="H188" i="7"/>
  <c r="H187" i="7"/>
  <c r="H186" i="7"/>
  <c r="H185" i="7"/>
  <c r="H184" i="7"/>
  <c r="H183" i="7"/>
  <c r="H182" i="7"/>
  <c r="H181" i="7"/>
  <c r="H180" i="7"/>
  <c r="H179" i="7"/>
  <c r="H178" i="7"/>
  <c r="H177" i="7"/>
  <c r="H176" i="7"/>
  <c r="H175" i="7"/>
  <c r="H174" i="7"/>
  <c r="H173" i="7"/>
  <c r="H172" i="7"/>
  <c r="H171" i="7"/>
  <c r="H170" i="7"/>
  <c r="H169" i="7"/>
  <c r="H168" i="7"/>
  <c r="H167" i="7"/>
  <c r="H166" i="7"/>
  <c r="H165" i="7"/>
  <c r="H164" i="7"/>
  <c r="H163" i="7"/>
  <c r="H162" i="7"/>
  <c r="H161" i="7"/>
  <c r="H160" i="7"/>
  <c r="H159" i="7"/>
  <c r="H158" i="7"/>
  <c r="H157" i="7"/>
  <c r="H156" i="7"/>
  <c r="H155" i="7"/>
  <c r="H154" i="7"/>
  <c r="H153" i="7"/>
  <c r="H152" i="7"/>
  <c r="H151" i="7"/>
  <c r="H150" i="7"/>
  <c r="H149" i="7"/>
  <c r="H148" i="7"/>
  <c r="H147" i="7"/>
  <c r="H146" i="7"/>
  <c r="H145" i="7"/>
  <c r="H144" i="7"/>
  <c r="H143" i="7"/>
  <c r="H142" i="7"/>
  <c r="H141" i="7"/>
  <c r="H140" i="7"/>
  <c r="H139" i="7"/>
  <c r="H138" i="7"/>
  <c r="H137" i="7"/>
  <c r="H136" i="7"/>
  <c r="H135" i="7"/>
  <c r="H134" i="7"/>
  <c r="H133" i="7"/>
  <c r="H132" i="7"/>
  <c r="H131" i="7"/>
  <c r="H130" i="7"/>
  <c r="H129" i="7"/>
  <c r="H128" i="7"/>
  <c r="H127" i="7"/>
  <c r="H126" i="7"/>
  <c r="H125" i="7"/>
  <c r="H124" i="7"/>
  <c r="H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H2" i="7"/>
  <c r="F3" i="7"/>
  <c r="G3" i="7"/>
  <c r="F4" i="7"/>
  <c r="G4" i="7"/>
  <c r="F5" i="7"/>
  <c r="G5" i="7"/>
  <c r="F6" i="7"/>
  <c r="G6" i="7"/>
  <c r="F7" i="7"/>
  <c r="G7" i="7"/>
  <c r="F8" i="7"/>
  <c r="G8" i="7"/>
  <c r="F9" i="7"/>
  <c r="G9" i="7"/>
  <c r="F10" i="7"/>
  <c r="G10" i="7"/>
  <c r="F11" i="7"/>
  <c r="G11" i="7"/>
  <c r="F12" i="7"/>
  <c r="G12" i="7"/>
  <c r="F13" i="7"/>
  <c r="G13" i="7"/>
  <c r="F14" i="7"/>
  <c r="G14" i="7"/>
  <c r="F15" i="7"/>
  <c r="G15" i="7"/>
  <c r="F16" i="7"/>
  <c r="G16" i="7"/>
  <c r="F17" i="7"/>
  <c r="G17" i="7"/>
  <c r="F18" i="7"/>
  <c r="G18" i="7"/>
  <c r="F19" i="7"/>
  <c r="G19" i="7"/>
  <c r="F20" i="7"/>
  <c r="G20" i="7"/>
  <c r="F21" i="7"/>
  <c r="G21" i="7"/>
  <c r="F22" i="7"/>
  <c r="G22" i="7"/>
  <c r="F23" i="7"/>
  <c r="G23" i="7"/>
  <c r="F24" i="7"/>
  <c r="G24" i="7"/>
  <c r="F25" i="7"/>
  <c r="G25" i="7"/>
  <c r="F26" i="7"/>
  <c r="G26" i="7"/>
  <c r="F27" i="7"/>
  <c r="G27" i="7"/>
  <c r="F28" i="7"/>
  <c r="G28" i="7"/>
  <c r="F29" i="7"/>
  <c r="G29" i="7"/>
  <c r="F30" i="7"/>
  <c r="G30" i="7"/>
  <c r="F31" i="7"/>
  <c r="G31" i="7"/>
  <c r="F32" i="7"/>
  <c r="G32" i="7"/>
  <c r="F33" i="7"/>
  <c r="G33" i="7"/>
  <c r="F34" i="7"/>
  <c r="G34" i="7"/>
  <c r="F35" i="7"/>
  <c r="G35" i="7"/>
  <c r="F36" i="7"/>
  <c r="G36" i="7"/>
  <c r="F37" i="7"/>
  <c r="G37" i="7"/>
  <c r="F38" i="7"/>
  <c r="G38" i="7"/>
  <c r="F39" i="7"/>
  <c r="G39" i="7"/>
  <c r="F40" i="7"/>
  <c r="G40" i="7"/>
  <c r="F41" i="7"/>
  <c r="G41" i="7"/>
  <c r="F42" i="7"/>
  <c r="G42" i="7"/>
  <c r="F43" i="7"/>
  <c r="G43" i="7"/>
  <c r="F44" i="7"/>
  <c r="G44" i="7"/>
  <c r="F45" i="7"/>
  <c r="G45" i="7"/>
  <c r="F46" i="7"/>
  <c r="G46" i="7"/>
  <c r="F47" i="7"/>
  <c r="G47" i="7"/>
  <c r="F48" i="7"/>
  <c r="G48" i="7"/>
  <c r="F49" i="7"/>
  <c r="G49" i="7"/>
  <c r="F50" i="7"/>
  <c r="G50" i="7"/>
  <c r="F51" i="7"/>
  <c r="G51" i="7"/>
  <c r="F52" i="7"/>
  <c r="G52" i="7"/>
  <c r="F53" i="7"/>
  <c r="G53" i="7"/>
  <c r="F54" i="7"/>
  <c r="G54" i="7"/>
  <c r="F55" i="7"/>
  <c r="G55" i="7"/>
  <c r="F56" i="7"/>
  <c r="G56" i="7"/>
  <c r="F57" i="7"/>
  <c r="G57" i="7"/>
  <c r="F58" i="7"/>
  <c r="G58" i="7"/>
  <c r="F59" i="7"/>
  <c r="G59" i="7"/>
  <c r="F60" i="7"/>
  <c r="G60" i="7"/>
  <c r="F61" i="7"/>
  <c r="G61" i="7"/>
  <c r="F62" i="7"/>
  <c r="G62" i="7"/>
  <c r="F63" i="7"/>
  <c r="G63" i="7"/>
  <c r="F64" i="7"/>
  <c r="G64" i="7"/>
  <c r="F65" i="7"/>
  <c r="G65" i="7"/>
  <c r="F66" i="7"/>
  <c r="G66" i="7"/>
  <c r="F67" i="7"/>
  <c r="G67" i="7"/>
  <c r="F68" i="7"/>
  <c r="G68" i="7"/>
  <c r="F69" i="7"/>
  <c r="G69" i="7"/>
  <c r="F70" i="7"/>
  <c r="G70" i="7"/>
  <c r="F71" i="7"/>
  <c r="G71" i="7"/>
  <c r="F72" i="7"/>
  <c r="G72" i="7"/>
  <c r="F73" i="7"/>
  <c r="G73" i="7"/>
  <c r="F74" i="7"/>
  <c r="G74" i="7"/>
  <c r="F75" i="7"/>
  <c r="G75" i="7"/>
  <c r="F76" i="7"/>
  <c r="G76" i="7"/>
  <c r="F77" i="7"/>
  <c r="G77" i="7"/>
  <c r="F78" i="7"/>
  <c r="G78" i="7"/>
  <c r="F79" i="7"/>
  <c r="G79" i="7"/>
  <c r="F80" i="7"/>
  <c r="G80" i="7"/>
  <c r="F81" i="7"/>
  <c r="G81" i="7"/>
  <c r="F82" i="7"/>
  <c r="G82" i="7"/>
  <c r="F83" i="7"/>
  <c r="G83" i="7"/>
  <c r="F84" i="7"/>
  <c r="G84" i="7"/>
  <c r="F85" i="7"/>
  <c r="G85" i="7"/>
  <c r="F86" i="7"/>
  <c r="G86" i="7"/>
  <c r="F87" i="7"/>
  <c r="G87" i="7"/>
  <c r="F88" i="7"/>
  <c r="G88" i="7"/>
  <c r="F89" i="7"/>
  <c r="G89" i="7"/>
  <c r="F90" i="7"/>
  <c r="G90" i="7"/>
  <c r="F91" i="7"/>
  <c r="G91" i="7"/>
  <c r="F92" i="7"/>
  <c r="G92" i="7"/>
  <c r="F93" i="7"/>
  <c r="G93" i="7"/>
  <c r="F94" i="7"/>
  <c r="G94" i="7"/>
  <c r="F95" i="7"/>
  <c r="G95" i="7"/>
  <c r="F96" i="7"/>
  <c r="G96" i="7"/>
  <c r="F97" i="7"/>
  <c r="G97" i="7"/>
  <c r="F98" i="7"/>
  <c r="G98" i="7"/>
  <c r="F99" i="7"/>
  <c r="G99" i="7"/>
  <c r="F100" i="7"/>
  <c r="G100" i="7"/>
  <c r="F101" i="7"/>
  <c r="G101" i="7"/>
  <c r="F102" i="7"/>
  <c r="G102" i="7"/>
  <c r="F103" i="7"/>
  <c r="G103" i="7"/>
  <c r="F104" i="7"/>
  <c r="G104" i="7"/>
  <c r="F105" i="7"/>
  <c r="G105" i="7"/>
  <c r="F106" i="7"/>
  <c r="G106" i="7"/>
  <c r="F107" i="7"/>
  <c r="G107" i="7"/>
  <c r="F108" i="7"/>
  <c r="G108" i="7"/>
  <c r="F109" i="7"/>
  <c r="G109" i="7"/>
  <c r="F110" i="7"/>
  <c r="G110" i="7"/>
  <c r="F111" i="7"/>
  <c r="G111" i="7"/>
  <c r="F112" i="7"/>
  <c r="G112" i="7"/>
  <c r="F113" i="7"/>
  <c r="G113" i="7"/>
  <c r="F114" i="7"/>
  <c r="G114" i="7"/>
  <c r="F115" i="7"/>
  <c r="G115" i="7"/>
  <c r="F116" i="7"/>
  <c r="G116" i="7"/>
  <c r="F117" i="7"/>
  <c r="G117" i="7"/>
  <c r="F118" i="7"/>
  <c r="G118" i="7"/>
  <c r="F119" i="7"/>
  <c r="G119" i="7"/>
  <c r="F120" i="7"/>
  <c r="G120" i="7"/>
  <c r="F121" i="7"/>
  <c r="G121" i="7"/>
  <c r="F122" i="7"/>
  <c r="G122" i="7"/>
  <c r="F123" i="7"/>
  <c r="G123" i="7"/>
  <c r="F124" i="7"/>
  <c r="G124" i="7"/>
  <c r="F125" i="7"/>
  <c r="G125" i="7"/>
  <c r="F126" i="7"/>
  <c r="G126" i="7"/>
  <c r="F127" i="7"/>
  <c r="G127" i="7"/>
  <c r="F128" i="7"/>
  <c r="G128" i="7"/>
  <c r="F129" i="7"/>
  <c r="G129" i="7"/>
  <c r="F130" i="7"/>
  <c r="G130" i="7"/>
  <c r="F131" i="7"/>
  <c r="G131" i="7"/>
  <c r="F132" i="7"/>
  <c r="G132" i="7"/>
  <c r="F133" i="7"/>
  <c r="G133" i="7"/>
  <c r="F134" i="7"/>
  <c r="G134" i="7"/>
  <c r="F135" i="7"/>
  <c r="G135" i="7"/>
  <c r="F136" i="7"/>
  <c r="G136" i="7"/>
  <c r="F137" i="7"/>
  <c r="G137" i="7"/>
  <c r="F138" i="7"/>
  <c r="G138" i="7"/>
  <c r="F139" i="7"/>
  <c r="G139" i="7"/>
  <c r="F140" i="7"/>
  <c r="G140" i="7"/>
  <c r="F141" i="7"/>
  <c r="G141" i="7"/>
  <c r="F142" i="7"/>
  <c r="G142" i="7"/>
  <c r="F143" i="7"/>
  <c r="G143" i="7"/>
  <c r="F144" i="7"/>
  <c r="G144" i="7"/>
  <c r="F145" i="7"/>
  <c r="G145" i="7"/>
  <c r="F146" i="7"/>
  <c r="G146" i="7"/>
  <c r="F147" i="7"/>
  <c r="G147" i="7"/>
  <c r="F148" i="7"/>
  <c r="G148" i="7"/>
  <c r="F149" i="7"/>
  <c r="G149" i="7"/>
  <c r="F150" i="7"/>
  <c r="G150" i="7"/>
  <c r="F151" i="7"/>
  <c r="G151" i="7"/>
  <c r="F152" i="7"/>
  <c r="G152" i="7"/>
  <c r="F153" i="7"/>
  <c r="G153" i="7"/>
  <c r="F154" i="7"/>
  <c r="G154" i="7"/>
  <c r="F155" i="7"/>
  <c r="G155" i="7"/>
  <c r="F156" i="7"/>
  <c r="G156" i="7"/>
  <c r="F157" i="7"/>
  <c r="G157" i="7"/>
  <c r="F158" i="7"/>
  <c r="G158" i="7"/>
  <c r="F159" i="7"/>
  <c r="G159" i="7"/>
  <c r="F160" i="7"/>
  <c r="G160" i="7"/>
  <c r="F161" i="7"/>
  <c r="G161" i="7"/>
  <c r="F162" i="7"/>
  <c r="G162" i="7"/>
  <c r="F163" i="7"/>
  <c r="G163" i="7"/>
  <c r="F164" i="7"/>
  <c r="G164" i="7"/>
  <c r="F165" i="7"/>
  <c r="G165" i="7"/>
  <c r="F166" i="7"/>
  <c r="G166" i="7"/>
  <c r="F167" i="7"/>
  <c r="G167" i="7"/>
  <c r="F168" i="7"/>
  <c r="G168" i="7"/>
  <c r="F169" i="7"/>
  <c r="G169" i="7"/>
  <c r="F170" i="7"/>
  <c r="G170" i="7"/>
  <c r="F171" i="7"/>
  <c r="G171" i="7"/>
  <c r="F172" i="7"/>
  <c r="G172" i="7"/>
  <c r="F173" i="7"/>
  <c r="G173" i="7"/>
  <c r="F174" i="7"/>
  <c r="G174" i="7"/>
  <c r="F175" i="7"/>
  <c r="G175" i="7"/>
  <c r="F176" i="7"/>
  <c r="G176" i="7"/>
  <c r="F177" i="7"/>
  <c r="G177" i="7"/>
  <c r="F178" i="7"/>
  <c r="G178" i="7"/>
  <c r="F179" i="7"/>
  <c r="G179" i="7"/>
  <c r="F180" i="7"/>
  <c r="G180" i="7"/>
  <c r="F181" i="7"/>
  <c r="G181" i="7"/>
  <c r="F182" i="7"/>
  <c r="G182" i="7"/>
  <c r="F183" i="7"/>
  <c r="G183" i="7"/>
  <c r="F184" i="7"/>
  <c r="G184" i="7"/>
  <c r="F185" i="7"/>
  <c r="G185" i="7"/>
  <c r="F186" i="7"/>
  <c r="G186" i="7"/>
  <c r="F187" i="7"/>
  <c r="G187" i="7"/>
  <c r="F188" i="7"/>
  <c r="G188" i="7"/>
  <c r="F189" i="7"/>
  <c r="G189" i="7"/>
  <c r="F190" i="7"/>
  <c r="G190" i="7"/>
  <c r="F191" i="7"/>
  <c r="G191" i="7"/>
  <c r="F192" i="7"/>
  <c r="G192" i="7"/>
  <c r="F193" i="7"/>
  <c r="G193" i="7"/>
  <c r="F194" i="7"/>
  <c r="G194" i="7"/>
  <c r="F195" i="7"/>
  <c r="G195" i="7"/>
  <c r="F196" i="7"/>
  <c r="G196" i="7"/>
  <c r="F197" i="7"/>
  <c r="G197" i="7"/>
  <c r="F198" i="7"/>
  <c r="G198" i="7"/>
  <c r="F199" i="7"/>
  <c r="G199" i="7"/>
  <c r="F200" i="7"/>
  <c r="G200" i="7"/>
  <c r="F201" i="7"/>
  <c r="G201" i="7"/>
  <c r="F202" i="7"/>
  <c r="G202" i="7"/>
  <c r="F203" i="7"/>
  <c r="G203" i="7"/>
  <c r="F204" i="7"/>
  <c r="G204" i="7"/>
  <c r="F205" i="7"/>
  <c r="G205" i="7"/>
  <c r="F206" i="7"/>
  <c r="G206" i="7"/>
  <c r="F207" i="7"/>
  <c r="G207" i="7"/>
  <c r="F208" i="7"/>
  <c r="G208" i="7"/>
  <c r="F209" i="7"/>
  <c r="G209" i="7"/>
  <c r="F210" i="7"/>
  <c r="G210" i="7"/>
  <c r="F211" i="7"/>
  <c r="G211" i="7"/>
  <c r="F212" i="7"/>
  <c r="G212" i="7"/>
  <c r="F213" i="7"/>
  <c r="G213" i="7"/>
  <c r="F214" i="7"/>
  <c r="G214" i="7"/>
  <c r="F215" i="7"/>
  <c r="G215" i="7"/>
  <c r="F216" i="7"/>
  <c r="G216" i="7"/>
  <c r="F217" i="7"/>
  <c r="G217" i="7"/>
  <c r="F218" i="7"/>
  <c r="G218" i="7"/>
  <c r="F219" i="7"/>
  <c r="G219" i="7"/>
  <c r="F220" i="7"/>
  <c r="G220" i="7"/>
  <c r="F221" i="7"/>
  <c r="G221" i="7"/>
  <c r="F222" i="7"/>
  <c r="G222" i="7"/>
  <c r="F223" i="7"/>
  <c r="G223" i="7"/>
  <c r="F224" i="7"/>
  <c r="G224" i="7"/>
  <c r="F225" i="7"/>
  <c r="G225" i="7"/>
  <c r="F226" i="7"/>
  <c r="G226" i="7"/>
  <c r="F227" i="7"/>
  <c r="G227" i="7"/>
  <c r="F228" i="7"/>
  <c r="G228" i="7"/>
  <c r="F229" i="7"/>
  <c r="G229" i="7"/>
  <c r="F230" i="7"/>
  <c r="G230" i="7"/>
  <c r="F231" i="7"/>
  <c r="G231" i="7"/>
  <c r="F232" i="7"/>
  <c r="G232" i="7"/>
  <c r="F233" i="7"/>
  <c r="G233" i="7"/>
  <c r="F234" i="7"/>
  <c r="G234" i="7"/>
  <c r="F235" i="7"/>
  <c r="G235" i="7"/>
  <c r="F236" i="7"/>
  <c r="G236" i="7"/>
  <c r="F237" i="7"/>
  <c r="G237" i="7"/>
  <c r="F238" i="7"/>
  <c r="G238" i="7"/>
  <c r="F239" i="7"/>
  <c r="G239" i="7"/>
  <c r="F240" i="7"/>
  <c r="G240" i="7"/>
  <c r="F241" i="7"/>
  <c r="G241" i="7"/>
  <c r="F242" i="7"/>
  <c r="G242" i="7"/>
  <c r="F243" i="7"/>
  <c r="G243" i="7"/>
  <c r="F244" i="7"/>
  <c r="G244" i="7"/>
  <c r="F245" i="7"/>
  <c r="G245" i="7"/>
  <c r="F246" i="7"/>
  <c r="G246" i="7"/>
  <c r="F247" i="7"/>
  <c r="G247" i="7"/>
  <c r="F248" i="7"/>
  <c r="G248" i="7"/>
  <c r="F249" i="7"/>
  <c r="G249" i="7"/>
  <c r="F250" i="7"/>
  <c r="G250" i="7"/>
  <c r="F251" i="7"/>
  <c r="G251" i="7"/>
  <c r="F252" i="7"/>
  <c r="G252" i="7"/>
  <c r="F253" i="7"/>
  <c r="G253" i="7"/>
  <c r="F254" i="7"/>
  <c r="G254" i="7"/>
  <c r="F255" i="7"/>
  <c r="G255" i="7"/>
  <c r="F256" i="7"/>
  <c r="G256" i="7"/>
  <c r="F257" i="7"/>
  <c r="G257" i="7"/>
  <c r="F258" i="7"/>
  <c r="G258" i="7"/>
  <c r="F259" i="7"/>
  <c r="G259" i="7"/>
  <c r="F260" i="7"/>
  <c r="G260" i="7"/>
  <c r="F261" i="7"/>
  <c r="G261" i="7"/>
  <c r="F262" i="7"/>
  <c r="G262" i="7"/>
  <c r="F263" i="7"/>
  <c r="G263" i="7"/>
  <c r="F264" i="7"/>
  <c r="G264" i="7"/>
  <c r="F265" i="7"/>
  <c r="G265" i="7"/>
  <c r="F266" i="7"/>
  <c r="G266" i="7"/>
  <c r="F267" i="7"/>
  <c r="G267" i="7"/>
  <c r="F268" i="7"/>
  <c r="G268" i="7"/>
  <c r="F269" i="7"/>
  <c r="G269" i="7"/>
  <c r="F270" i="7"/>
  <c r="G270" i="7"/>
  <c r="F271" i="7"/>
  <c r="G271" i="7"/>
  <c r="F272" i="7"/>
  <c r="G272" i="7"/>
  <c r="F273" i="7"/>
  <c r="G273" i="7"/>
  <c r="F274" i="7"/>
  <c r="G274" i="7"/>
  <c r="F275" i="7"/>
  <c r="G275" i="7"/>
  <c r="F276" i="7"/>
  <c r="G276" i="7"/>
  <c r="F277" i="7"/>
  <c r="G277" i="7"/>
  <c r="F278" i="7"/>
  <c r="G278" i="7"/>
  <c r="F279" i="7"/>
  <c r="G279" i="7"/>
  <c r="F280" i="7"/>
  <c r="G280" i="7"/>
  <c r="F281" i="7"/>
  <c r="G281" i="7"/>
  <c r="F282" i="7"/>
  <c r="G282" i="7"/>
  <c r="F283" i="7"/>
  <c r="G283" i="7"/>
  <c r="F284" i="7"/>
  <c r="G284" i="7"/>
  <c r="F285" i="7"/>
  <c r="G285" i="7"/>
  <c r="F286" i="7"/>
  <c r="G286" i="7"/>
  <c r="F287" i="7"/>
  <c r="G287" i="7"/>
  <c r="F288" i="7"/>
  <c r="G288" i="7"/>
  <c r="F289" i="7"/>
  <c r="G289" i="7"/>
  <c r="F290" i="7"/>
  <c r="G290" i="7"/>
  <c r="F291" i="7"/>
  <c r="G291" i="7"/>
  <c r="F292" i="7"/>
  <c r="G292" i="7"/>
  <c r="F293" i="7"/>
  <c r="G293" i="7"/>
  <c r="F294" i="7"/>
  <c r="G294" i="7"/>
  <c r="F295" i="7"/>
  <c r="G295" i="7"/>
  <c r="F296" i="7"/>
  <c r="G296" i="7"/>
  <c r="F297" i="7"/>
  <c r="G297" i="7"/>
  <c r="F298" i="7"/>
  <c r="G298" i="7"/>
  <c r="F299" i="7"/>
  <c r="G299" i="7"/>
  <c r="F300" i="7"/>
  <c r="G300" i="7"/>
  <c r="F301" i="7"/>
  <c r="G301" i="7"/>
  <c r="G2" i="7"/>
  <c r="F2" i="7"/>
  <c r="E1"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D1" i="7"/>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A2" i="7"/>
  <c r="B2" i="7"/>
  <c r="C2" i="7"/>
  <c r="A3" i="7"/>
  <c r="B3" i="7"/>
  <c r="C3" i="7"/>
  <c r="A4" i="7"/>
  <c r="B4" i="7"/>
  <c r="C4" i="7"/>
  <c r="A5" i="7"/>
  <c r="B5" i="7"/>
  <c r="C5" i="7"/>
  <c r="A6" i="7"/>
  <c r="B6" i="7"/>
  <c r="C6" i="7"/>
  <c r="A7" i="7"/>
  <c r="B7" i="7"/>
  <c r="C7" i="7"/>
  <c r="A8" i="7"/>
  <c r="B8" i="7"/>
  <c r="C8" i="7"/>
  <c r="A9" i="7"/>
  <c r="B9" i="7"/>
  <c r="C9" i="7"/>
  <c r="A10" i="7"/>
  <c r="B10" i="7"/>
  <c r="C10" i="7"/>
  <c r="A11" i="7"/>
  <c r="B11" i="7"/>
  <c r="C11" i="7"/>
  <c r="A12" i="7"/>
  <c r="B12" i="7"/>
  <c r="C12" i="7"/>
  <c r="A13" i="7"/>
  <c r="B13" i="7"/>
  <c r="C13" i="7"/>
  <c r="A14" i="7"/>
  <c r="B14" i="7"/>
  <c r="C14" i="7"/>
  <c r="A15" i="7"/>
  <c r="B15" i="7"/>
  <c r="C15" i="7"/>
  <c r="A16" i="7"/>
  <c r="B16" i="7"/>
  <c r="C16" i="7"/>
  <c r="A17" i="7"/>
  <c r="B17" i="7"/>
  <c r="C17" i="7"/>
  <c r="A18" i="7"/>
  <c r="B18" i="7"/>
  <c r="C18" i="7"/>
  <c r="A19" i="7"/>
  <c r="B19" i="7"/>
  <c r="C19" i="7"/>
  <c r="A20" i="7"/>
  <c r="B20" i="7"/>
  <c r="C20" i="7"/>
  <c r="A21" i="7"/>
  <c r="B21" i="7"/>
  <c r="C21" i="7"/>
  <c r="A22" i="7"/>
  <c r="B22" i="7"/>
  <c r="C22" i="7"/>
  <c r="A23" i="7"/>
  <c r="B23" i="7"/>
  <c r="C23" i="7"/>
  <c r="A24" i="7"/>
  <c r="B24" i="7"/>
  <c r="C24" i="7"/>
  <c r="A25" i="7"/>
  <c r="B25" i="7"/>
  <c r="C25" i="7"/>
  <c r="A26" i="7"/>
  <c r="B26" i="7"/>
  <c r="C26" i="7"/>
  <c r="A27" i="7"/>
  <c r="B27" i="7"/>
  <c r="C27" i="7"/>
  <c r="A28" i="7"/>
  <c r="B28" i="7"/>
  <c r="C28" i="7"/>
  <c r="A29" i="7"/>
  <c r="B29" i="7"/>
  <c r="C29" i="7"/>
  <c r="A30" i="7"/>
  <c r="B30" i="7"/>
  <c r="C30" i="7"/>
  <c r="A31" i="7"/>
  <c r="B31" i="7"/>
  <c r="C31" i="7"/>
  <c r="A32" i="7"/>
  <c r="B32" i="7"/>
  <c r="C32" i="7"/>
  <c r="A33" i="7"/>
  <c r="B33" i="7"/>
  <c r="C33" i="7"/>
  <c r="A34" i="7"/>
  <c r="B34" i="7"/>
  <c r="C34" i="7"/>
  <c r="A35" i="7"/>
  <c r="B35" i="7"/>
  <c r="C35" i="7"/>
  <c r="A36" i="7"/>
  <c r="B36" i="7"/>
  <c r="C36" i="7"/>
  <c r="A37" i="7"/>
  <c r="B37" i="7"/>
  <c r="C37" i="7"/>
  <c r="A38" i="7"/>
  <c r="B38" i="7"/>
  <c r="C38" i="7"/>
  <c r="A39" i="7"/>
  <c r="B39" i="7"/>
  <c r="C39" i="7"/>
  <c r="A40" i="7"/>
  <c r="B40" i="7"/>
  <c r="C40" i="7"/>
  <c r="A41" i="7"/>
  <c r="B41" i="7"/>
  <c r="C41" i="7"/>
  <c r="A42" i="7"/>
  <c r="B42" i="7"/>
  <c r="C42" i="7"/>
  <c r="A43" i="7"/>
  <c r="B43" i="7"/>
  <c r="C43" i="7"/>
  <c r="A44" i="7"/>
  <c r="B44" i="7"/>
  <c r="C44" i="7"/>
  <c r="A45" i="7"/>
  <c r="B45" i="7"/>
  <c r="C45" i="7"/>
  <c r="A46" i="7"/>
  <c r="B46" i="7"/>
  <c r="C46" i="7"/>
  <c r="A47" i="7"/>
  <c r="B47" i="7"/>
  <c r="C47" i="7"/>
  <c r="A48" i="7"/>
  <c r="B48" i="7"/>
  <c r="C48" i="7"/>
  <c r="A49" i="7"/>
  <c r="B49" i="7"/>
  <c r="C49" i="7"/>
  <c r="A50" i="7"/>
  <c r="B50" i="7"/>
  <c r="C50" i="7"/>
  <c r="A51" i="7"/>
  <c r="B51" i="7"/>
  <c r="C51" i="7"/>
  <c r="A52" i="7"/>
  <c r="B52" i="7"/>
  <c r="C52" i="7"/>
  <c r="A53" i="7"/>
  <c r="B53" i="7"/>
  <c r="C53" i="7"/>
  <c r="A54" i="7"/>
  <c r="B54" i="7"/>
  <c r="C54" i="7"/>
  <c r="A55" i="7"/>
  <c r="B55" i="7"/>
  <c r="C55" i="7"/>
  <c r="A56" i="7"/>
  <c r="B56" i="7"/>
  <c r="C56" i="7"/>
  <c r="A57" i="7"/>
  <c r="B57" i="7"/>
  <c r="C57" i="7"/>
  <c r="A58" i="7"/>
  <c r="B58" i="7"/>
  <c r="C58" i="7"/>
  <c r="A59" i="7"/>
  <c r="B59" i="7"/>
  <c r="C59" i="7"/>
  <c r="A60" i="7"/>
  <c r="B60" i="7"/>
  <c r="C60" i="7"/>
  <c r="A61" i="7"/>
  <c r="B61" i="7"/>
  <c r="C61" i="7"/>
  <c r="A62" i="7"/>
  <c r="B62" i="7"/>
  <c r="C62" i="7"/>
  <c r="A63" i="7"/>
  <c r="B63" i="7"/>
  <c r="C63" i="7"/>
  <c r="A64" i="7"/>
  <c r="B64" i="7"/>
  <c r="C64" i="7"/>
  <c r="A65" i="7"/>
  <c r="B65" i="7"/>
  <c r="C65" i="7"/>
  <c r="A66" i="7"/>
  <c r="B66" i="7"/>
  <c r="C66" i="7"/>
  <c r="A67" i="7"/>
  <c r="B67" i="7"/>
  <c r="C67" i="7"/>
  <c r="A68" i="7"/>
  <c r="B68" i="7"/>
  <c r="C68" i="7"/>
  <c r="A69" i="7"/>
  <c r="B69" i="7"/>
  <c r="C69" i="7"/>
  <c r="A70" i="7"/>
  <c r="B70" i="7"/>
  <c r="C70" i="7"/>
  <c r="A71" i="7"/>
  <c r="B71" i="7"/>
  <c r="C71" i="7"/>
  <c r="A72" i="7"/>
  <c r="B72" i="7"/>
  <c r="C72" i="7"/>
  <c r="A73" i="7"/>
  <c r="B73" i="7"/>
  <c r="C73" i="7"/>
  <c r="A74" i="7"/>
  <c r="B74" i="7"/>
  <c r="C74" i="7"/>
  <c r="A75" i="7"/>
  <c r="B75" i="7"/>
  <c r="C75" i="7"/>
  <c r="A76" i="7"/>
  <c r="B76" i="7"/>
  <c r="C76" i="7"/>
  <c r="A77" i="7"/>
  <c r="B77" i="7"/>
  <c r="C77" i="7"/>
  <c r="A78" i="7"/>
  <c r="B78" i="7"/>
  <c r="C78" i="7"/>
  <c r="A79" i="7"/>
  <c r="B79" i="7"/>
  <c r="C79" i="7"/>
  <c r="A80" i="7"/>
  <c r="B80" i="7"/>
  <c r="C80" i="7"/>
  <c r="A81" i="7"/>
  <c r="B81" i="7"/>
  <c r="C81" i="7"/>
  <c r="A82" i="7"/>
  <c r="B82" i="7"/>
  <c r="C82" i="7"/>
  <c r="A83" i="7"/>
  <c r="B83" i="7"/>
  <c r="C83" i="7"/>
  <c r="A84" i="7"/>
  <c r="B84" i="7"/>
  <c r="C84" i="7"/>
  <c r="A85" i="7"/>
  <c r="B85" i="7"/>
  <c r="C85" i="7"/>
  <c r="A86" i="7"/>
  <c r="B86" i="7"/>
  <c r="C86" i="7"/>
  <c r="A87" i="7"/>
  <c r="B87" i="7"/>
  <c r="C87" i="7"/>
  <c r="A88" i="7"/>
  <c r="B88" i="7"/>
  <c r="C88" i="7"/>
  <c r="A89" i="7"/>
  <c r="B89" i="7"/>
  <c r="C89" i="7"/>
  <c r="A90" i="7"/>
  <c r="B90" i="7"/>
  <c r="C90" i="7"/>
  <c r="A91" i="7"/>
  <c r="B91" i="7"/>
  <c r="C91" i="7"/>
  <c r="A92" i="7"/>
  <c r="B92" i="7"/>
  <c r="C92" i="7"/>
  <c r="A93" i="7"/>
  <c r="B93" i="7"/>
  <c r="C93" i="7"/>
  <c r="A94" i="7"/>
  <c r="B94" i="7"/>
  <c r="C94" i="7"/>
  <c r="A95" i="7"/>
  <c r="B95" i="7"/>
  <c r="C95" i="7"/>
  <c r="A96" i="7"/>
  <c r="B96" i="7"/>
  <c r="C96" i="7"/>
  <c r="A97" i="7"/>
  <c r="B97" i="7"/>
  <c r="C97" i="7"/>
  <c r="A98" i="7"/>
  <c r="B98" i="7"/>
  <c r="C98" i="7"/>
  <c r="A99" i="7"/>
  <c r="B99" i="7"/>
  <c r="C99" i="7"/>
  <c r="A100" i="7"/>
  <c r="B100" i="7"/>
  <c r="C100" i="7"/>
  <c r="A101" i="7"/>
  <c r="B101" i="7"/>
  <c r="C101" i="7"/>
  <c r="A102" i="7"/>
  <c r="B102" i="7"/>
  <c r="C102" i="7"/>
  <c r="A103" i="7"/>
  <c r="B103" i="7"/>
  <c r="C103" i="7"/>
  <c r="A104" i="7"/>
  <c r="B104" i="7"/>
  <c r="C104" i="7"/>
  <c r="A105" i="7"/>
  <c r="B105" i="7"/>
  <c r="C105" i="7"/>
  <c r="A106" i="7"/>
  <c r="B106" i="7"/>
  <c r="C106" i="7"/>
  <c r="A107" i="7"/>
  <c r="B107" i="7"/>
  <c r="C107" i="7"/>
  <c r="A108" i="7"/>
  <c r="B108" i="7"/>
  <c r="C108" i="7"/>
  <c r="A109" i="7"/>
  <c r="B109" i="7"/>
  <c r="C109" i="7"/>
  <c r="A110" i="7"/>
  <c r="B110" i="7"/>
  <c r="C110" i="7"/>
  <c r="A111" i="7"/>
  <c r="B111" i="7"/>
  <c r="C111" i="7"/>
  <c r="A112" i="7"/>
  <c r="B112" i="7"/>
  <c r="C112" i="7"/>
  <c r="A113" i="7"/>
  <c r="B113" i="7"/>
  <c r="C113" i="7"/>
  <c r="A114" i="7"/>
  <c r="B114" i="7"/>
  <c r="C114" i="7"/>
  <c r="A115" i="7"/>
  <c r="B115" i="7"/>
  <c r="C115" i="7"/>
  <c r="A116" i="7"/>
  <c r="B116" i="7"/>
  <c r="C116" i="7"/>
  <c r="A117" i="7"/>
  <c r="B117" i="7"/>
  <c r="C117" i="7"/>
  <c r="A118" i="7"/>
  <c r="B118" i="7"/>
  <c r="C118" i="7"/>
  <c r="A119" i="7"/>
  <c r="B119" i="7"/>
  <c r="C119" i="7"/>
  <c r="A120" i="7"/>
  <c r="B120" i="7"/>
  <c r="C120" i="7"/>
  <c r="A121" i="7"/>
  <c r="B121" i="7"/>
  <c r="C121" i="7"/>
  <c r="A122" i="7"/>
  <c r="B122" i="7"/>
  <c r="C122" i="7"/>
  <c r="A123" i="7"/>
  <c r="B123" i="7"/>
  <c r="C123" i="7"/>
  <c r="A124" i="7"/>
  <c r="B124" i="7"/>
  <c r="C124" i="7"/>
  <c r="A125" i="7"/>
  <c r="B125" i="7"/>
  <c r="C125" i="7"/>
  <c r="A126" i="7"/>
  <c r="B126" i="7"/>
  <c r="C126" i="7"/>
  <c r="A127" i="7"/>
  <c r="B127" i="7"/>
  <c r="C127" i="7"/>
  <c r="A128" i="7"/>
  <c r="B128" i="7"/>
  <c r="C128" i="7"/>
  <c r="A129" i="7"/>
  <c r="B129" i="7"/>
  <c r="C129" i="7"/>
  <c r="A130" i="7"/>
  <c r="B130" i="7"/>
  <c r="C130" i="7"/>
  <c r="A131" i="7"/>
  <c r="B131" i="7"/>
  <c r="C131" i="7"/>
  <c r="A132" i="7"/>
  <c r="B132" i="7"/>
  <c r="C132" i="7"/>
  <c r="A133" i="7"/>
  <c r="B133" i="7"/>
  <c r="C133" i="7"/>
  <c r="A134" i="7"/>
  <c r="B134" i="7"/>
  <c r="C134" i="7"/>
  <c r="A135" i="7"/>
  <c r="B135" i="7"/>
  <c r="C135" i="7"/>
  <c r="A136" i="7"/>
  <c r="B136" i="7"/>
  <c r="C136" i="7"/>
  <c r="A137" i="7"/>
  <c r="B137" i="7"/>
  <c r="C137" i="7"/>
  <c r="A138" i="7"/>
  <c r="B138" i="7"/>
  <c r="C138" i="7"/>
  <c r="A139" i="7"/>
  <c r="B139" i="7"/>
  <c r="C139" i="7"/>
  <c r="A140" i="7"/>
  <c r="B140" i="7"/>
  <c r="C140" i="7"/>
  <c r="A141" i="7"/>
  <c r="B141" i="7"/>
  <c r="C141" i="7"/>
  <c r="A142" i="7"/>
  <c r="B142" i="7"/>
  <c r="C142" i="7"/>
  <c r="A143" i="7"/>
  <c r="B143" i="7"/>
  <c r="C143" i="7"/>
  <c r="A144" i="7"/>
  <c r="B144" i="7"/>
  <c r="C144" i="7"/>
  <c r="A145" i="7"/>
  <c r="B145" i="7"/>
  <c r="C145" i="7"/>
  <c r="A146" i="7"/>
  <c r="B146" i="7"/>
  <c r="C146" i="7"/>
  <c r="A147" i="7"/>
  <c r="B147" i="7"/>
  <c r="C147" i="7"/>
  <c r="A148" i="7"/>
  <c r="B148" i="7"/>
  <c r="C148" i="7"/>
  <c r="A149" i="7"/>
  <c r="B149" i="7"/>
  <c r="C149" i="7"/>
  <c r="A150" i="7"/>
  <c r="B150" i="7"/>
  <c r="C150" i="7"/>
  <c r="A151" i="7"/>
  <c r="B151" i="7"/>
  <c r="C151" i="7"/>
  <c r="A152" i="7"/>
  <c r="B152" i="7"/>
  <c r="C152" i="7"/>
  <c r="A153" i="7"/>
  <c r="B153" i="7"/>
  <c r="C153" i="7"/>
  <c r="A154" i="7"/>
  <c r="B154" i="7"/>
  <c r="C154" i="7"/>
  <c r="A155" i="7"/>
  <c r="B155" i="7"/>
  <c r="C155" i="7"/>
  <c r="A156" i="7"/>
  <c r="B156" i="7"/>
  <c r="C156" i="7"/>
  <c r="A157" i="7"/>
  <c r="B157" i="7"/>
  <c r="C157" i="7"/>
  <c r="A158" i="7"/>
  <c r="B158" i="7"/>
  <c r="C158" i="7"/>
  <c r="A159" i="7"/>
  <c r="B159" i="7"/>
  <c r="C159" i="7"/>
  <c r="A160" i="7"/>
  <c r="B160" i="7"/>
  <c r="C160" i="7"/>
  <c r="A161" i="7"/>
  <c r="B161" i="7"/>
  <c r="C161" i="7"/>
  <c r="A162" i="7"/>
  <c r="B162" i="7"/>
  <c r="C162" i="7"/>
  <c r="A163" i="7"/>
  <c r="B163" i="7"/>
  <c r="C163" i="7"/>
  <c r="A164" i="7"/>
  <c r="B164" i="7"/>
  <c r="C164" i="7"/>
  <c r="A165" i="7"/>
  <c r="B165" i="7"/>
  <c r="C165" i="7"/>
  <c r="A166" i="7"/>
  <c r="B166" i="7"/>
  <c r="C166" i="7"/>
  <c r="A167" i="7"/>
  <c r="B167" i="7"/>
  <c r="C167" i="7"/>
  <c r="A168" i="7"/>
  <c r="B168" i="7"/>
  <c r="C168" i="7"/>
  <c r="A169" i="7"/>
  <c r="B169" i="7"/>
  <c r="C169" i="7"/>
  <c r="A170" i="7"/>
  <c r="B170" i="7"/>
  <c r="C170" i="7"/>
  <c r="A171" i="7"/>
  <c r="B171" i="7"/>
  <c r="C171" i="7"/>
  <c r="A172" i="7"/>
  <c r="B172" i="7"/>
  <c r="C172" i="7"/>
  <c r="A173" i="7"/>
  <c r="B173" i="7"/>
  <c r="C173" i="7"/>
  <c r="A174" i="7"/>
  <c r="B174" i="7"/>
  <c r="C174" i="7"/>
  <c r="A175" i="7"/>
  <c r="B175" i="7"/>
  <c r="C175" i="7"/>
  <c r="A176" i="7"/>
  <c r="B176" i="7"/>
  <c r="C176" i="7"/>
  <c r="A177" i="7"/>
  <c r="B177" i="7"/>
  <c r="C177" i="7"/>
  <c r="A178" i="7"/>
  <c r="B178" i="7"/>
  <c r="C178" i="7"/>
  <c r="A179" i="7"/>
  <c r="B179" i="7"/>
  <c r="C179" i="7"/>
  <c r="A180" i="7"/>
  <c r="B180" i="7"/>
  <c r="C180" i="7"/>
  <c r="A181" i="7"/>
  <c r="B181" i="7"/>
  <c r="C181" i="7"/>
  <c r="A182" i="7"/>
  <c r="B182" i="7"/>
  <c r="C182" i="7"/>
  <c r="A183" i="7"/>
  <c r="B183" i="7"/>
  <c r="C183" i="7"/>
  <c r="A184" i="7"/>
  <c r="B184" i="7"/>
  <c r="C184" i="7"/>
  <c r="A185" i="7"/>
  <c r="B185" i="7"/>
  <c r="C185" i="7"/>
  <c r="A186" i="7"/>
  <c r="B186" i="7"/>
  <c r="C186" i="7"/>
  <c r="A187" i="7"/>
  <c r="B187" i="7"/>
  <c r="C187" i="7"/>
  <c r="A188" i="7"/>
  <c r="B188" i="7"/>
  <c r="C188" i="7"/>
  <c r="A189" i="7"/>
  <c r="B189" i="7"/>
  <c r="C189" i="7"/>
  <c r="A190" i="7"/>
  <c r="B190" i="7"/>
  <c r="C190" i="7"/>
  <c r="A191" i="7"/>
  <c r="B191" i="7"/>
  <c r="C191" i="7"/>
  <c r="A192" i="7"/>
  <c r="B192" i="7"/>
  <c r="C192" i="7"/>
  <c r="A193" i="7"/>
  <c r="B193" i="7"/>
  <c r="C193" i="7"/>
  <c r="A194" i="7"/>
  <c r="B194" i="7"/>
  <c r="C194" i="7"/>
  <c r="A195" i="7"/>
  <c r="B195" i="7"/>
  <c r="C195" i="7"/>
  <c r="A196" i="7"/>
  <c r="B196" i="7"/>
  <c r="C196" i="7"/>
  <c r="A197" i="7"/>
  <c r="B197" i="7"/>
  <c r="C197" i="7"/>
  <c r="A198" i="7"/>
  <c r="B198" i="7"/>
  <c r="C198" i="7"/>
  <c r="A199" i="7"/>
  <c r="B199" i="7"/>
  <c r="C199" i="7"/>
  <c r="A200" i="7"/>
  <c r="B200" i="7"/>
  <c r="C200" i="7"/>
  <c r="A201" i="7"/>
  <c r="B201" i="7"/>
  <c r="C201" i="7"/>
  <c r="A202" i="7"/>
  <c r="B202" i="7"/>
  <c r="C202" i="7"/>
  <c r="A203" i="7"/>
  <c r="B203" i="7"/>
  <c r="C203" i="7"/>
  <c r="A204" i="7"/>
  <c r="B204" i="7"/>
  <c r="C204" i="7"/>
  <c r="A205" i="7"/>
  <c r="B205" i="7"/>
  <c r="C205" i="7"/>
  <c r="A206" i="7"/>
  <c r="B206" i="7"/>
  <c r="C206" i="7"/>
  <c r="A207" i="7"/>
  <c r="B207" i="7"/>
  <c r="C207" i="7"/>
  <c r="A208" i="7"/>
  <c r="B208" i="7"/>
  <c r="C208" i="7"/>
  <c r="A209" i="7"/>
  <c r="B209" i="7"/>
  <c r="C209" i="7"/>
  <c r="A210" i="7"/>
  <c r="B210" i="7"/>
  <c r="C210" i="7"/>
  <c r="A211" i="7"/>
  <c r="B211" i="7"/>
  <c r="C211" i="7"/>
  <c r="A212" i="7"/>
  <c r="B212" i="7"/>
  <c r="C212" i="7"/>
  <c r="A213" i="7"/>
  <c r="B213" i="7"/>
  <c r="C213" i="7"/>
  <c r="A214" i="7"/>
  <c r="B214" i="7"/>
  <c r="C214" i="7"/>
  <c r="A215" i="7"/>
  <c r="B215" i="7"/>
  <c r="C215" i="7"/>
  <c r="A216" i="7"/>
  <c r="B216" i="7"/>
  <c r="C216" i="7"/>
  <c r="A217" i="7"/>
  <c r="B217" i="7"/>
  <c r="C217" i="7"/>
  <c r="A218" i="7"/>
  <c r="B218" i="7"/>
  <c r="C218" i="7"/>
  <c r="A219" i="7"/>
  <c r="B219" i="7"/>
  <c r="C219" i="7"/>
  <c r="A220" i="7"/>
  <c r="B220" i="7"/>
  <c r="C220" i="7"/>
  <c r="A221" i="7"/>
  <c r="B221" i="7"/>
  <c r="C221" i="7"/>
  <c r="A222" i="7"/>
  <c r="B222" i="7"/>
  <c r="C222" i="7"/>
  <c r="A223" i="7"/>
  <c r="B223" i="7"/>
  <c r="C223" i="7"/>
  <c r="A224" i="7"/>
  <c r="B224" i="7"/>
  <c r="C224" i="7"/>
  <c r="A225" i="7"/>
  <c r="B225" i="7"/>
  <c r="C225" i="7"/>
  <c r="A226" i="7"/>
  <c r="B226" i="7"/>
  <c r="C226" i="7"/>
  <c r="A227" i="7"/>
  <c r="B227" i="7"/>
  <c r="C227" i="7"/>
  <c r="A228" i="7"/>
  <c r="B228" i="7"/>
  <c r="C228" i="7"/>
  <c r="A229" i="7"/>
  <c r="B229" i="7"/>
  <c r="C229" i="7"/>
  <c r="A230" i="7"/>
  <c r="B230" i="7"/>
  <c r="C230" i="7"/>
  <c r="A231" i="7"/>
  <c r="B231" i="7"/>
  <c r="C231" i="7"/>
  <c r="A232" i="7"/>
  <c r="B232" i="7"/>
  <c r="C232" i="7"/>
  <c r="A233" i="7"/>
  <c r="B233" i="7"/>
  <c r="C233" i="7"/>
  <c r="A234" i="7"/>
  <c r="B234" i="7"/>
  <c r="C234" i="7"/>
  <c r="A235" i="7"/>
  <c r="B235" i="7"/>
  <c r="C235" i="7"/>
  <c r="A236" i="7"/>
  <c r="B236" i="7"/>
  <c r="C236" i="7"/>
  <c r="A237" i="7"/>
  <c r="B237" i="7"/>
  <c r="C237" i="7"/>
  <c r="A238" i="7"/>
  <c r="B238" i="7"/>
  <c r="C238" i="7"/>
  <c r="A239" i="7"/>
  <c r="B239" i="7"/>
  <c r="C239" i="7"/>
  <c r="A240" i="7"/>
  <c r="B240" i="7"/>
  <c r="C240" i="7"/>
  <c r="A241" i="7"/>
  <c r="B241" i="7"/>
  <c r="C241" i="7"/>
  <c r="A242" i="7"/>
  <c r="B242" i="7"/>
  <c r="C242" i="7"/>
  <c r="A243" i="7"/>
  <c r="B243" i="7"/>
  <c r="C243" i="7"/>
  <c r="A244" i="7"/>
  <c r="B244" i="7"/>
  <c r="C244" i="7"/>
  <c r="A245" i="7"/>
  <c r="B245" i="7"/>
  <c r="C245" i="7"/>
  <c r="A246" i="7"/>
  <c r="B246" i="7"/>
  <c r="C246" i="7"/>
  <c r="A247" i="7"/>
  <c r="B247" i="7"/>
  <c r="C247" i="7"/>
  <c r="A248" i="7"/>
  <c r="B248" i="7"/>
  <c r="C248" i="7"/>
  <c r="A249" i="7"/>
  <c r="B249" i="7"/>
  <c r="C249" i="7"/>
  <c r="A250" i="7"/>
  <c r="B250" i="7"/>
  <c r="C250" i="7"/>
  <c r="A251" i="7"/>
  <c r="B251" i="7"/>
  <c r="C251" i="7"/>
  <c r="A252" i="7"/>
  <c r="B252" i="7"/>
  <c r="C252" i="7"/>
  <c r="A253" i="7"/>
  <c r="B253" i="7"/>
  <c r="C253" i="7"/>
  <c r="A254" i="7"/>
  <c r="B254" i="7"/>
  <c r="C254" i="7"/>
  <c r="A255" i="7"/>
  <c r="B255" i="7"/>
  <c r="C255" i="7"/>
  <c r="A256" i="7"/>
  <c r="B256" i="7"/>
  <c r="C256" i="7"/>
  <c r="A257" i="7"/>
  <c r="B257" i="7"/>
  <c r="C257" i="7"/>
  <c r="A258" i="7"/>
  <c r="B258" i="7"/>
  <c r="C258" i="7"/>
  <c r="A259" i="7"/>
  <c r="B259" i="7"/>
  <c r="C259" i="7"/>
  <c r="A260" i="7"/>
  <c r="B260" i="7"/>
  <c r="C260" i="7"/>
  <c r="A261" i="7"/>
  <c r="B261" i="7"/>
  <c r="C261" i="7"/>
  <c r="A262" i="7"/>
  <c r="B262" i="7"/>
  <c r="C262" i="7"/>
  <c r="A263" i="7"/>
  <c r="B263" i="7"/>
  <c r="C263" i="7"/>
  <c r="A264" i="7"/>
  <c r="B264" i="7"/>
  <c r="C264" i="7"/>
  <c r="A265" i="7"/>
  <c r="B265" i="7"/>
  <c r="C265" i="7"/>
  <c r="A266" i="7"/>
  <c r="B266" i="7"/>
  <c r="C266" i="7"/>
  <c r="A267" i="7"/>
  <c r="B267" i="7"/>
  <c r="C267" i="7"/>
  <c r="A268" i="7"/>
  <c r="B268" i="7"/>
  <c r="C268" i="7"/>
  <c r="A269" i="7"/>
  <c r="B269" i="7"/>
  <c r="C269" i="7"/>
  <c r="A270" i="7"/>
  <c r="B270" i="7"/>
  <c r="C270" i="7"/>
  <c r="A271" i="7"/>
  <c r="B271" i="7"/>
  <c r="C271" i="7"/>
  <c r="A272" i="7"/>
  <c r="B272" i="7"/>
  <c r="C272" i="7"/>
  <c r="A273" i="7"/>
  <c r="B273" i="7"/>
  <c r="C273" i="7"/>
  <c r="A274" i="7"/>
  <c r="B274" i="7"/>
  <c r="C274" i="7"/>
  <c r="A275" i="7"/>
  <c r="B275" i="7"/>
  <c r="C275" i="7"/>
  <c r="A276" i="7"/>
  <c r="B276" i="7"/>
  <c r="C276" i="7"/>
  <c r="A277" i="7"/>
  <c r="B277" i="7"/>
  <c r="C277" i="7"/>
  <c r="A278" i="7"/>
  <c r="B278" i="7"/>
  <c r="C278" i="7"/>
  <c r="A279" i="7"/>
  <c r="B279" i="7"/>
  <c r="C279" i="7"/>
  <c r="A280" i="7"/>
  <c r="B280" i="7"/>
  <c r="C280" i="7"/>
  <c r="A281" i="7"/>
  <c r="B281" i="7"/>
  <c r="C281" i="7"/>
  <c r="A282" i="7"/>
  <c r="B282" i="7"/>
  <c r="C282" i="7"/>
  <c r="A283" i="7"/>
  <c r="B283" i="7"/>
  <c r="C283" i="7"/>
  <c r="A284" i="7"/>
  <c r="B284" i="7"/>
  <c r="C284" i="7"/>
  <c r="A285" i="7"/>
  <c r="B285" i="7"/>
  <c r="C285" i="7"/>
  <c r="A286" i="7"/>
  <c r="B286" i="7"/>
  <c r="C286" i="7"/>
  <c r="A287" i="7"/>
  <c r="B287" i="7"/>
  <c r="C287" i="7"/>
  <c r="A288" i="7"/>
  <c r="B288" i="7"/>
  <c r="C288" i="7"/>
  <c r="A289" i="7"/>
  <c r="B289" i="7"/>
  <c r="C289" i="7"/>
  <c r="A290" i="7"/>
  <c r="B290" i="7"/>
  <c r="C290" i="7"/>
  <c r="A291" i="7"/>
  <c r="B291" i="7"/>
  <c r="C291" i="7"/>
  <c r="A292" i="7"/>
  <c r="B292" i="7"/>
  <c r="C292" i="7"/>
  <c r="A293" i="7"/>
  <c r="B293" i="7"/>
  <c r="C293" i="7"/>
  <c r="A294" i="7"/>
  <c r="B294" i="7"/>
  <c r="C294" i="7"/>
  <c r="A295" i="7"/>
  <c r="B295" i="7"/>
  <c r="C295" i="7"/>
  <c r="A296" i="7"/>
  <c r="B296" i="7"/>
  <c r="C296" i="7"/>
  <c r="A297" i="7"/>
  <c r="B297" i="7"/>
  <c r="C297" i="7"/>
  <c r="A298" i="7"/>
  <c r="B298" i="7"/>
  <c r="C298" i="7"/>
  <c r="A299" i="7"/>
  <c r="B299" i="7"/>
  <c r="C299" i="7"/>
  <c r="A300" i="7"/>
  <c r="B300" i="7"/>
  <c r="C300" i="7"/>
  <c r="A301" i="7"/>
  <c r="B301" i="7"/>
  <c r="C301" i="7"/>
  <c r="C1" i="7"/>
  <c r="B1" i="7"/>
  <c r="A1" i="7"/>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2" i="5"/>
  <c r="P5" i="5"/>
  <c r="P7" i="5"/>
  <c r="P9" i="5"/>
  <c r="P16" i="5"/>
  <c r="P18" i="5"/>
  <c r="P20" i="5"/>
  <c r="P27" i="5"/>
  <c r="P34" i="5"/>
  <c r="P37" i="5"/>
  <c r="P40" i="5"/>
  <c r="P41" i="5"/>
  <c r="P44" i="5"/>
  <c r="P46" i="5"/>
  <c r="P48" i="5"/>
  <c r="P49" i="5"/>
  <c r="P50" i="5"/>
  <c r="P54" i="5"/>
  <c r="P58" i="5"/>
  <c r="P60" i="5"/>
  <c r="P61" i="5"/>
  <c r="P62" i="5"/>
  <c r="P65" i="5"/>
  <c r="P68" i="5"/>
  <c r="P69" i="5"/>
  <c r="P72" i="5"/>
  <c r="P73" i="5"/>
  <c r="P77" i="5"/>
  <c r="P83" i="5"/>
  <c r="P86" i="5"/>
  <c r="P96" i="5"/>
  <c r="P97" i="5"/>
  <c r="P104" i="5"/>
  <c r="P107" i="5"/>
  <c r="P108" i="5"/>
  <c r="P111" i="5"/>
  <c r="P115" i="5"/>
  <c r="P117" i="5"/>
  <c r="P121" i="5"/>
  <c r="P122" i="5"/>
  <c r="P132" i="5"/>
  <c r="P137" i="5"/>
  <c r="P141" i="5"/>
  <c r="P144" i="5"/>
  <c r="P148" i="5"/>
  <c r="P149" i="5"/>
  <c r="P151" i="5"/>
  <c r="P156" i="5"/>
  <c r="P161" i="5"/>
  <c r="P165" i="5"/>
  <c r="P166" i="5"/>
  <c r="P171" i="5"/>
  <c r="P174" i="5"/>
  <c r="P175" i="5"/>
  <c r="P177" i="5"/>
  <c r="P182" i="5"/>
  <c r="P186" i="5"/>
  <c r="P187" i="5"/>
  <c r="P188" i="5"/>
  <c r="P191" i="5"/>
  <c r="P196" i="5"/>
  <c r="P203" i="5"/>
  <c r="P204" i="5"/>
  <c r="P205" i="5"/>
  <c r="P210" i="5"/>
  <c r="P211" i="5"/>
  <c r="P215" i="5"/>
  <c r="P217" i="5"/>
  <c r="P220" i="5"/>
  <c r="P225" i="5"/>
  <c r="P233" i="5"/>
  <c r="P234" i="5"/>
  <c r="P242" i="5"/>
  <c r="P244" i="5"/>
  <c r="P245" i="5"/>
  <c r="P246" i="5"/>
  <c r="P249" i="5"/>
  <c r="P250" i="5"/>
  <c r="P252" i="5"/>
  <c r="P255" i="5"/>
  <c r="P257" i="5"/>
  <c r="P262" i="5"/>
  <c r="P271" i="5"/>
  <c r="P274" i="5"/>
  <c r="P292" i="5"/>
  <c r="P295" i="5"/>
  <c r="P296" i="5"/>
  <c r="P299" i="5"/>
  <c r="F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B2" i="5"/>
  <c r="C2" i="5"/>
  <c r="D2" i="5"/>
  <c r="E2" i="5"/>
  <c r="Q2" i="5" s="1"/>
  <c r="B3" i="5"/>
  <c r="C3" i="5"/>
  <c r="D3" i="5"/>
  <c r="E3" i="5"/>
  <c r="Q3" i="5" s="1"/>
  <c r="B4" i="5"/>
  <c r="C4" i="5"/>
  <c r="D4" i="5"/>
  <c r="E4" i="5"/>
  <c r="Q4" i="5" s="1"/>
  <c r="B5" i="5"/>
  <c r="C5" i="5"/>
  <c r="D5" i="5"/>
  <c r="E5" i="5"/>
  <c r="M5" i="5" s="1"/>
  <c r="B6" i="5"/>
  <c r="C6" i="5"/>
  <c r="D6" i="5"/>
  <c r="E6" i="5"/>
  <c r="G6" i="5" s="1"/>
  <c r="B7" i="5"/>
  <c r="C7" i="5"/>
  <c r="D7" i="5"/>
  <c r="E7" i="5"/>
  <c r="G7" i="5" s="1"/>
  <c r="B8" i="5"/>
  <c r="C8" i="5"/>
  <c r="D8" i="5"/>
  <c r="E8" i="5"/>
  <c r="L8" i="5" s="1"/>
  <c r="B9" i="5"/>
  <c r="C9" i="5"/>
  <c r="D9" i="5"/>
  <c r="E9" i="5"/>
  <c r="Q9" i="5" s="1"/>
  <c r="B10" i="5"/>
  <c r="C10" i="5"/>
  <c r="D10" i="5"/>
  <c r="E10" i="5"/>
  <c r="Q10" i="5" s="1"/>
  <c r="B11" i="5"/>
  <c r="C11" i="5"/>
  <c r="D11" i="5"/>
  <c r="E11" i="5"/>
  <c r="Q11" i="5" s="1"/>
  <c r="B12" i="5"/>
  <c r="C12" i="5"/>
  <c r="D12" i="5"/>
  <c r="E12" i="5"/>
  <c r="Q12" i="5" s="1"/>
  <c r="B13" i="5"/>
  <c r="C13" i="5"/>
  <c r="D13" i="5"/>
  <c r="E13" i="5"/>
  <c r="Q13" i="5" s="1"/>
  <c r="B14" i="5"/>
  <c r="C14" i="5"/>
  <c r="D14" i="5"/>
  <c r="E14" i="5"/>
  <c r="Q14" i="5" s="1"/>
  <c r="B15" i="5"/>
  <c r="C15" i="5"/>
  <c r="D15" i="5"/>
  <c r="E15" i="5"/>
  <c r="Q15" i="5" s="1"/>
  <c r="B16" i="5"/>
  <c r="C16" i="5"/>
  <c r="D16" i="5"/>
  <c r="E16" i="5"/>
  <c r="G16" i="5" s="1"/>
  <c r="B17" i="5"/>
  <c r="C17" i="5"/>
  <c r="D17" i="5"/>
  <c r="E17" i="5"/>
  <c r="M17" i="5" s="1"/>
  <c r="P17" i="5" s="1"/>
  <c r="B18" i="5"/>
  <c r="C18" i="5"/>
  <c r="D18" i="5"/>
  <c r="E18" i="5"/>
  <c r="L18" i="5" s="1"/>
  <c r="B19" i="5"/>
  <c r="C19" i="5"/>
  <c r="D19" i="5"/>
  <c r="E19" i="5"/>
  <c r="Q19" i="5" s="1"/>
  <c r="B20" i="5"/>
  <c r="C20" i="5"/>
  <c r="D20" i="5"/>
  <c r="E20" i="5"/>
  <c r="Q20" i="5" s="1"/>
  <c r="B21" i="5"/>
  <c r="C21" i="5"/>
  <c r="D21" i="5"/>
  <c r="E21" i="5"/>
  <c r="Q21" i="5" s="1"/>
  <c r="B22" i="5"/>
  <c r="C22" i="5"/>
  <c r="D22" i="5"/>
  <c r="E22" i="5"/>
  <c r="G22" i="5" s="1"/>
  <c r="B23" i="5"/>
  <c r="C23" i="5"/>
  <c r="D23" i="5"/>
  <c r="E23" i="5"/>
  <c r="Q23" i="5" s="1"/>
  <c r="B24" i="5"/>
  <c r="C24" i="5"/>
  <c r="D24" i="5"/>
  <c r="E24" i="5"/>
  <c r="Q24" i="5" s="1"/>
  <c r="B25" i="5"/>
  <c r="C25" i="5"/>
  <c r="D25" i="5"/>
  <c r="E25" i="5"/>
  <c r="Q25" i="5" s="1"/>
  <c r="B26" i="5"/>
  <c r="C26" i="5"/>
  <c r="D26" i="5"/>
  <c r="E26" i="5"/>
  <c r="Q26" i="5" s="1"/>
  <c r="B27" i="5"/>
  <c r="C27" i="5"/>
  <c r="D27" i="5"/>
  <c r="E27" i="5"/>
  <c r="Q27" i="5" s="1"/>
  <c r="B28" i="5"/>
  <c r="C28" i="5"/>
  <c r="D28" i="5"/>
  <c r="E28" i="5"/>
  <c r="M28" i="5" s="1"/>
  <c r="P28" i="5" s="1"/>
  <c r="B29" i="5"/>
  <c r="C29" i="5"/>
  <c r="D29" i="5"/>
  <c r="E29" i="5"/>
  <c r="G29" i="5" s="1"/>
  <c r="B30" i="5"/>
  <c r="C30" i="5"/>
  <c r="D30" i="5"/>
  <c r="E30" i="5"/>
  <c r="Q30" i="5" s="1"/>
  <c r="B31" i="5"/>
  <c r="C31" i="5"/>
  <c r="D31" i="5"/>
  <c r="E31" i="5"/>
  <c r="Q31" i="5" s="1"/>
  <c r="B32" i="5"/>
  <c r="C32" i="5"/>
  <c r="D32" i="5"/>
  <c r="E32" i="5"/>
  <c r="Q32" i="5" s="1"/>
  <c r="B33" i="5"/>
  <c r="C33" i="5"/>
  <c r="D33" i="5"/>
  <c r="E33" i="5"/>
  <c r="Q33" i="5" s="1"/>
  <c r="B34" i="5"/>
  <c r="C34" i="5"/>
  <c r="D34" i="5"/>
  <c r="E34" i="5"/>
  <c r="Q34" i="5" s="1"/>
  <c r="B35" i="5"/>
  <c r="C35" i="5"/>
  <c r="D35" i="5"/>
  <c r="E35" i="5"/>
  <c r="Q35" i="5" s="1"/>
  <c r="B36" i="5"/>
  <c r="C36" i="5"/>
  <c r="D36" i="5"/>
  <c r="E36" i="5"/>
  <c r="Q36" i="5" s="1"/>
  <c r="B37" i="5"/>
  <c r="C37" i="5"/>
  <c r="D37" i="5"/>
  <c r="E37" i="5"/>
  <c r="M37" i="5" s="1"/>
  <c r="B38" i="5"/>
  <c r="C38" i="5"/>
  <c r="D38" i="5"/>
  <c r="E38" i="5"/>
  <c r="G38" i="5" s="1"/>
  <c r="B39" i="5"/>
  <c r="C39" i="5"/>
  <c r="D39" i="5"/>
  <c r="E39" i="5"/>
  <c r="Q39" i="5" s="1"/>
  <c r="B40" i="5"/>
  <c r="C40" i="5"/>
  <c r="D40" i="5"/>
  <c r="E40" i="5"/>
  <c r="L40" i="5" s="1"/>
  <c r="B41" i="5"/>
  <c r="C41" i="5"/>
  <c r="D41" i="5"/>
  <c r="E41" i="5"/>
  <c r="Q41" i="5" s="1"/>
  <c r="B42" i="5"/>
  <c r="C42" i="5"/>
  <c r="D42" i="5"/>
  <c r="E42" i="5"/>
  <c r="Q42" i="5" s="1"/>
  <c r="B43" i="5"/>
  <c r="C43" i="5"/>
  <c r="D43" i="5"/>
  <c r="E43" i="5"/>
  <c r="Q43" i="5" s="1"/>
  <c r="B44" i="5"/>
  <c r="C44" i="5"/>
  <c r="D44" i="5"/>
  <c r="E44" i="5"/>
  <c r="G44" i="5" s="1"/>
  <c r="B45" i="5"/>
  <c r="C45" i="5"/>
  <c r="D45" i="5"/>
  <c r="E45" i="5"/>
  <c r="Q45" i="5" s="1"/>
  <c r="B46" i="5"/>
  <c r="C46" i="5"/>
  <c r="D46" i="5"/>
  <c r="E46" i="5"/>
  <c r="Q46" i="5" s="1"/>
  <c r="B47" i="5"/>
  <c r="C47" i="5"/>
  <c r="D47" i="5"/>
  <c r="E47" i="5"/>
  <c r="Q47" i="5" s="1"/>
  <c r="B48" i="5"/>
  <c r="C48" i="5"/>
  <c r="D48" i="5"/>
  <c r="E48" i="5"/>
  <c r="G48" i="5" s="1"/>
  <c r="B49" i="5"/>
  <c r="C49" i="5"/>
  <c r="D49" i="5"/>
  <c r="E49" i="5"/>
  <c r="M49" i="5" s="1"/>
  <c r="B50" i="5"/>
  <c r="C50" i="5"/>
  <c r="D50" i="5"/>
  <c r="E50" i="5"/>
  <c r="L50" i="5" s="1"/>
  <c r="B51" i="5"/>
  <c r="C51" i="5"/>
  <c r="D51" i="5"/>
  <c r="E51" i="5"/>
  <c r="L51" i="5" s="1"/>
  <c r="B52" i="5"/>
  <c r="C52" i="5"/>
  <c r="D52" i="5"/>
  <c r="E52" i="5"/>
  <c r="Q52" i="5" s="1"/>
  <c r="B53" i="5"/>
  <c r="C53" i="5"/>
  <c r="D53" i="5"/>
  <c r="E53" i="5"/>
  <c r="Q53" i="5" s="1"/>
  <c r="B54" i="5"/>
  <c r="C54" i="5"/>
  <c r="D54" i="5"/>
  <c r="E54" i="5"/>
  <c r="Q54" i="5" s="1"/>
  <c r="B55" i="5"/>
  <c r="C55" i="5"/>
  <c r="D55" i="5"/>
  <c r="E55" i="5"/>
  <c r="Q55" i="5" s="1"/>
  <c r="B56" i="5"/>
  <c r="C56" i="5"/>
  <c r="D56" i="5"/>
  <c r="E56" i="5"/>
  <c r="Q56" i="5" s="1"/>
  <c r="B57" i="5"/>
  <c r="C57" i="5"/>
  <c r="D57" i="5"/>
  <c r="E57" i="5"/>
  <c r="Q57" i="5" s="1"/>
  <c r="B58" i="5"/>
  <c r="C58" i="5"/>
  <c r="D58" i="5"/>
  <c r="E58" i="5"/>
  <c r="Q58" i="5" s="1"/>
  <c r="B59" i="5"/>
  <c r="C59" i="5"/>
  <c r="D59" i="5"/>
  <c r="E59" i="5"/>
  <c r="M59" i="5" s="1"/>
  <c r="P59" i="5" s="1"/>
  <c r="B60" i="5"/>
  <c r="C60" i="5"/>
  <c r="D60" i="5"/>
  <c r="E60" i="5"/>
  <c r="Q60" i="5" s="1"/>
  <c r="B61" i="5"/>
  <c r="C61" i="5"/>
  <c r="D61" i="5"/>
  <c r="E61" i="5"/>
  <c r="Q61" i="5" s="1"/>
  <c r="B62" i="5"/>
  <c r="C62" i="5"/>
  <c r="D62" i="5"/>
  <c r="E62" i="5"/>
  <c r="G62" i="5" s="1"/>
  <c r="B63" i="5"/>
  <c r="C63" i="5"/>
  <c r="D63" i="5"/>
  <c r="E63" i="5"/>
  <c r="Q63" i="5" s="1"/>
  <c r="B64" i="5"/>
  <c r="C64" i="5"/>
  <c r="D64" i="5"/>
  <c r="E64" i="5"/>
  <c r="Q64" i="5" s="1"/>
  <c r="B65" i="5"/>
  <c r="C65" i="5"/>
  <c r="D65" i="5"/>
  <c r="E65" i="5"/>
  <c r="Q65" i="5" s="1"/>
  <c r="B66" i="5"/>
  <c r="C66" i="5"/>
  <c r="D66" i="5"/>
  <c r="E66" i="5"/>
  <c r="Q66" i="5" s="1"/>
  <c r="B67" i="5"/>
  <c r="C67" i="5"/>
  <c r="D67" i="5"/>
  <c r="E67" i="5"/>
  <c r="G67" i="5" s="1"/>
  <c r="B68" i="5"/>
  <c r="C68" i="5"/>
  <c r="D68" i="5"/>
  <c r="E68" i="5"/>
  <c r="G68" i="5" s="1"/>
  <c r="H68" i="5" s="1"/>
  <c r="B69" i="5"/>
  <c r="C69" i="5"/>
  <c r="D69" i="5"/>
  <c r="E69" i="5"/>
  <c r="Q69" i="5" s="1"/>
  <c r="B70" i="5"/>
  <c r="C70" i="5"/>
  <c r="D70" i="5"/>
  <c r="E70" i="5"/>
  <c r="Q70" i="5" s="1"/>
  <c r="B71" i="5"/>
  <c r="C71" i="5"/>
  <c r="D71" i="5"/>
  <c r="E71" i="5"/>
  <c r="Q71" i="5" s="1"/>
  <c r="B72" i="5"/>
  <c r="C72" i="5"/>
  <c r="D72" i="5"/>
  <c r="E72" i="5"/>
  <c r="L72" i="5" s="1"/>
  <c r="B73" i="5"/>
  <c r="C73" i="5"/>
  <c r="D73" i="5"/>
  <c r="E73" i="5"/>
  <c r="Q73" i="5" s="1"/>
  <c r="B74" i="5"/>
  <c r="C74" i="5"/>
  <c r="D74" i="5"/>
  <c r="E74" i="5"/>
  <c r="Q74" i="5" s="1"/>
  <c r="B75" i="5"/>
  <c r="C75" i="5"/>
  <c r="D75" i="5"/>
  <c r="E75" i="5"/>
  <c r="Q75" i="5" s="1"/>
  <c r="B76" i="5"/>
  <c r="C76" i="5"/>
  <c r="D76" i="5"/>
  <c r="E76" i="5"/>
  <c r="G76" i="5" s="1"/>
  <c r="H76" i="5" s="1"/>
  <c r="B77" i="5"/>
  <c r="C77" i="5"/>
  <c r="D77" i="5"/>
  <c r="E77" i="5"/>
  <c r="Q77" i="5" s="1"/>
  <c r="B78" i="5"/>
  <c r="C78" i="5"/>
  <c r="D78" i="5"/>
  <c r="E78" i="5"/>
  <c r="Q78" i="5" s="1"/>
  <c r="B79" i="5"/>
  <c r="C79" i="5"/>
  <c r="D79" i="5"/>
  <c r="E79" i="5"/>
  <c r="Q79" i="5" s="1"/>
  <c r="B80" i="5"/>
  <c r="C80" i="5"/>
  <c r="D80" i="5"/>
  <c r="E80" i="5"/>
  <c r="G80" i="5" s="1"/>
  <c r="B81" i="5"/>
  <c r="C81" i="5"/>
  <c r="D81" i="5"/>
  <c r="E81" i="5"/>
  <c r="Q81" i="5" s="1"/>
  <c r="B82" i="5"/>
  <c r="C82" i="5"/>
  <c r="D82" i="5"/>
  <c r="E82" i="5"/>
  <c r="B83" i="5"/>
  <c r="C83" i="5"/>
  <c r="D83" i="5"/>
  <c r="E83" i="5"/>
  <c r="M83" i="5" s="1"/>
  <c r="B84" i="5"/>
  <c r="C84" i="5"/>
  <c r="D84" i="5"/>
  <c r="E84" i="5"/>
  <c r="G84" i="5" s="1"/>
  <c r="B85" i="5"/>
  <c r="C85" i="5"/>
  <c r="D85" i="5"/>
  <c r="E85" i="5"/>
  <c r="G85" i="5" s="1"/>
  <c r="B86" i="5"/>
  <c r="C86" i="5"/>
  <c r="D86" i="5"/>
  <c r="E86" i="5"/>
  <c r="Q86" i="5" s="1"/>
  <c r="B87" i="5"/>
  <c r="C87" i="5"/>
  <c r="D87" i="5"/>
  <c r="E87" i="5"/>
  <c r="Q87" i="5" s="1"/>
  <c r="B88" i="5"/>
  <c r="C88" i="5"/>
  <c r="D88" i="5"/>
  <c r="E88" i="5"/>
  <c r="Q88" i="5" s="1"/>
  <c r="B89" i="5"/>
  <c r="C89" i="5"/>
  <c r="D89" i="5"/>
  <c r="E89" i="5"/>
  <c r="Q89" i="5" s="1"/>
  <c r="B90" i="5"/>
  <c r="C90" i="5"/>
  <c r="D90" i="5"/>
  <c r="E90" i="5"/>
  <c r="Q90" i="5" s="1"/>
  <c r="B91" i="5"/>
  <c r="C91" i="5"/>
  <c r="D91" i="5"/>
  <c r="E91" i="5"/>
  <c r="M91" i="5" s="1"/>
  <c r="P91" i="5" s="1"/>
  <c r="B92" i="5"/>
  <c r="C92" i="5"/>
  <c r="D92" i="5"/>
  <c r="E92" i="5"/>
  <c r="M92" i="5" s="1"/>
  <c r="P92" i="5" s="1"/>
  <c r="B93" i="5"/>
  <c r="C93" i="5"/>
  <c r="D93" i="5"/>
  <c r="E93" i="5"/>
  <c r="M93" i="5" s="1"/>
  <c r="P93" i="5" s="1"/>
  <c r="B94" i="5"/>
  <c r="C94" i="5"/>
  <c r="D94" i="5"/>
  <c r="E94" i="5"/>
  <c r="Q94" i="5" s="1"/>
  <c r="B95" i="5"/>
  <c r="C95" i="5"/>
  <c r="D95" i="5"/>
  <c r="E95" i="5"/>
  <c r="Q95" i="5" s="1"/>
  <c r="B96" i="5"/>
  <c r="C96" i="5"/>
  <c r="D96" i="5"/>
  <c r="E96" i="5"/>
  <c r="G96" i="5" s="1"/>
  <c r="B97" i="5"/>
  <c r="C97" i="5"/>
  <c r="D97" i="5"/>
  <c r="E97" i="5"/>
  <c r="Q97" i="5" s="1"/>
  <c r="B98" i="5"/>
  <c r="C98" i="5"/>
  <c r="D98" i="5"/>
  <c r="E98" i="5"/>
  <c r="Q98" i="5" s="1"/>
  <c r="B99" i="5"/>
  <c r="C99" i="5"/>
  <c r="D99" i="5"/>
  <c r="E99" i="5"/>
  <c r="Q99" i="5" s="1"/>
  <c r="B100" i="5"/>
  <c r="C100" i="5"/>
  <c r="D100" i="5"/>
  <c r="E100" i="5"/>
  <c r="G100" i="5" s="1"/>
  <c r="B101" i="5"/>
  <c r="C101" i="5"/>
  <c r="D101" i="5"/>
  <c r="E101" i="5"/>
  <c r="M101" i="5" s="1"/>
  <c r="P101" i="5" s="1"/>
  <c r="B102" i="5"/>
  <c r="C102" i="5"/>
  <c r="D102" i="5"/>
  <c r="E102" i="5"/>
  <c r="Q102" i="5" s="1"/>
  <c r="B103" i="5"/>
  <c r="C103" i="5"/>
  <c r="D103" i="5"/>
  <c r="E103" i="5"/>
  <c r="Q103" i="5" s="1"/>
  <c r="B104" i="5"/>
  <c r="C104" i="5"/>
  <c r="D104" i="5"/>
  <c r="E104" i="5"/>
  <c r="M104" i="5" s="1"/>
  <c r="B105" i="5"/>
  <c r="C105" i="5"/>
  <c r="D105" i="5"/>
  <c r="E105" i="5"/>
  <c r="Q105" i="5" s="1"/>
  <c r="B106" i="5"/>
  <c r="C106" i="5"/>
  <c r="D106" i="5"/>
  <c r="E106" i="5"/>
  <c r="Q106" i="5" s="1"/>
  <c r="B107" i="5"/>
  <c r="C107" i="5"/>
  <c r="D107" i="5"/>
  <c r="E107" i="5"/>
  <c r="Q107" i="5" s="1"/>
  <c r="B108" i="5"/>
  <c r="C108" i="5"/>
  <c r="D108" i="5"/>
  <c r="E108" i="5"/>
  <c r="G108" i="5" s="1"/>
  <c r="B109" i="5"/>
  <c r="C109" i="5"/>
  <c r="D109" i="5"/>
  <c r="E109" i="5"/>
  <c r="Q109" i="5" s="1"/>
  <c r="B110" i="5"/>
  <c r="C110" i="5"/>
  <c r="D110" i="5"/>
  <c r="E110" i="5"/>
  <c r="Q110" i="5" s="1"/>
  <c r="B111" i="5"/>
  <c r="C111" i="5"/>
  <c r="D111" i="5"/>
  <c r="E111" i="5"/>
  <c r="Q111" i="5" s="1"/>
  <c r="B112" i="5"/>
  <c r="C112" i="5"/>
  <c r="D112" i="5"/>
  <c r="E112" i="5"/>
  <c r="G112" i="5" s="1"/>
  <c r="B113" i="5"/>
  <c r="C113" i="5"/>
  <c r="D113" i="5"/>
  <c r="E113" i="5"/>
  <c r="L113" i="5" s="1"/>
  <c r="B114" i="5"/>
  <c r="C114" i="5"/>
  <c r="D114" i="5"/>
  <c r="E114" i="5"/>
  <c r="B115" i="5"/>
  <c r="C115" i="5"/>
  <c r="D115" i="5"/>
  <c r="E115" i="5"/>
  <c r="M115" i="5" s="1"/>
  <c r="B116" i="5"/>
  <c r="C116" i="5"/>
  <c r="D116" i="5"/>
  <c r="E116" i="5"/>
  <c r="G116" i="5" s="1"/>
  <c r="B117" i="5"/>
  <c r="C117" i="5"/>
  <c r="D117" i="5"/>
  <c r="E117" i="5"/>
  <c r="G117" i="5" s="1"/>
  <c r="B118" i="5"/>
  <c r="C118" i="5"/>
  <c r="D118" i="5"/>
  <c r="E118" i="5"/>
  <c r="Q118" i="5" s="1"/>
  <c r="B119" i="5"/>
  <c r="C119" i="5"/>
  <c r="D119" i="5"/>
  <c r="E119" i="5"/>
  <c r="Q119" i="5" s="1"/>
  <c r="B120" i="5"/>
  <c r="C120" i="5"/>
  <c r="D120" i="5"/>
  <c r="E120" i="5"/>
  <c r="Q120" i="5" s="1"/>
  <c r="B121" i="5"/>
  <c r="C121" i="5"/>
  <c r="D121" i="5"/>
  <c r="E121" i="5"/>
  <c r="Q121" i="5" s="1"/>
  <c r="B122" i="5"/>
  <c r="C122" i="5"/>
  <c r="D122" i="5"/>
  <c r="E122" i="5"/>
  <c r="Q122" i="5" s="1"/>
  <c r="B123" i="5"/>
  <c r="C123" i="5"/>
  <c r="D123" i="5"/>
  <c r="E123" i="5"/>
  <c r="M123" i="5" s="1"/>
  <c r="P123" i="5" s="1"/>
  <c r="B124" i="5"/>
  <c r="C124" i="5"/>
  <c r="D124" i="5"/>
  <c r="E124" i="5"/>
  <c r="M124" i="5" s="1"/>
  <c r="P124" i="5" s="1"/>
  <c r="B125" i="5"/>
  <c r="C125" i="5"/>
  <c r="D125" i="5"/>
  <c r="E125" i="5"/>
  <c r="M125" i="5" s="1"/>
  <c r="P125" i="5" s="1"/>
  <c r="B126" i="5"/>
  <c r="C126" i="5"/>
  <c r="D126" i="5"/>
  <c r="E126" i="5"/>
  <c r="Q126" i="5" s="1"/>
  <c r="B127" i="5"/>
  <c r="C127" i="5"/>
  <c r="D127" i="5"/>
  <c r="E127" i="5"/>
  <c r="Q127" i="5" s="1"/>
  <c r="B128" i="5"/>
  <c r="C128" i="5"/>
  <c r="D128" i="5"/>
  <c r="E128" i="5"/>
  <c r="G128" i="5" s="1"/>
  <c r="B129" i="5"/>
  <c r="C129" i="5"/>
  <c r="D129" i="5"/>
  <c r="E129" i="5"/>
  <c r="B130" i="5"/>
  <c r="C130" i="5"/>
  <c r="D130" i="5"/>
  <c r="E130" i="5"/>
  <c r="B131" i="5"/>
  <c r="C131" i="5"/>
  <c r="D131" i="5"/>
  <c r="E131" i="5"/>
  <c r="Q131" i="5" s="1"/>
  <c r="B132" i="5"/>
  <c r="C132" i="5"/>
  <c r="D132" i="5"/>
  <c r="E132" i="5"/>
  <c r="Q132" i="5" s="1"/>
  <c r="B133" i="5"/>
  <c r="C133" i="5"/>
  <c r="D133" i="5"/>
  <c r="E133" i="5"/>
  <c r="M133" i="5" s="1"/>
  <c r="P133" i="5" s="1"/>
  <c r="B134" i="5"/>
  <c r="C134" i="5"/>
  <c r="D134" i="5"/>
  <c r="E134" i="5"/>
  <c r="Q134" i="5" s="1"/>
  <c r="B135" i="5"/>
  <c r="C135" i="5"/>
  <c r="D135" i="5"/>
  <c r="E135" i="5"/>
  <c r="Q135" i="5" s="1"/>
  <c r="B136" i="5"/>
  <c r="C136" i="5"/>
  <c r="D136" i="5"/>
  <c r="E136" i="5"/>
  <c r="M136" i="5" s="1"/>
  <c r="P136" i="5" s="1"/>
  <c r="B137" i="5"/>
  <c r="C137" i="5"/>
  <c r="D137" i="5"/>
  <c r="E137" i="5"/>
  <c r="B138" i="5"/>
  <c r="C138" i="5"/>
  <c r="D138" i="5"/>
  <c r="E138" i="5"/>
  <c r="G138" i="5" s="1"/>
  <c r="H138" i="5" s="1"/>
  <c r="B139" i="5"/>
  <c r="C139" i="5"/>
  <c r="D139" i="5"/>
  <c r="E139" i="5"/>
  <c r="G139" i="5" s="1"/>
  <c r="B140" i="5"/>
  <c r="C140" i="5"/>
  <c r="D140" i="5"/>
  <c r="E140" i="5"/>
  <c r="G140" i="5" s="1"/>
  <c r="H140" i="5" s="1"/>
  <c r="B141" i="5"/>
  <c r="C141" i="5"/>
  <c r="D141" i="5"/>
  <c r="E141" i="5"/>
  <c r="Q141" i="5" s="1"/>
  <c r="B142" i="5"/>
  <c r="C142" i="5"/>
  <c r="D142" i="5"/>
  <c r="E142" i="5"/>
  <c r="Q142" i="5" s="1"/>
  <c r="B143" i="5"/>
  <c r="C143" i="5"/>
  <c r="D143" i="5"/>
  <c r="E143" i="5"/>
  <c r="Q143" i="5" s="1"/>
  <c r="B144" i="5"/>
  <c r="C144" i="5"/>
  <c r="D144" i="5"/>
  <c r="E144" i="5"/>
  <c r="Q144" i="5" s="1"/>
  <c r="B145" i="5"/>
  <c r="C145" i="5"/>
  <c r="D145" i="5"/>
  <c r="E145" i="5"/>
  <c r="M145" i="5" s="1"/>
  <c r="P145" i="5" s="1"/>
  <c r="B146" i="5"/>
  <c r="C146" i="5"/>
  <c r="D146" i="5"/>
  <c r="E146" i="5"/>
  <c r="B147" i="5"/>
  <c r="C147" i="5"/>
  <c r="D147" i="5"/>
  <c r="E147" i="5"/>
  <c r="M147" i="5" s="1"/>
  <c r="P147" i="5" s="1"/>
  <c r="B148" i="5"/>
  <c r="C148" i="5"/>
  <c r="D148" i="5"/>
  <c r="E148" i="5"/>
  <c r="G148" i="5" s="1"/>
  <c r="H148" i="5" s="1"/>
  <c r="B149" i="5"/>
  <c r="C149" i="5"/>
  <c r="D149" i="5"/>
  <c r="E149" i="5"/>
  <c r="G149" i="5" s="1"/>
  <c r="B150" i="5"/>
  <c r="C150" i="5"/>
  <c r="D150" i="5"/>
  <c r="E150" i="5"/>
  <c r="Q150" i="5" s="1"/>
  <c r="B151" i="5"/>
  <c r="C151" i="5"/>
  <c r="D151" i="5"/>
  <c r="E151" i="5"/>
  <c r="Q151" i="5" s="1"/>
  <c r="B152" i="5"/>
  <c r="C152" i="5"/>
  <c r="D152" i="5"/>
  <c r="E152" i="5"/>
  <c r="G152" i="5" s="1"/>
  <c r="B153" i="5"/>
  <c r="C153" i="5"/>
  <c r="D153" i="5"/>
  <c r="E153" i="5"/>
  <c r="Q153" i="5" s="1"/>
  <c r="B154" i="5"/>
  <c r="C154" i="5"/>
  <c r="D154" i="5"/>
  <c r="E154" i="5"/>
  <c r="Q154" i="5" s="1"/>
  <c r="B155" i="5"/>
  <c r="C155" i="5"/>
  <c r="D155" i="5"/>
  <c r="E155" i="5"/>
  <c r="M155" i="5" s="1"/>
  <c r="P155" i="5" s="1"/>
  <c r="B156" i="5"/>
  <c r="C156" i="5"/>
  <c r="D156" i="5"/>
  <c r="E156" i="5"/>
  <c r="M156" i="5" s="1"/>
  <c r="B157" i="5"/>
  <c r="C157" i="5"/>
  <c r="D157" i="5"/>
  <c r="E157" i="5"/>
  <c r="M157" i="5" s="1"/>
  <c r="P157" i="5" s="1"/>
  <c r="B158" i="5"/>
  <c r="C158" i="5"/>
  <c r="D158" i="5"/>
  <c r="E158" i="5"/>
  <c r="Q158" i="5" s="1"/>
  <c r="B159" i="5"/>
  <c r="C159" i="5"/>
  <c r="D159" i="5"/>
  <c r="E159" i="5"/>
  <c r="Q159" i="5" s="1"/>
  <c r="B160" i="5"/>
  <c r="C160" i="5"/>
  <c r="D160" i="5"/>
  <c r="E160" i="5"/>
  <c r="G160" i="5" s="1"/>
  <c r="B161" i="5"/>
  <c r="C161" i="5"/>
  <c r="D161" i="5"/>
  <c r="E161" i="5"/>
  <c r="B162" i="5"/>
  <c r="C162" i="5"/>
  <c r="D162" i="5"/>
  <c r="E162" i="5"/>
  <c r="B163" i="5"/>
  <c r="C163" i="5"/>
  <c r="D163" i="5"/>
  <c r="E163" i="5"/>
  <c r="Q163" i="5" s="1"/>
  <c r="B164" i="5"/>
  <c r="C164" i="5"/>
  <c r="D164" i="5"/>
  <c r="E164" i="5"/>
  <c r="Q164" i="5" s="1"/>
  <c r="B165" i="5"/>
  <c r="C165" i="5"/>
  <c r="D165" i="5"/>
  <c r="E165" i="5"/>
  <c r="M165" i="5" s="1"/>
  <c r="B166" i="5"/>
  <c r="C166" i="5"/>
  <c r="D166" i="5"/>
  <c r="E166" i="5"/>
  <c r="Q166" i="5" s="1"/>
  <c r="B167" i="5"/>
  <c r="C167" i="5"/>
  <c r="D167" i="5"/>
  <c r="E167" i="5"/>
  <c r="Q167" i="5" s="1"/>
  <c r="B168" i="5"/>
  <c r="C168" i="5"/>
  <c r="D168" i="5"/>
  <c r="E168" i="5"/>
  <c r="M168" i="5" s="1"/>
  <c r="P168" i="5" s="1"/>
  <c r="B169" i="5"/>
  <c r="C169" i="5"/>
  <c r="D169" i="5"/>
  <c r="E169" i="5"/>
  <c r="B170" i="5"/>
  <c r="C170" i="5"/>
  <c r="D170" i="5"/>
  <c r="E170" i="5"/>
  <c r="G170" i="5" s="1"/>
  <c r="H170" i="5" s="1"/>
  <c r="B171" i="5"/>
  <c r="C171" i="5"/>
  <c r="D171" i="5"/>
  <c r="E171" i="5"/>
  <c r="G171" i="5" s="1"/>
  <c r="B172" i="5"/>
  <c r="C172" i="5"/>
  <c r="D172" i="5"/>
  <c r="E172" i="5"/>
  <c r="G172" i="5" s="1"/>
  <c r="B173" i="5"/>
  <c r="C173" i="5"/>
  <c r="D173" i="5"/>
  <c r="E173" i="5"/>
  <c r="Q173" i="5" s="1"/>
  <c r="B174" i="5"/>
  <c r="C174" i="5"/>
  <c r="D174" i="5"/>
  <c r="E174" i="5"/>
  <c r="Q174" i="5" s="1"/>
  <c r="B175" i="5"/>
  <c r="C175" i="5"/>
  <c r="D175" i="5"/>
  <c r="E175" i="5"/>
  <c r="Q175" i="5" s="1"/>
  <c r="B176" i="5"/>
  <c r="C176" i="5"/>
  <c r="D176" i="5"/>
  <c r="E176" i="5"/>
  <c r="Q176" i="5" s="1"/>
  <c r="B177" i="5"/>
  <c r="C177" i="5"/>
  <c r="D177" i="5"/>
  <c r="E177" i="5"/>
  <c r="M177" i="5" s="1"/>
  <c r="B178" i="5"/>
  <c r="C178" i="5"/>
  <c r="D178" i="5"/>
  <c r="E178" i="5"/>
  <c r="B179" i="5"/>
  <c r="C179" i="5"/>
  <c r="D179" i="5"/>
  <c r="E179" i="5"/>
  <c r="M179" i="5" s="1"/>
  <c r="P179" i="5" s="1"/>
  <c r="B180" i="5"/>
  <c r="C180" i="5"/>
  <c r="D180" i="5"/>
  <c r="E180" i="5"/>
  <c r="G180" i="5" s="1"/>
  <c r="B181" i="5"/>
  <c r="C181" i="5"/>
  <c r="D181" i="5"/>
  <c r="E181" i="5"/>
  <c r="G181" i="5" s="1"/>
  <c r="B182" i="5"/>
  <c r="C182" i="5"/>
  <c r="D182" i="5"/>
  <c r="E182" i="5"/>
  <c r="Q182" i="5" s="1"/>
  <c r="B183" i="5"/>
  <c r="C183" i="5"/>
  <c r="D183" i="5"/>
  <c r="E183" i="5"/>
  <c r="Q183" i="5" s="1"/>
  <c r="B184" i="5"/>
  <c r="C184" i="5"/>
  <c r="D184" i="5"/>
  <c r="E184" i="5"/>
  <c r="G184" i="5" s="1"/>
  <c r="B185" i="5"/>
  <c r="C185" i="5"/>
  <c r="D185" i="5"/>
  <c r="E185" i="5"/>
  <c r="Q185" i="5" s="1"/>
  <c r="B186" i="5"/>
  <c r="C186" i="5"/>
  <c r="D186" i="5"/>
  <c r="E186" i="5"/>
  <c r="Q186" i="5" s="1"/>
  <c r="B187" i="5"/>
  <c r="C187" i="5"/>
  <c r="D187" i="5"/>
  <c r="E187" i="5"/>
  <c r="M187" i="5" s="1"/>
  <c r="B188" i="5"/>
  <c r="C188" i="5"/>
  <c r="D188" i="5"/>
  <c r="E188" i="5"/>
  <c r="M188" i="5" s="1"/>
  <c r="B189" i="5"/>
  <c r="C189" i="5"/>
  <c r="D189" i="5"/>
  <c r="E189" i="5"/>
  <c r="M189" i="5" s="1"/>
  <c r="P189" i="5" s="1"/>
  <c r="B190" i="5"/>
  <c r="C190" i="5"/>
  <c r="D190" i="5"/>
  <c r="E190" i="5"/>
  <c r="Q190" i="5" s="1"/>
  <c r="B191" i="5"/>
  <c r="C191" i="5"/>
  <c r="D191" i="5"/>
  <c r="E191" i="5"/>
  <c r="Q191" i="5" s="1"/>
  <c r="B192" i="5"/>
  <c r="C192" i="5"/>
  <c r="D192" i="5"/>
  <c r="E192" i="5"/>
  <c r="G192" i="5" s="1"/>
  <c r="B193" i="5"/>
  <c r="C193" i="5"/>
  <c r="D193" i="5"/>
  <c r="E193" i="5"/>
  <c r="B194" i="5"/>
  <c r="C194" i="5"/>
  <c r="D194" i="5"/>
  <c r="E194" i="5"/>
  <c r="B195" i="5"/>
  <c r="C195" i="5"/>
  <c r="D195" i="5"/>
  <c r="E195" i="5"/>
  <c r="Q195" i="5" s="1"/>
  <c r="B196" i="5"/>
  <c r="C196" i="5"/>
  <c r="D196" i="5"/>
  <c r="E196" i="5"/>
  <c r="Q196" i="5" s="1"/>
  <c r="B197" i="5"/>
  <c r="C197" i="5"/>
  <c r="D197" i="5"/>
  <c r="E197" i="5"/>
  <c r="M197" i="5" s="1"/>
  <c r="P197" i="5" s="1"/>
  <c r="B198" i="5"/>
  <c r="C198" i="5"/>
  <c r="D198" i="5"/>
  <c r="E198" i="5"/>
  <c r="Q198" i="5" s="1"/>
  <c r="B199" i="5"/>
  <c r="C199" i="5"/>
  <c r="D199" i="5"/>
  <c r="E199" i="5"/>
  <c r="Q199" i="5" s="1"/>
  <c r="B200" i="5"/>
  <c r="C200" i="5"/>
  <c r="D200" i="5"/>
  <c r="E200" i="5"/>
  <c r="M200" i="5" s="1"/>
  <c r="P200" i="5" s="1"/>
  <c r="B201" i="5"/>
  <c r="C201" i="5"/>
  <c r="D201" i="5"/>
  <c r="E201" i="5"/>
  <c r="B202" i="5"/>
  <c r="C202" i="5"/>
  <c r="D202" i="5"/>
  <c r="E202" i="5"/>
  <c r="G202" i="5" s="1"/>
  <c r="H202" i="5" s="1"/>
  <c r="B203" i="5"/>
  <c r="C203" i="5"/>
  <c r="D203" i="5"/>
  <c r="E203" i="5"/>
  <c r="G203" i="5" s="1"/>
  <c r="B204" i="5"/>
  <c r="C204" i="5"/>
  <c r="D204" i="5"/>
  <c r="E204" i="5"/>
  <c r="G204" i="5" s="1"/>
  <c r="B205" i="5"/>
  <c r="C205" i="5"/>
  <c r="D205" i="5"/>
  <c r="E205" i="5"/>
  <c r="Q205" i="5" s="1"/>
  <c r="B206" i="5"/>
  <c r="C206" i="5"/>
  <c r="D206" i="5"/>
  <c r="E206" i="5"/>
  <c r="Q206" i="5" s="1"/>
  <c r="B207" i="5"/>
  <c r="C207" i="5"/>
  <c r="D207" i="5"/>
  <c r="E207" i="5"/>
  <c r="Q207" i="5" s="1"/>
  <c r="B208" i="5"/>
  <c r="C208" i="5"/>
  <c r="D208" i="5"/>
  <c r="E208" i="5"/>
  <c r="Q208" i="5" s="1"/>
  <c r="B209" i="5"/>
  <c r="C209" i="5"/>
  <c r="D209" i="5"/>
  <c r="E209" i="5"/>
  <c r="M209" i="5" s="1"/>
  <c r="P209" i="5" s="1"/>
  <c r="B210" i="5"/>
  <c r="C210" i="5"/>
  <c r="D210" i="5"/>
  <c r="E210" i="5"/>
  <c r="B211" i="5"/>
  <c r="C211" i="5"/>
  <c r="D211" i="5"/>
  <c r="E211" i="5"/>
  <c r="M211" i="5" s="1"/>
  <c r="B212" i="5"/>
  <c r="C212" i="5"/>
  <c r="D212" i="5"/>
  <c r="E212" i="5"/>
  <c r="G212" i="5" s="1"/>
  <c r="B213" i="5"/>
  <c r="C213" i="5"/>
  <c r="D213" i="5"/>
  <c r="E213" i="5"/>
  <c r="G213" i="5" s="1"/>
  <c r="H213" i="5" s="1"/>
  <c r="B214" i="5"/>
  <c r="C214" i="5"/>
  <c r="D214" i="5"/>
  <c r="E214" i="5"/>
  <c r="G214" i="5" s="1"/>
  <c r="B215" i="5"/>
  <c r="C215" i="5"/>
  <c r="D215" i="5"/>
  <c r="E215" i="5"/>
  <c r="Q215" i="5" s="1"/>
  <c r="B216" i="5"/>
  <c r="C216" i="5"/>
  <c r="D216" i="5"/>
  <c r="E216" i="5"/>
  <c r="Q216" i="5" s="1"/>
  <c r="B217" i="5"/>
  <c r="C217" i="5"/>
  <c r="D217" i="5"/>
  <c r="E217" i="5"/>
  <c r="Q217" i="5" s="1"/>
  <c r="B218" i="5"/>
  <c r="C218" i="5"/>
  <c r="D218" i="5"/>
  <c r="E218" i="5"/>
  <c r="B219" i="5"/>
  <c r="C219" i="5"/>
  <c r="D219" i="5"/>
  <c r="E219" i="5"/>
  <c r="M219" i="5" s="1"/>
  <c r="P219" i="5" s="1"/>
  <c r="B220" i="5"/>
  <c r="C220" i="5"/>
  <c r="D220" i="5"/>
  <c r="E220" i="5"/>
  <c r="M220" i="5" s="1"/>
  <c r="B221" i="5"/>
  <c r="C221" i="5"/>
  <c r="D221" i="5"/>
  <c r="E221" i="5"/>
  <c r="M221" i="5" s="1"/>
  <c r="P221" i="5" s="1"/>
  <c r="B222" i="5"/>
  <c r="C222" i="5"/>
  <c r="D222" i="5"/>
  <c r="E222" i="5"/>
  <c r="G222" i="5" s="1"/>
  <c r="B223" i="5"/>
  <c r="C223" i="5"/>
  <c r="D223" i="5"/>
  <c r="E223" i="5"/>
  <c r="Q223" i="5" s="1"/>
  <c r="B224" i="5"/>
  <c r="C224" i="5"/>
  <c r="D224" i="5"/>
  <c r="E224" i="5"/>
  <c r="G224" i="5" s="1"/>
  <c r="B225" i="5"/>
  <c r="C225" i="5"/>
  <c r="D225" i="5"/>
  <c r="E225" i="5"/>
  <c r="Q225" i="5" s="1"/>
  <c r="B226" i="5"/>
  <c r="C226" i="5"/>
  <c r="D226" i="5"/>
  <c r="E226" i="5"/>
  <c r="Q226" i="5" s="1"/>
  <c r="B227" i="5"/>
  <c r="C227" i="5"/>
  <c r="D227" i="5"/>
  <c r="E227" i="5"/>
  <c r="Q227" i="5" s="1"/>
  <c r="B228" i="5"/>
  <c r="C228" i="5"/>
  <c r="D228" i="5"/>
  <c r="E228" i="5"/>
  <c r="G228" i="5" s="1"/>
  <c r="H228" i="5" s="1"/>
  <c r="B229" i="5"/>
  <c r="C229" i="5"/>
  <c r="D229" i="5"/>
  <c r="E229" i="5"/>
  <c r="M229" i="5" s="1"/>
  <c r="P229" i="5" s="1"/>
  <c r="B230" i="5"/>
  <c r="C230" i="5"/>
  <c r="D230" i="5"/>
  <c r="E230" i="5"/>
  <c r="G230" i="5" s="1"/>
  <c r="B231" i="5"/>
  <c r="C231" i="5"/>
  <c r="D231" i="5"/>
  <c r="E231" i="5"/>
  <c r="Q231" i="5" s="1"/>
  <c r="B232" i="5"/>
  <c r="C232" i="5"/>
  <c r="D232" i="5"/>
  <c r="E232" i="5"/>
  <c r="M232" i="5" s="1"/>
  <c r="P232" i="5" s="1"/>
  <c r="B233" i="5"/>
  <c r="C233" i="5"/>
  <c r="D233" i="5"/>
  <c r="E233" i="5"/>
  <c r="B234" i="5"/>
  <c r="C234" i="5"/>
  <c r="D234" i="5"/>
  <c r="E234" i="5"/>
  <c r="Q234" i="5" s="1"/>
  <c r="B235" i="5"/>
  <c r="C235" i="5"/>
  <c r="D235" i="5"/>
  <c r="E235" i="5"/>
  <c r="Q235" i="5" s="1"/>
  <c r="B236" i="5"/>
  <c r="C236" i="5"/>
  <c r="D236" i="5"/>
  <c r="E236" i="5"/>
  <c r="G236" i="5" s="1"/>
  <c r="B237" i="5"/>
  <c r="C237" i="5"/>
  <c r="D237" i="5"/>
  <c r="E237" i="5"/>
  <c r="Q237" i="5" s="1"/>
  <c r="B238" i="5"/>
  <c r="C238" i="5"/>
  <c r="D238" i="5"/>
  <c r="E238" i="5"/>
  <c r="G238" i="5" s="1"/>
  <c r="B239" i="5"/>
  <c r="C239" i="5"/>
  <c r="D239" i="5"/>
  <c r="E239" i="5"/>
  <c r="Q239" i="5" s="1"/>
  <c r="B240" i="5"/>
  <c r="C240" i="5"/>
  <c r="D240" i="5"/>
  <c r="E240" i="5"/>
  <c r="G240" i="5" s="1"/>
  <c r="B241" i="5"/>
  <c r="C241" i="5"/>
  <c r="D241" i="5"/>
  <c r="E241" i="5"/>
  <c r="M241" i="5" s="1"/>
  <c r="P241" i="5" s="1"/>
  <c r="B242" i="5"/>
  <c r="C242" i="5"/>
  <c r="D242" i="5"/>
  <c r="E242" i="5"/>
  <c r="B243" i="5"/>
  <c r="C243" i="5"/>
  <c r="D243" i="5"/>
  <c r="E243" i="5"/>
  <c r="M243" i="5" s="1"/>
  <c r="P243" i="5" s="1"/>
  <c r="B244" i="5"/>
  <c r="C244" i="5"/>
  <c r="D244" i="5"/>
  <c r="E244" i="5"/>
  <c r="Q244" i="5" s="1"/>
  <c r="B245" i="5"/>
  <c r="C245" i="5"/>
  <c r="D245" i="5"/>
  <c r="E245" i="5"/>
  <c r="L245" i="5" s="1"/>
  <c r="B246" i="5"/>
  <c r="C246" i="5"/>
  <c r="D246" i="5"/>
  <c r="E246" i="5"/>
  <c r="G246" i="5" s="1"/>
  <c r="B247" i="5"/>
  <c r="C247" i="5"/>
  <c r="D247" i="5"/>
  <c r="E247" i="5"/>
  <c r="Q247" i="5" s="1"/>
  <c r="B248" i="5"/>
  <c r="C248" i="5"/>
  <c r="D248" i="5"/>
  <c r="E248" i="5"/>
  <c r="G248" i="5" s="1"/>
  <c r="B249" i="5"/>
  <c r="C249" i="5"/>
  <c r="D249" i="5"/>
  <c r="E249" i="5"/>
  <c r="Q249" i="5" s="1"/>
  <c r="B250" i="5"/>
  <c r="C250" i="5"/>
  <c r="D250" i="5"/>
  <c r="E250" i="5"/>
  <c r="B251" i="5"/>
  <c r="C251" i="5"/>
  <c r="D251" i="5"/>
  <c r="E251" i="5"/>
  <c r="M251" i="5" s="1"/>
  <c r="P251" i="5" s="1"/>
  <c r="B252" i="5"/>
  <c r="C252" i="5"/>
  <c r="D252" i="5"/>
  <c r="E252" i="5"/>
  <c r="M252" i="5" s="1"/>
  <c r="B253" i="5"/>
  <c r="C253" i="5"/>
  <c r="D253" i="5"/>
  <c r="E253" i="5"/>
  <c r="M253" i="5" s="1"/>
  <c r="P253" i="5" s="1"/>
  <c r="B254" i="5"/>
  <c r="C254" i="5"/>
  <c r="D254" i="5"/>
  <c r="E254" i="5"/>
  <c r="L254" i="5" s="1"/>
  <c r="B255" i="5"/>
  <c r="C255" i="5"/>
  <c r="D255" i="5"/>
  <c r="E255" i="5"/>
  <c r="L255" i="5" s="1"/>
  <c r="B256" i="5"/>
  <c r="C256" i="5"/>
  <c r="D256" i="5"/>
  <c r="E256" i="5"/>
  <c r="G256" i="5" s="1"/>
  <c r="B257" i="5"/>
  <c r="C257" i="5"/>
  <c r="D257" i="5"/>
  <c r="E257" i="5"/>
  <c r="Q257" i="5" s="1"/>
  <c r="B258" i="5"/>
  <c r="C258" i="5"/>
  <c r="D258" i="5"/>
  <c r="E258" i="5"/>
  <c r="B259" i="5"/>
  <c r="C259" i="5"/>
  <c r="D259" i="5"/>
  <c r="E259" i="5"/>
  <c r="G259" i="5" s="1"/>
  <c r="B260" i="5"/>
  <c r="C260" i="5"/>
  <c r="D260" i="5"/>
  <c r="E260" i="5"/>
  <c r="Q260" i="5" s="1"/>
  <c r="B261" i="5"/>
  <c r="C261" i="5"/>
  <c r="D261" i="5"/>
  <c r="E261" i="5"/>
  <c r="M261" i="5" s="1"/>
  <c r="P261" i="5" s="1"/>
  <c r="B262" i="5"/>
  <c r="C262" i="5"/>
  <c r="D262" i="5"/>
  <c r="E262" i="5"/>
  <c r="G262" i="5" s="1"/>
  <c r="B263" i="5"/>
  <c r="C263" i="5"/>
  <c r="D263" i="5"/>
  <c r="E263" i="5"/>
  <c r="Q263" i="5" s="1"/>
  <c r="B264" i="5"/>
  <c r="C264" i="5"/>
  <c r="D264" i="5"/>
  <c r="E264" i="5"/>
  <c r="L264" i="5" s="1"/>
  <c r="B265" i="5"/>
  <c r="C265" i="5"/>
  <c r="D265" i="5"/>
  <c r="E265" i="5"/>
  <c r="B266" i="5"/>
  <c r="C266" i="5"/>
  <c r="D266" i="5"/>
  <c r="E266" i="5"/>
  <c r="G266" i="5" s="1"/>
  <c r="H266" i="5" s="1"/>
  <c r="B267" i="5"/>
  <c r="C267" i="5"/>
  <c r="D267" i="5"/>
  <c r="E267" i="5"/>
  <c r="G267" i="5" s="1"/>
  <c r="B268" i="5"/>
  <c r="C268" i="5"/>
  <c r="D268" i="5"/>
  <c r="E268" i="5"/>
  <c r="Q268" i="5" s="1"/>
  <c r="B269" i="5"/>
  <c r="C269" i="5"/>
  <c r="D269" i="5"/>
  <c r="E269" i="5"/>
  <c r="Q269" i="5" s="1"/>
  <c r="B270" i="5"/>
  <c r="C270" i="5"/>
  <c r="D270" i="5"/>
  <c r="E270" i="5"/>
  <c r="G270" i="5" s="1"/>
  <c r="B271" i="5"/>
  <c r="C271" i="5"/>
  <c r="D271" i="5"/>
  <c r="E271" i="5"/>
  <c r="Q271" i="5" s="1"/>
  <c r="B272" i="5"/>
  <c r="C272" i="5"/>
  <c r="D272" i="5"/>
  <c r="E272" i="5"/>
  <c r="G272" i="5" s="1"/>
  <c r="B273" i="5"/>
  <c r="C273" i="5"/>
  <c r="D273" i="5"/>
  <c r="E273" i="5"/>
  <c r="M273" i="5" s="1"/>
  <c r="P273" i="5" s="1"/>
  <c r="B274" i="5"/>
  <c r="C274" i="5"/>
  <c r="D274" i="5"/>
  <c r="E274" i="5"/>
  <c r="B275" i="5"/>
  <c r="C275" i="5"/>
  <c r="D275" i="5"/>
  <c r="E275" i="5"/>
  <c r="M275" i="5" s="1"/>
  <c r="P275" i="5" s="1"/>
  <c r="B276" i="5"/>
  <c r="C276" i="5"/>
  <c r="D276" i="5"/>
  <c r="E276" i="5"/>
  <c r="Q276" i="5" s="1"/>
  <c r="B277" i="5"/>
  <c r="C277" i="5"/>
  <c r="D277" i="5"/>
  <c r="E277" i="5"/>
  <c r="L277" i="5" s="1"/>
  <c r="B278" i="5"/>
  <c r="C278" i="5"/>
  <c r="D278" i="5"/>
  <c r="E278" i="5"/>
  <c r="B279" i="5"/>
  <c r="C279" i="5"/>
  <c r="D279" i="5"/>
  <c r="E279" i="5"/>
  <c r="Q279" i="5" s="1"/>
  <c r="B280" i="5"/>
  <c r="C280" i="5"/>
  <c r="D280" i="5"/>
  <c r="E280" i="5"/>
  <c r="B281" i="5"/>
  <c r="C281" i="5"/>
  <c r="D281" i="5"/>
  <c r="E281" i="5"/>
  <c r="Q281" i="5" s="1"/>
  <c r="B282" i="5"/>
  <c r="C282" i="5"/>
  <c r="D282" i="5"/>
  <c r="E282" i="5"/>
  <c r="G282" i="5" s="1"/>
  <c r="H282" i="5" s="1"/>
  <c r="B283" i="5"/>
  <c r="C283" i="5"/>
  <c r="D283" i="5"/>
  <c r="E283" i="5"/>
  <c r="M283" i="5" s="1"/>
  <c r="P283" i="5" s="1"/>
  <c r="B284" i="5"/>
  <c r="C284" i="5"/>
  <c r="D284" i="5"/>
  <c r="E284" i="5"/>
  <c r="B285" i="5"/>
  <c r="C285" i="5"/>
  <c r="D285" i="5"/>
  <c r="E285" i="5"/>
  <c r="M285" i="5" s="1"/>
  <c r="P285" i="5" s="1"/>
  <c r="B286" i="5"/>
  <c r="C286" i="5"/>
  <c r="D286" i="5"/>
  <c r="E286" i="5"/>
  <c r="B287" i="5"/>
  <c r="C287" i="5"/>
  <c r="D287" i="5"/>
  <c r="E287" i="5"/>
  <c r="L287" i="5" s="1"/>
  <c r="B288" i="5"/>
  <c r="C288" i="5"/>
  <c r="D288" i="5"/>
  <c r="E288" i="5"/>
  <c r="B289" i="5"/>
  <c r="C289" i="5"/>
  <c r="D289" i="5"/>
  <c r="E289" i="5"/>
  <c r="B290" i="5"/>
  <c r="C290" i="5"/>
  <c r="D290" i="5"/>
  <c r="E290" i="5"/>
  <c r="G290" i="5" s="1"/>
  <c r="H290" i="5" s="1"/>
  <c r="B291" i="5"/>
  <c r="C291" i="5"/>
  <c r="D291" i="5"/>
  <c r="E291" i="5"/>
  <c r="G291" i="5" s="1"/>
  <c r="B292" i="5"/>
  <c r="C292" i="5"/>
  <c r="D292" i="5"/>
  <c r="E292" i="5"/>
  <c r="Q292" i="5" s="1"/>
  <c r="B293" i="5"/>
  <c r="C293" i="5"/>
  <c r="D293" i="5"/>
  <c r="E293" i="5"/>
  <c r="M293" i="5" s="1"/>
  <c r="P293" i="5" s="1"/>
  <c r="B294" i="5"/>
  <c r="C294" i="5"/>
  <c r="D294" i="5"/>
  <c r="E294" i="5"/>
  <c r="B295" i="5"/>
  <c r="C295" i="5"/>
  <c r="D295" i="5"/>
  <c r="E295" i="5"/>
  <c r="Q295" i="5" s="1"/>
  <c r="B296" i="5"/>
  <c r="C296" i="5"/>
  <c r="D296" i="5"/>
  <c r="E296" i="5"/>
  <c r="B297" i="5"/>
  <c r="C297" i="5"/>
  <c r="D297" i="5"/>
  <c r="E297" i="5"/>
  <c r="B298" i="5"/>
  <c r="C298" i="5"/>
  <c r="D298" i="5"/>
  <c r="E298" i="5"/>
  <c r="G298" i="5" s="1"/>
  <c r="H298" i="5" s="1"/>
  <c r="B299" i="5"/>
  <c r="C299" i="5"/>
  <c r="D299" i="5"/>
  <c r="E299" i="5"/>
  <c r="G299" i="5" s="1"/>
  <c r="B300" i="5"/>
  <c r="C300" i="5"/>
  <c r="D300" i="5"/>
  <c r="E300" i="5"/>
  <c r="B301" i="5"/>
  <c r="C301" i="5"/>
  <c r="D301" i="5"/>
  <c r="E301" i="5"/>
  <c r="Q301" i="5" s="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2" i="5"/>
  <c r="B1" i="5"/>
  <c r="C1" i="5"/>
  <c r="D1" i="5"/>
  <c r="E1" i="5"/>
  <c r="A1" i="5"/>
  <c r="H44" i="5" l="1"/>
  <c r="Q113" i="5"/>
  <c r="H48" i="5"/>
  <c r="H16" i="5"/>
  <c r="G194" i="5"/>
  <c r="H194" i="5" s="1"/>
  <c r="Q194" i="5"/>
  <c r="H248" i="5"/>
  <c r="H224" i="5"/>
  <c r="H184" i="5"/>
  <c r="H160" i="5"/>
  <c r="H128" i="5"/>
  <c r="H80" i="5"/>
  <c r="H7" i="5"/>
  <c r="Q209" i="5"/>
  <c r="L274" i="5"/>
  <c r="Q274" i="5"/>
  <c r="G162" i="5"/>
  <c r="H162" i="5" s="1"/>
  <c r="Q162" i="5"/>
  <c r="L82" i="5"/>
  <c r="Q82" i="5"/>
  <c r="Q241" i="5"/>
  <c r="H272" i="5"/>
  <c r="H256" i="5"/>
  <c r="H240" i="5"/>
  <c r="H192" i="5"/>
  <c r="H152" i="5"/>
  <c r="H112" i="5"/>
  <c r="H96" i="5"/>
  <c r="Q202" i="5"/>
  <c r="G258" i="5"/>
  <c r="H258" i="5" s="1"/>
  <c r="Q258" i="5"/>
  <c r="M242" i="5"/>
  <c r="Q242" i="5"/>
  <c r="G130" i="5"/>
  <c r="H130" i="5" s="1"/>
  <c r="Q130" i="5"/>
  <c r="G193" i="5"/>
  <c r="H193" i="5" s="1"/>
  <c r="Q193" i="5"/>
  <c r="M137" i="5"/>
  <c r="Q137" i="5"/>
  <c r="H181" i="5"/>
  <c r="H149" i="5"/>
  <c r="H117" i="5"/>
  <c r="H85" i="5"/>
  <c r="H29" i="5"/>
  <c r="Q177" i="5"/>
  <c r="Q49" i="5"/>
  <c r="G218" i="5"/>
  <c r="H218" i="5" s="1"/>
  <c r="Q218" i="5"/>
  <c r="M146" i="5"/>
  <c r="P146" i="5" s="1"/>
  <c r="Q146" i="5"/>
  <c r="L114" i="5"/>
  <c r="Q114" i="5"/>
  <c r="M201" i="5"/>
  <c r="P201" i="5" s="1"/>
  <c r="Q201" i="5"/>
  <c r="M169" i="5"/>
  <c r="P169" i="5" s="1"/>
  <c r="Q169" i="5"/>
  <c r="H236" i="5"/>
  <c r="H212" i="5"/>
  <c r="H204" i="5"/>
  <c r="H180" i="5"/>
  <c r="H172" i="5"/>
  <c r="H116" i="5"/>
  <c r="H108" i="5"/>
  <c r="H100" i="5"/>
  <c r="H84" i="5"/>
  <c r="Q170" i="5"/>
  <c r="G250" i="5"/>
  <c r="H250" i="5" s="1"/>
  <c r="Q250" i="5"/>
  <c r="M178" i="5"/>
  <c r="P178" i="5" s="1"/>
  <c r="Q178" i="5"/>
  <c r="G161" i="5"/>
  <c r="H161" i="5" s="1"/>
  <c r="Q161" i="5"/>
  <c r="G129" i="5"/>
  <c r="H129" i="5" s="1"/>
  <c r="Q129" i="5"/>
  <c r="Q273" i="5"/>
  <c r="Q145" i="5"/>
  <c r="Q17" i="5"/>
  <c r="M210" i="5"/>
  <c r="Q210" i="5"/>
  <c r="M297" i="5"/>
  <c r="P297" i="5" s="1"/>
  <c r="Q297" i="5"/>
  <c r="G289" i="5"/>
  <c r="Q289" i="5"/>
  <c r="L265" i="5"/>
  <c r="Q265" i="5"/>
  <c r="M233" i="5"/>
  <c r="Q233" i="5"/>
  <c r="Q266" i="5"/>
  <c r="Q138" i="5"/>
  <c r="H270" i="5"/>
  <c r="H262" i="5"/>
  <c r="H246" i="5"/>
  <c r="H238" i="5"/>
  <c r="H230" i="5"/>
  <c r="H222" i="5"/>
  <c r="H214" i="5"/>
  <c r="H62" i="5"/>
  <c r="H38" i="5"/>
  <c r="H22" i="5"/>
  <c r="H6" i="5"/>
  <c r="H299" i="5"/>
  <c r="H203" i="5"/>
  <c r="H171" i="5"/>
  <c r="H139" i="5"/>
  <c r="H67" i="5"/>
  <c r="H291" i="5"/>
  <c r="H267" i="5"/>
  <c r="H259" i="5"/>
  <c r="H289" i="5"/>
  <c r="Q50" i="5"/>
  <c r="Q18" i="5"/>
  <c r="G288" i="5"/>
  <c r="Q288" i="5"/>
  <c r="L286" i="5"/>
  <c r="Q286" i="5"/>
  <c r="M284" i="5"/>
  <c r="P284" i="5" s="1"/>
  <c r="Q284" i="5"/>
  <c r="G280" i="5"/>
  <c r="H280" i="5" s="1"/>
  <c r="Q280" i="5"/>
  <c r="Q282" i="5"/>
  <c r="Q290" i="5"/>
  <c r="M296" i="5"/>
  <c r="Q296" i="5"/>
  <c r="G294" i="5"/>
  <c r="H294" i="5" s="1"/>
  <c r="Q294" i="5"/>
  <c r="G278" i="5"/>
  <c r="H278" i="5" s="1"/>
  <c r="Q278" i="5"/>
  <c r="H288" i="5"/>
  <c r="M300" i="5"/>
  <c r="P300" i="5" s="1"/>
  <c r="Q300" i="5"/>
  <c r="Q298" i="5"/>
  <c r="Q272" i="5"/>
  <c r="Q264" i="5"/>
  <c r="Q256" i="5"/>
  <c r="Q248" i="5"/>
  <c r="Q240" i="5"/>
  <c r="Q232" i="5"/>
  <c r="Q224" i="5"/>
  <c r="Q200" i="5"/>
  <c r="Q192" i="5"/>
  <c r="Q184" i="5"/>
  <c r="Q168" i="5"/>
  <c r="Q160" i="5"/>
  <c r="Q152" i="5"/>
  <c r="Q136" i="5"/>
  <c r="Q128" i="5"/>
  <c r="Q112" i="5"/>
  <c r="Q104" i="5"/>
  <c r="Q96" i="5"/>
  <c r="Q80" i="5"/>
  <c r="Q72" i="5"/>
  <c r="Q48" i="5"/>
  <c r="Q40" i="5"/>
  <c r="Q16" i="5"/>
  <c r="Q8" i="5"/>
  <c r="Q287" i="5"/>
  <c r="Q255" i="5"/>
  <c r="Q7" i="5"/>
  <c r="Q270" i="5"/>
  <c r="Q262" i="5"/>
  <c r="Q254" i="5"/>
  <c r="Q246" i="5"/>
  <c r="Q238" i="5"/>
  <c r="Q230" i="5"/>
  <c r="Q222" i="5"/>
  <c r="Q214" i="5"/>
  <c r="Q62" i="5"/>
  <c r="Q38" i="5"/>
  <c r="Q22" i="5"/>
  <c r="Q6" i="5"/>
  <c r="Q293" i="5"/>
  <c r="Q285" i="5"/>
  <c r="Q277" i="5"/>
  <c r="Q261" i="5"/>
  <c r="Q253" i="5"/>
  <c r="Q245" i="5"/>
  <c r="Q229" i="5"/>
  <c r="Q221" i="5"/>
  <c r="Q213" i="5"/>
  <c r="Q197" i="5"/>
  <c r="Q189" i="5"/>
  <c r="Q181" i="5"/>
  <c r="Q165" i="5"/>
  <c r="Q157" i="5"/>
  <c r="Q149" i="5"/>
  <c r="Q133" i="5"/>
  <c r="Q125" i="5"/>
  <c r="Q117" i="5"/>
  <c r="Q101" i="5"/>
  <c r="Q93" i="5"/>
  <c r="Q85" i="5"/>
  <c r="Q37" i="5"/>
  <c r="Q29" i="5"/>
  <c r="Q5" i="5"/>
  <c r="Q252" i="5"/>
  <c r="Q236" i="5"/>
  <c r="Q228" i="5"/>
  <c r="Q220" i="5"/>
  <c r="Q212" i="5"/>
  <c r="Q204" i="5"/>
  <c r="Q188" i="5"/>
  <c r="Q180" i="5"/>
  <c r="Q172" i="5"/>
  <c r="Q156" i="5"/>
  <c r="Q148" i="5"/>
  <c r="Q140" i="5"/>
  <c r="Q124" i="5"/>
  <c r="Q116" i="5"/>
  <c r="Q108" i="5"/>
  <c r="Q100" i="5"/>
  <c r="Q92" i="5"/>
  <c r="Q84" i="5"/>
  <c r="Q76" i="5"/>
  <c r="Q68" i="5"/>
  <c r="Q44" i="5"/>
  <c r="Q28" i="5"/>
  <c r="Q299" i="5"/>
  <c r="Q291" i="5"/>
  <c r="Q283" i="5"/>
  <c r="Q275" i="5"/>
  <c r="Q267" i="5"/>
  <c r="Q259" i="5"/>
  <c r="Q251" i="5"/>
  <c r="Q243" i="5"/>
  <c r="Q219" i="5"/>
  <c r="Q211" i="5"/>
  <c r="Q203" i="5"/>
  <c r="Q187" i="5"/>
  <c r="Q179" i="5"/>
  <c r="Q171" i="5"/>
  <c r="Q155" i="5"/>
  <c r="Q147" i="5"/>
  <c r="Q139" i="5"/>
  <c r="Q123" i="5"/>
  <c r="Q115" i="5"/>
  <c r="Q91" i="5"/>
  <c r="Q83" i="5"/>
  <c r="Q67" i="5"/>
  <c r="Q59" i="5"/>
  <c r="Q51" i="5"/>
  <c r="G283" i="5"/>
  <c r="H283" i="5" s="1"/>
  <c r="G275" i="5"/>
  <c r="H275" i="5" s="1"/>
  <c r="G251" i="5"/>
  <c r="H251" i="5" s="1"/>
  <c r="G242" i="5"/>
  <c r="H242" i="5" s="1"/>
  <c r="G233" i="5"/>
  <c r="H233" i="5" s="1"/>
  <c r="G101" i="5"/>
  <c r="H101" i="5" s="1"/>
  <c r="G49" i="5"/>
  <c r="H49" i="5" s="1"/>
  <c r="L284" i="5"/>
  <c r="N284" i="5" s="1"/>
  <c r="L253" i="5"/>
  <c r="N253" i="5" s="1"/>
  <c r="L229" i="5"/>
  <c r="N229" i="5" s="1"/>
  <c r="L200" i="5"/>
  <c r="N200" i="5" s="1"/>
  <c r="L169" i="5"/>
  <c r="N169" i="5" s="1"/>
  <c r="L145" i="5"/>
  <c r="N145" i="5" s="1"/>
  <c r="L83" i="5"/>
  <c r="N83" i="5" s="1"/>
  <c r="L59" i="5"/>
  <c r="N59" i="5" s="1"/>
  <c r="M277" i="5"/>
  <c r="G274" i="5"/>
  <c r="H274" i="5" s="1"/>
  <c r="G241" i="5"/>
  <c r="H241" i="5" s="1"/>
  <c r="G232" i="5"/>
  <c r="H232" i="5" s="1"/>
  <c r="G28" i="5"/>
  <c r="H28" i="5" s="1"/>
  <c r="L283" i="5"/>
  <c r="N283" i="5" s="1"/>
  <c r="L252" i="5"/>
  <c r="N252" i="5" s="1"/>
  <c r="L221" i="5"/>
  <c r="N221" i="5" s="1"/>
  <c r="L197" i="5"/>
  <c r="N197" i="5" s="1"/>
  <c r="L168" i="5"/>
  <c r="N168" i="5" s="1"/>
  <c r="L137" i="5"/>
  <c r="N137" i="5" s="1"/>
  <c r="L17" i="5"/>
  <c r="N17" i="5" s="1"/>
  <c r="M274" i="5"/>
  <c r="M281" i="5"/>
  <c r="P281" i="5" s="1"/>
  <c r="L281" i="5"/>
  <c r="L279" i="5"/>
  <c r="M279" i="5"/>
  <c r="P279" i="5" s="1"/>
  <c r="L271" i="5"/>
  <c r="M271" i="5"/>
  <c r="M267" i="5"/>
  <c r="P267" i="5" s="1"/>
  <c r="L267" i="5"/>
  <c r="L263" i="5"/>
  <c r="M263" i="5"/>
  <c r="P263" i="5" s="1"/>
  <c r="M259" i="5"/>
  <c r="P259" i="5" s="1"/>
  <c r="L259" i="5"/>
  <c r="M257" i="5"/>
  <c r="L257" i="5"/>
  <c r="M249" i="5"/>
  <c r="L249" i="5"/>
  <c r="L247" i="5"/>
  <c r="M247" i="5"/>
  <c r="P247" i="5" s="1"/>
  <c r="G247" i="5"/>
  <c r="H247" i="5" s="1"/>
  <c r="L231" i="5"/>
  <c r="N231" i="5" s="1"/>
  <c r="G231" i="5"/>
  <c r="H231" i="5" s="1"/>
  <c r="M231" i="5"/>
  <c r="P231" i="5" s="1"/>
  <c r="M225" i="5"/>
  <c r="L225" i="5"/>
  <c r="M195" i="5"/>
  <c r="P195" i="5" s="1"/>
  <c r="L195" i="5"/>
  <c r="M193" i="5"/>
  <c r="P193" i="5" s="1"/>
  <c r="L193" i="5"/>
  <c r="L191" i="5"/>
  <c r="G191" i="5"/>
  <c r="H191" i="5" s="1"/>
  <c r="M191" i="5"/>
  <c r="M185" i="5"/>
  <c r="P185" i="5" s="1"/>
  <c r="L185" i="5"/>
  <c r="N185" i="5" s="1"/>
  <c r="L183" i="5"/>
  <c r="M183" i="5"/>
  <c r="P183" i="5" s="1"/>
  <c r="G183" i="5"/>
  <c r="H183" i="5" s="1"/>
  <c r="L181" i="5"/>
  <c r="M181" i="5"/>
  <c r="P181" i="5" s="1"/>
  <c r="L175" i="5"/>
  <c r="G175" i="5"/>
  <c r="H175" i="5" s="1"/>
  <c r="M175" i="5"/>
  <c r="M173" i="5"/>
  <c r="P173" i="5" s="1"/>
  <c r="L173" i="5"/>
  <c r="M171" i="5"/>
  <c r="L171" i="5"/>
  <c r="L167" i="5"/>
  <c r="G167" i="5"/>
  <c r="H167" i="5" s="1"/>
  <c r="M167" i="5"/>
  <c r="P167" i="5" s="1"/>
  <c r="M163" i="5"/>
  <c r="P163" i="5" s="1"/>
  <c r="L163" i="5"/>
  <c r="M161" i="5"/>
  <c r="L161" i="5"/>
  <c r="L159" i="5"/>
  <c r="G159" i="5"/>
  <c r="H159" i="5" s="1"/>
  <c r="M159" i="5"/>
  <c r="P159" i="5" s="1"/>
  <c r="M153" i="5"/>
  <c r="P153" i="5" s="1"/>
  <c r="L153" i="5"/>
  <c r="N153" i="5" s="1"/>
  <c r="L151" i="5"/>
  <c r="M151" i="5"/>
  <c r="G151" i="5"/>
  <c r="H151" i="5" s="1"/>
  <c r="L149" i="5"/>
  <c r="M149" i="5"/>
  <c r="L143" i="5"/>
  <c r="G143" i="5"/>
  <c r="H143" i="5" s="1"/>
  <c r="M143" i="5"/>
  <c r="P143" i="5" s="1"/>
  <c r="M141" i="5"/>
  <c r="L141" i="5"/>
  <c r="M139" i="5"/>
  <c r="P139" i="5" s="1"/>
  <c r="L139" i="5"/>
  <c r="L135" i="5"/>
  <c r="G135" i="5"/>
  <c r="H135" i="5" s="1"/>
  <c r="M135" i="5"/>
  <c r="P135" i="5" s="1"/>
  <c r="M131" i="5"/>
  <c r="P131" i="5" s="1"/>
  <c r="L131" i="5"/>
  <c r="M129" i="5"/>
  <c r="P129" i="5" s="1"/>
  <c r="L129" i="5"/>
  <c r="L127" i="5"/>
  <c r="G127" i="5"/>
  <c r="H127" i="5" s="1"/>
  <c r="M127" i="5"/>
  <c r="P127" i="5" s="1"/>
  <c r="M121" i="5"/>
  <c r="L121" i="5"/>
  <c r="N121" i="5" s="1"/>
  <c r="L119" i="5"/>
  <c r="M119" i="5"/>
  <c r="P119" i="5" s="1"/>
  <c r="G119" i="5"/>
  <c r="H119" i="5" s="1"/>
  <c r="L117" i="5"/>
  <c r="M117" i="5"/>
  <c r="G113" i="5"/>
  <c r="H113" i="5" s="1"/>
  <c r="M113" i="5"/>
  <c r="L111" i="5"/>
  <c r="G111" i="5"/>
  <c r="H111" i="5" s="1"/>
  <c r="M111" i="5"/>
  <c r="M109" i="5"/>
  <c r="P109" i="5" s="1"/>
  <c r="L109" i="5"/>
  <c r="M107" i="5"/>
  <c r="L107" i="5"/>
  <c r="G105" i="5"/>
  <c r="H105" i="5" s="1"/>
  <c r="M105" i="5"/>
  <c r="P105" i="5" s="1"/>
  <c r="L103" i="5"/>
  <c r="G103" i="5"/>
  <c r="H103" i="5" s="1"/>
  <c r="M103" i="5"/>
  <c r="P103" i="5" s="1"/>
  <c r="M99" i="5"/>
  <c r="P99" i="5" s="1"/>
  <c r="L99" i="5"/>
  <c r="M97" i="5"/>
  <c r="L97" i="5"/>
  <c r="G97" i="5"/>
  <c r="H97" i="5" s="1"/>
  <c r="L95" i="5"/>
  <c r="G95" i="5"/>
  <c r="H95" i="5" s="1"/>
  <c r="M95" i="5"/>
  <c r="P95" i="5" s="1"/>
  <c r="M89" i="5"/>
  <c r="P89" i="5" s="1"/>
  <c r="L89" i="5"/>
  <c r="G89" i="5"/>
  <c r="H89" i="5" s="1"/>
  <c r="L87" i="5"/>
  <c r="M87" i="5"/>
  <c r="P87" i="5" s="1"/>
  <c r="G87" i="5"/>
  <c r="H87" i="5" s="1"/>
  <c r="L85" i="5"/>
  <c r="M85" i="5"/>
  <c r="P85" i="5" s="1"/>
  <c r="G81" i="5"/>
  <c r="H81" i="5" s="1"/>
  <c r="M81" i="5"/>
  <c r="P81" i="5" s="1"/>
  <c r="L79" i="5"/>
  <c r="G79" i="5"/>
  <c r="H79" i="5" s="1"/>
  <c r="M79" i="5"/>
  <c r="P79" i="5" s="1"/>
  <c r="M77" i="5"/>
  <c r="L77" i="5"/>
  <c r="M75" i="5"/>
  <c r="P75" i="5" s="1"/>
  <c r="L75" i="5"/>
  <c r="G73" i="5"/>
  <c r="H73" i="5" s="1"/>
  <c r="M73" i="5"/>
  <c r="L71" i="5"/>
  <c r="M71" i="5"/>
  <c r="P71" i="5" s="1"/>
  <c r="G69" i="5"/>
  <c r="H69" i="5" s="1"/>
  <c r="M69" i="5"/>
  <c r="M67" i="5"/>
  <c r="P67" i="5" s="1"/>
  <c r="L67" i="5"/>
  <c r="M65" i="5"/>
  <c r="L65" i="5"/>
  <c r="L63" i="5"/>
  <c r="G63" i="5"/>
  <c r="H63" i="5" s="1"/>
  <c r="M63" i="5"/>
  <c r="P63" i="5" s="1"/>
  <c r="G61" i="5"/>
  <c r="H61" i="5" s="1"/>
  <c r="M61" i="5"/>
  <c r="M57" i="5"/>
  <c r="P57" i="5" s="1"/>
  <c r="L57" i="5"/>
  <c r="L55" i="5"/>
  <c r="M55" i="5"/>
  <c r="P55" i="5" s="1"/>
  <c r="G55" i="5"/>
  <c r="H55" i="5" s="1"/>
  <c r="L53" i="5"/>
  <c r="M53" i="5"/>
  <c r="P53" i="5" s="1"/>
  <c r="M51" i="5"/>
  <c r="G51" i="5"/>
  <c r="H51" i="5" s="1"/>
  <c r="L47" i="5"/>
  <c r="M47" i="5"/>
  <c r="P47" i="5" s="1"/>
  <c r="M45" i="5"/>
  <c r="P45" i="5" s="1"/>
  <c r="L45" i="5"/>
  <c r="N45" i="5" s="1"/>
  <c r="G45" i="5"/>
  <c r="H45" i="5" s="1"/>
  <c r="M43" i="5"/>
  <c r="P43" i="5" s="1"/>
  <c r="G43" i="5"/>
  <c r="H43" i="5" s="1"/>
  <c r="L43" i="5"/>
  <c r="G41" i="5"/>
  <c r="H41" i="5" s="1"/>
  <c r="M41" i="5"/>
  <c r="L41" i="5"/>
  <c r="L39" i="5"/>
  <c r="M39" i="5"/>
  <c r="P39" i="5" s="1"/>
  <c r="M35" i="5"/>
  <c r="P35" i="5" s="1"/>
  <c r="G35" i="5"/>
  <c r="H35" i="5" s="1"/>
  <c r="L35" i="5"/>
  <c r="M33" i="5"/>
  <c r="P33" i="5" s="1"/>
  <c r="L33" i="5"/>
  <c r="G33" i="5"/>
  <c r="H33" i="5" s="1"/>
  <c r="L31" i="5"/>
  <c r="G31" i="5"/>
  <c r="H31" i="5" s="1"/>
  <c r="M31" i="5"/>
  <c r="P31" i="5" s="1"/>
  <c r="M29" i="5"/>
  <c r="P29" i="5" s="1"/>
  <c r="L29" i="5"/>
  <c r="M27" i="5"/>
  <c r="G27" i="5"/>
  <c r="H27" i="5" s="1"/>
  <c r="M25" i="5"/>
  <c r="P25" i="5" s="1"/>
  <c r="L25" i="5"/>
  <c r="N25" i="5" s="1"/>
  <c r="L23" i="5"/>
  <c r="M23" i="5"/>
  <c r="P23" i="5" s="1"/>
  <c r="G23" i="5"/>
  <c r="H23" i="5" s="1"/>
  <c r="L21" i="5"/>
  <c r="G21" i="5"/>
  <c r="H21" i="5" s="1"/>
  <c r="M21" i="5"/>
  <c r="P21" i="5" s="1"/>
  <c r="M19" i="5"/>
  <c r="P19" i="5" s="1"/>
  <c r="G19" i="5"/>
  <c r="H19" i="5" s="1"/>
  <c r="L19" i="5"/>
  <c r="L15" i="5"/>
  <c r="M15" i="5"/>
  <c r="P15" i="5" s="1"/>
  <c r="M13" i="5"/>
  <c r="P13" i="5" s="1"/>
  <c r="L13" i="5"/>
  <c r="G13" i="5"/>
  <c r="H13" i="5" s="1"/>
  <c r="M11" i="5"/>
  <c r="P11" i="5" s="1"/>
  <c r="G11" i="5"/>
  <c r="H11" i="5" s="1"/>
  <c r="L11" i="5"/>
  <c r="M9" i="5"/>
  <c r="G9" i="5"/>
  <c r="H9" i="5" s="1"/>
  <c r="L9" i="5"/>
  <c r="L7" i="5"/>
  <c r="M7" i="5"/>
  <c r="M3" i="5"/>
  <c r="P3" i="5" s="1"/>
  <c r="G3" i="5"/>
  <c r="H3" i="5" s="1"/>
  <c r="L3" i="5"/>
  <c r="G297" i="5"/>
  <c r="H297" i="5" s="1"/>
  <c r="G281" i="5"/>
  <c r="H281" i="5" s="1"/>
  <c r="G273" i="5"/>
  <c r="H273" i="5" s="1"/>
  <c r="G265" i="5"/>
  <c r="H265" i="5" s="1"/>
  <c r="G257" i="5"/>
  <c r="H257" i="5" s="1"/>
  <c r="G249" i="5"/>
  <c r="H249" i="5" s="1"/>
  <c r="G221" i="5"/>
  <c r="H221" i="5" s="1"/>
  <c r="G115" i="5"/>
  <c r="H115" i="5" s="1"/>
  <c r="G99" i="5"/>
  <c r="H99" i="5" s="1"/>
  <c r="G83" i="5"/>
  <c r="H83" i="5" s="1"/>
  <c r="G65" i="5"/>
  <c r="H65" i="5" s="1"/>
  <c r="G47" i="5"/>
  <c r="H47" i="5" s="1"/>
  <c r="G25" i="5"/>
  <c r="H25" i="5" s="1"/>
  <c r="G5" i="5"/>
  <c r="H5" i="5" s="1"/>
  <c r="L275" i="5"/>
  <c r="N275" i="5" s="1"/>
  <c r="L251" i="5"/>
  <c r="N251" i="5" s="1"/>
  <c r="L220" i="5"/>
  <c r="N220" i="5" s="1"/>
  <c r="L189" i="5"/>
  <c r="N189" i="5" s="1"/>
  <c r="L165" i="5"/>
  <c r="N165" i="5" s="1"/>
  <c r="L136" i="5"/>
  <c r="N136" i="5" s="1"/>
  <c r="L105" i="5"/>
  <c r="L81" i="5"/>
  <c r="M265" i="5"/>
  <c r="P265" i="5" s="1"/>
  <c r="M301" i="5"/>
  <c r="P301" i="5" s="1"/>
  <c r="L301" i="5"/>
  <c r="M299" i="5"/>
  <c r="L299" i="5"/>
  <c r="L295" i="5"/>
  <c r="M295" i="5"/>
  <c r="M269" i="5"/>
  <c r="P269" i="5" s="1"/>
  <c r="L269" i="5"/>
  <c r="N269" i="5" s="1"/>
  <c r="L239" i="5"/>
  <c r="G239" i="5"/>
  <c r="H239" i="5" s="1"/>
  <c r="M239" i="5"/>
  <c r="P239" i="5" s="1"/>
  <c r="M237" i="5"/>
  <c r="P237" i="5" s="1"/>
  <c r="L237" i="5"/>
  <c r="M235" i="5"/>
  <c r="P235" i="5" s="1"/>
  <c r="L235" i="5"/>
  <c r="M227" i="5"/>
  <c r="P227" i="5" s="1"/>
  <c r="L227" i="5"/>
  <c r="L223" i="5"/>
  <c r="G223" i="5"/>
  <c r="H223" i="5" s="1"/>
  <c r="M223" i="5"/>
  <c r="P223" i="5" s="1"/>
  <c r="M217" i="5"/>
  <c r="L217" i="5"/>
  <c r="L215" i="5"/>
  <c r="M215" i="5"/>
  <c r="G215" i="5"/>
  <c r="H215" i="5" s="1"/>
  <c r="L213" i="5"/>
  <c r="M213" i="5"/>
  <c r="P213" i="5" s="1"/>
  <c r="L207" i="5"/>
  <c r="G207" i="5"/>
  <c r="H207" i="5" s="1"/>
  <c r="M207" i="5"/>
  <c r="P207" i="5" s="1"/>
  <c r="M205" i="5"/>
  <c r="L205" i="5"/>
  <c r="N205" i="5" s="1"/>
  <c r="M203" i="5"/>
  <c r="L203" i="5"/>
  <c r="L199" i="5"/>
  <c r="G199" i="5"/>
  <c r="H199" i="5" s="1"/>
  <c r="M199" i="5"/>
  <c r="P199" i="5" s="1"/>
  <c r="G296" i="5"/>
  <c r="H296" i="5" s="1"/>
  <c r="G264" i="5"/>
  <c r="H264" i="5" s="1"/>
  <c r="G229" i="5"/>
  <c r="H229" i="5" s="1"/>
  <c r="G220" i="5"/>
  <c r="H220" i="5" s="1"/>
  <c r="G211" i="5"/>
  <c r="H211" i="5" s="1"/>
  <c r="G201" i="5"/>
  <c r="H201" i="5" s="1"/>
  <c r="G189" i="5"/>
  <c r="H189" i="5" s="1"/>
  <c r="G179" i="5"/>
  <c r="H179" i="5" s="1"/>
  <c r="G169" i="5"/>
  <c r="H169" i="5" s="1"/>
  <c r="G157" i="5"/>
  <c r="H157" i="5" s="1"/>
  <c r="G147" i="5"/>
  <c r="H147" i="5" s="1"/>
  <c r="G137" i="5"/>
  <c r="H137" i="5" s="1"/>
  <c r="G125" i="5"/>
  <c r="H125" i="5" s="1"/>
  <c r="L300" i="5"/>
  <c r="N300" i="5" s="1"/>
  <c r="L243" i="5"/>
  <c r="N243" i="5" s="1"/>
  <c r="L219" i="5"/>
  <c r="N219" i="5" s="1"/>
  <c r="L188" i="5"/>
  <c r="N188" i="5" s="1"/>
  <c r="L157" i="5"/>
  <c r="N157" i="5" s="1"/>
  <c r="L133" i="5"/>
  <c r="N133" i="5" s="1"/>
  <c r="L104" i="5"/>
  <c r="N104" i="5" s="1"/>
  <c r="L73" i="5"/>
  <c r="L49" i="5"/>
  <c r="N49" i="5" s="1"/>
  <c r="L5" i="5"/>
  <c r="N5" i="5" s="1"/>
  <c r="M264" i="5"/>
  <c r="G295" i="5"/>
  <c r="H295" i="5" s="1"/>
  <c r="G287" i="5"/>
  <c r="H287" i="5" s="1"/>
  <c r="G279" i="5"/>
  <c r="H279" i="5" s="1"/>
  <c r="G271" i="5"/>
  <c r="H271" i="5" s="1"/>
  <c r="G263" i="5"/>
  <c r="H263" i="5" s="1"/>
  <c r="G255" i="5"/>
  <c r="H255" i="5" s="1"/>
  <c r="G237" i="5"/>
  <c r="H237" i="5" s="1"/>
  <c r="G219" i="5"/>
  <c r="H219" i="5" s="1"/>
  <c r="G210" i="5"/>
  <c r="H210" i="5" s="1"/>
  <c r="G200" i="5"/>
  <c r="H200" i="5" s="1"/>
  <c r="G188" i="5"/>
  <c r="H188" i="5" s="1"/>
  <c r="G178" i="5"/>
  <c r="H178" i="5" s="1"/>
  <c r="G168" i="5"/>
  <c r="H168" i="5" s="1"/>
  <c r="G156" i="5"/>
  <c r="H156" i="5" s="1"/>
  <c r="G146" i="5"/>
  <c r="H146" i="5" s="1"/>
  <c r="G136" i="5"/>
  <c r="H136" i="5" s="1"/>
  <c r="G124" i="5"/>
  <c r="H124" i="5" s="1"/>
  <c r="G109" i="5"/>
  <c r="H109" i="5" s="1"/>
  <c r="G93" i="5"/>
  <c r="H93" i="5" s="1"/>
  <c r="G77" i="5"/>
  <c r="H77" i="5" s="1"/>
  <c r="G59" i="5"/>
  <c r="H59" i="5" s="1"/>
  <c r="G39" i="5"/>
  <c r="H39" i="5" s="1"/>
  <c r="G17" i="5"/>
  <c r="H17" i="5" s="1"/>
  <c r="L297" i="5"/>
  <c r="L273" i="5"/>
  <c r="N273" i="5" s="1"/>
  <c r="L242" i="5"/>
  <c r="L211" i="5"/>
  <c r="N211" i="5" s="1"/>
  <c r="L187" i="5"/>
  <c r="N187" i="5" s="1"/>
  <c r="L156" i="5"/>
  <c r="N156" i="5" s="1"/>
  <c r="L125" i="5"/>
  <c r="N125" i="5" s="1"/>
  <c r="L101" i="5"/>
  <c r="N101" i="5" s="1"/>
  <c r="M255" i="5"/>
  <c r="N255" i="5" s="1"/>
  <c r="G286" i="5"/>
  <c r="H286" i="5" s="1"/>
  <c r="G254" i="5"/>
  <c r="H254" i="5" s="1"/>
  <c r="G245" i="5"/>
  <c r="H245" i="5" s="1"/>
  <c r="G227" i="5"/>
  <c r="H227" i="5" s="1"/>
  <c r="G209" i="5"/>
  <c r="H209" i="5" s="1"/>
  <c r="G197" i="5"/>
  <c r="H197" i="5" s="1"/>
  <c r="G187" i="5"/>
  <c r="H187" i="5" s="1"/>
  <c r="G177" i="5"/>
  <c r="H177" i="5" s="1"/>
  <c r="G165" i="5"/>
  <c r="H165" i="5" s="1"/>
  <c r="G155" i="5"/>
  <c r="H155" i="5" s="1"/>
  <c r="G145" i="5"/>
  <c r="H145" i="5" s="1"/>
  <c r="G133" i="5"/>
  <c r="H133" i="5" s="1"/>
  <c r="G123" i="5"/>
  <c r="H123" i="5" s="1"/>
  <c r="G92" i="5"/>
  <c r="H92" i="5" s="1"/>
  <c r="G57" i="5"/>
  <c r="H57" i="5" s="1"/>
  <c r="L296" i="5"/>
  <c r="N296" i="5" s="1"/>
  <c r="L241" i="5"/>
  <c r="N241" i="5" s="1"/>
  <c r="L210" i="5"/>
  <c r="N210" i="5" s="1"/>
  <c r="L179" i="5"/>
  <c r="N179" i="5" s="1"/>
  <c r="L155" i="5"/>
  <c r="N155" i="5" s="1"/>
  <c r="L124" i="5"/>
  <c r="N124" i="5" s="1"/>
  <c r="L93" i="5"/>
  <c r="N93" i="5" s="1"/>
  <c r="L69" i="5"/>
  <c r="L37" i="5"/>
  <c r="N37" i="5" s="1"/>
  <c r="M254" i="5"/>
  <c r="M289" i="5"/>
  <c r="P289" i="5" s="1"/>
  <c r="L289" i="5"/>
  <c r="N289" i="5" s="1"/>
  <c r="M282" i="5"/>
  <c r="P282" i="5" s="1"/>
  <c r="L282" i="5"/>
  <c r="M280" i="5"/>
  <c r="P280" i="5" s="1"/>
  <c r="L280" i="5"/>
  <c r="L278" i="5"/>
  <c r="M278" i="5"/>
  <c r="P278" i="5" s="1"/>
  <c r="M276" i="5"/>
  <c r="P276" i="5" s="1"/>
  <c r="L276" i="5"/>
  <c r="N276" i="5" s="1"/>
  <c r="M272" i="5"/>
  <c r="P272" i="5" s="1"/>
  <c r="L272" i="5"/>
  <c r="N272" i="5" s="1"/>
  <c r="L270" i="5"/>
  <c r="M270" i="5"/>
  <c r="P270" i="5" s="1"/>
  <c r="M268" i="5"/>
  <c r="P268" i="5" s="1"/>
  <c r="L268" i="5"/>
  <c r="L266" i="5"/>
  <c r="M266" i="5"/>
  <c r="P266" i="5" s="1"/>
  <c r="L262" i="5"/>
  <c r="M262" i="5"/>
  <c r="M260" i="5"/>
  <c r="P260" i="5" s="1"/>
  <c r="L260" i="5"/>
  <c r="M258" i="5"/>
  <c r="P258" i="5" s="1"/>
  <c r="L258" i="5"/>
  <c r="L256" i="5"/>
  <c r="M256" i="5"/>
  <c r="P256" i="5" s="1"/>
  <c r="M250" i="5"/>
  <c r="L250" i="5"/>
  <c r="N250" i="5" s="1"/>
  <c r="M248" i="5"/>
  <c r="P248" i="5" s="1"/>
  <c r="L248" i="5"/>
  <c r="L246" i="5"/>
  <c r="M246" i="5"/>
  <c r="M244" i="5"/>
  <c r="L244" i="5"/>
  <c r="N244" i="5" s="1"/>
  <c r="M240" i="5"/>
  <c r="P240" i="5" s="1"/>
  <c r="L240" i="5"/>
  <c r="N240" i="5" s="1"/>
  <c r="L238" i="5"/>
  <c r="M238" i="5"/>
  <c r="P238" i="5" s="1"/>
  <c r="M236" i="5"/>
  <c r="P236" i="5" s="1"/>
  <c r="L236" i="5"/>
  <c r="L234" i="5"/>
  <c r="M234" i="5"/>
  <c r="L230" i="5"/>
  <c r="M230" i="5"/>
  <c r="P230" i="5" s="1"/>
  <c r="M228" i="5"/>
  <c r="P228" i="5" s="1"/>
  <c r="L228" i="5"/>
  <c r="M226" i="5"/>
  <c r="P226" i="5" s="1"/>
  <c r="L226" i="5"/>
  <c r="L224" i="5"/>
  <c r="M224" i="5"/>
  <c r="P224" i="5" s="1"/>
  <c r="L222" i="5"/>
  <c r="M222" i="5"/>
  <c r="P222" i="5" s="1"/>
  <c r="M218" i="5"/>
  <c r="P218" i="5" s="1"/>
  <c r="L218" i="5"/>
  <c r="M216" i="5"/>
  <c r="P216" i="5" s="1"/>
  <c r="L216" i="5"/>
  <c r="L214" i="5"/>
  <c r="M214" i="5"/>
  <c r="P214" i="5" s="1"/>
  <c r="M212" i="5"/>
  <c r="P212" i="5" s="1"/>
  <c r="L212" i="5"/>
  <c r="N212" i="5" s="1"/>
  <c r="M208" i="5"/>
  <c r="P208" i="5" s="1"/>
  <c r="L208" i="5"/>
  <c r="L206" i="5"/>
  <c r="G206" i="5"/>
  <c r="H206" i="5" s="1"/>
  <c r="M206" i="5"/>
  <c r="P206" i="5" s="1"/>
  <c r="M204" i="5"/>
  <c r="L204" i="5"/>
  <c r="L202" i="5"/>
  <c r="M202" i="5"/>
  <c r="P202" i="5" s="1"/>
  <c r="L198" i="5"/>
  <c r="G198" i="5"/>
  <c r="H198" i="5" s="1"/>
  <c r="M198" i="5"/>
  <c r="P198" i="5" s="1"/>
  <c r="M196" i="5"/>
  <c r="L196" i="5"/>
  <c r="N196" i="5" s="1"/>
  <c r="M194" i="5"/>
  <c r="P194" i="5" s="1"/>
  <c r="L194" i="5"/>
  <c r="N194" i="5" s="1"/>
  <c r="L192" i="5"/>
  <c r="M192" i="5"/>
  <c r="P192" i="5" s="1"/>
  <c r="L190" i="5"/>
  <c r="G190" i="5"/>
  <c r="H190" i="5" s="1"/>
  <c r="M190" i="5"/>
  <c r="P190" i="5" s="1"/>
  <c r="M186" i="5"/>
  <c r="L186" i="5"/>
  <c r="M184" i="5"/>
  <c r="P184" i="5" s="1"/>
  <c r="L184" i="5"/>
  <c r="L182" i="5"/>
  <c r="G182" i="5"/>
  <c r="H182" i="5" s="1"/>
  <c r="M182" i="5"/>
  <c r="M180" i="5"/>
  <c r="P180" i="5" s="1"/>
  <c r="L180" i="5"/>
  <c r="N180" i="5" s="1"/>
  <c r="M176" i="5"/>
  <c r="P176" i="5" s="1"/>
  <c r="L176" i="5"/>
  <c r="N176" i="5" s="1"/>
  <c r="L174" i="5"/>
  <c r="G174" i="5"/>
  <c r="H174" i="5" s="1"/>
  <c r="M174" i="5"/>
  <c r="M172" i="5"/>
  <c r="P172" i="5" s="1"/>
  <c r="L172" i="5"/>
  <c r="L170" i="5"/>
  <c r="M170" i="5"/>
  <c r="P170" i="5" s="1"/>
  <c r="L166" i="5"/>
  <c r="G166" i="5"/>
  <c r="H166" i="5" s="1"/>
  <c r="M166" i="5"/>
  <c r="M164" i="5"/>
  <c r="P164" i="5" s="1"/>
  <c r="L164" i="5"/>
  <c r="M162" i="5"/>
  <c r="P162" i="5" s="1"/>
  <c r="L162" i="5"/>
  <c r="N162" i="5" s="1"/>
  <c r="L160" i="5"/>
  <c r="M160" i="5"/>
  <c r="P160" i="5" s="1"/>
  <c r="L158" i="5"/>
  <c r="G158" i="5"/>
  <c r="H158" i="5" s="1"/>
  <c r="M158" i="5"/>
  <c r="P158" i="5" s="1"/>
  <c r="M154" i="5"/>
  <c r="P154" i="5" s="1"/>
  <c r="L154" i="5"/>
  <c r="M152" i="5"/>
  <c r="P152" i="5" s="1"/>
  <c r="L152" i="5"/>
  <c r="L150" i="5"/>
  <c r="G150" i="5"/>
  <c r="H150" i="5" s="1"/>
  <c r="M150" i="5"/>
  <c r="P150" i="5" s="1"/>
  <c r="M148" i="5"/>
  <c r="L148" i="5"/>
  <c r="M144" i="5"/>
  <c r="L144" i="5"/>
  <c r="N144" i="5" s="1"/>
  <c r="L142" i="5"/>
  <c r="G142" i="5"/>
  <c r="H142" i="5" s="1"/>
  <c r="M142" i="5"/>
  <c r="P142" i="5" s="1"/>
  <c r="M140" i="5"/>
  <c r="P140" i="5" s="1"/>
  <c r="L140" i="5"/>
  <c r="L138" i="5"/>
  <c r="M138" i="5"/>
  <c r="P138" i="5" s="1"/>
  <c r="L134" i="5"/>
  <c r="G134" i="5"/>
  <c r="H134" i="5" s="1"/>
  <c r="M134" i="5"/>
  <c r="P134" i="5" s="1"/>
  <c r="M132" i="5"/>
  <c r="L132" i="5"/>
  <c r="M130" i="5"/>
  <c r="P130" i="5" s="1"/>
  <c r="L130" i="5"/>
  <c r="L128" i="5"/>
  <c r="M128" i="5"/>
  <c r="P128" i="5" s="1"/>
  <c r="L126" i="5"/>
  <c r="G126" i="5"/>
  <c r="H126" i="5" s="1"/>
  <c r="M126" i="5"/>
  <c r="P126" i="5" s="1"/>
  <c r="M122" i="5"/>
  <c r="L122" i="5"/>
  <c r="G122" i="5"/>
  <c r="H122" i="5" s="1"/>
  <c r="M120" i="5"/>
  <c r="P120" i="5" s="1"/>
  <c r="L120" i="5"/>
  <c r="N120" i="5" s="1"/>
  <c r="L118" i="5"/>
  <c r="G118" i="5"/>
  <c r="H118" i="5" s="1"/>
  <c r="M118" i="5"/>
  <c r="P118" i="5" s="1"/>
  <c r="M116" i="5"/>
  <c r="P116" i="5" s="1"/>
  <c r="L116" i="5"/>
  <c r="G114" i="5"/>
  <c r="H114" i="5" s="1"/>
  <c r="M114" i="5"/>
  <c r="P114" i="5" s="1"/>
  <c r="M112" i="5"/>
  <c r="P112" i="5" s="1"/>
  <c r="L112" i="5"/>
  <c r="L110" i="5"/>
  <c r="G110" i="5"/>
  <c r="H110" i="5" s="1"/>
  <c r="M110" i="5"/>
  <c r="P110" i="5" s="1"/>
  <c r="M108" i="5"/>
  <c r="L108" i="5"/>
  <c r="L106" i="5"/>
  <c r="G106" i="5"/>
  <c r="H106" i="5" s="1"/>
  <c r="M106" i="5"/>
  <c r="P106" i="5" s="1"/>
  <c r="L102" i="5"/>
  <c r="G102" i="5"/>
  <c r="H102" i="5" s="1"/>
  <c r="M102" i="5"/>
  <c r="P102" i="5" s="1"/>
  <c r="M100" i="5"/>
  <c r="P100" i="5" s="1"/>
  <c r="L100" i="5"/>
  <c r="M98" i="5"/>
  <c r="P98" i="5" s="1"/>
  <c r="L98" i="5"/>
  <c r="N98" i="5" s="1"/>
  <c r="G98" i="5"/>
  <c r="H98" i="5" s="1"/>
  <c r="L96" i="5"/>
  <c r="M96" i="5"/>
  <c r="L94" i="5"/>
  <c r="G94" i="5"/>
  <c r="H94" i="5" s="1"/>
  <c r="M94" i="5"/>
  <c r="P94" i="5" s="1"/>
  <c r="M90" i="5"/>
  <c r="P90" i="5" s="1"/>
  <c r="L90" i="5"/>
  <c r="N90" i="5" s="1"/>
  <c r="G90" i="5"/>
  <c r="H90" i="5" s="1"/>
  <c r="M88" i="5"/>
  <c r="P88" i="5" s="1"/>
  <c r="L88" i="5"/>
  <c r="L86" i="5"/>
  <c r="G86" i="5"/>
  <c r="H86" i="5" s="1"/>
  <c r="M86" i="5"/>
  <c r="M84" i="5"/>
  <c r="P84" i="5" s="1"/>
  <c r="L84" i="5"/>
  <c r="N84" i="5" s="1"/>
  <c r="G82" i="5"/>
  <c r="H82" i="5" s="1"/>
  <c r="M82" i="5"/>
  <c r="P82" i="5" s="1"/>
  <c r="M80" i="5"/>
  <c r="P80" i="5" s="1"/>
  <c r="L80" i="5"/>
  <c r="L78" i="5"/>
  <c r="G78" i="5"/>
  <c r="H78" i="5" s="1"/>
  <c r="M78" i="5"/>
  <c r="P78" i="5" s="1"/>
  <c r="M76" i="5"/>
  <c r="P76" i="5" s="1"/>
  <c r="L76" i="5"/>
  <c r="G74" i="5"/>
  <c r="H74" i="5" s="1"/>
  <c r="L74" i="5"/>
  <c r="M74" i="5"/>
  <c r="P74" i="5" s="1"/>
  <c r="G72" i="5"/>
  <c r="H72" i="5" s="1"/>
  <c r="M72" i="5"/>
  <c r="N72" i="5" s="1"/>
  <c r="L70" i="5"/>
  <c r="G70" i="5"/>
  <c r="H70" i="5" s="1"/>
  <c r="M70" i="5"/>
  <c r="P70" i="5" s="1"/>
  <c r="M68" i="5"/>
  <c r="L68" i="5"/>
  <c r="G66" i="5"/>
  <c r="H66" i="5" s="1"/>
  <c r="M66" i="5"/>
  <c r="P66" i="5" s="1"/>
  <c r="L66" i="5"/>
  <c r="L64" i="5"/>
  <c r="G64" i="5"/>
  <c r="H64" i="5" s="1"/>
  <c r="M64" i="5"/>
  <c r="P64" i="5" s="1"/>
  <c r="L62" i="5"/>
  <c r="M62" i="5"/>
  <c r="M60" i="5"/>
  <c r="G60" i="5"/>
  <c r="H60" i="5" s="1"/>
  <c r="G58" i="5"/>
  <c r="H58" i="5" s="1"/>
  <c r="M58" i="5"/>
  <c r="L58" i="5"/>
  <c r="N58" i="5" s="1"/>
  <c r="M56" i="5"/>
  <c r="P56" i="5" s="1"/>
  <c r="L56" i="5"/>
  <c r="L54" i="5"/>
  <c r="G54" i="5"/>
  <c r="H54" i="5" s="1"/>
  <c r="M54" i="5"/>
  <c r="M52" i="5"/>
  <c r="P52" i="5" s="1"/>
  <c r="L52" i="5"/>
  <c r="G52" i="5"/>
  <c r="H52" i="5" s="1"/>
  <c r="G50" i="5"/>
  <c r="H50" i="5" s="1"/>
  <c r="M50" i="5"/>
  <c r="N50" i="5" s="1"/>
  <c r="M48" i="5"/>
  <c r="L48" i="5"/>
  <c r="L46" i="5"/>
  <c r="M46" i="5"/>
  <c r="G46" i="5"/>
  <c r="H46" i="5" s="1"/>
  <c r="M44" i="5"/>
  <c r="L44" i="5"/>
  <c r="G42" i="5"/>
  <c r="H42" i="5" s="1"/>
  <c r="L42" i="5"/>
  <c r="M42" i="5"/>
  <c r="P42" i="5" s="1"/>
  <c r="G40" i="5"/>
  <c r="H40" i="5" s="1"/>
  <c r="M40" i="5"/>
  <c r="N40" i="5" s="1"/>
  <c r="L38" i="5"/>
  <c r="M38" i="5"/>
  <c r="P38" i="5" s="1"/>
  <c r="M36" i="5"/>
  <c r="P36" i="5" s="1"/>
  <c r="L36" i="5"/>
  <c r="G36" i="5"/>
  <c r="H36" i="5" s="1"/>
  <c r="G34" i="5"/>
  <c r="H34" i="5" s="1"/>
  <c r="M34" i="5"/>
  <c r="L34" i="5"/>
  <c r="L32" i="5"/>
  <c r="M32" i="5"/>
  <c r="P32" i="5" s="1"/>
  <c r="L30" i="5"/>
  <c r="G30" i="5"/>
  <c r="H30" i="5" s="1"/>
  <c r="M30" i="5"/>
  <c r="P30" i="5" s="1"/>
  <c r="G26" i="5"/>
  <c r="H26" i="5" s="1"/>
  <c r="M26" i="5"/>
  <c r="P26" i="5" s="1"/>
  <c r="L26" i="5"/>
  <c r="M24" i="5"/>
  <c r="P24" i="5" s="1"/>
  <c r="L24" i="5"/>
  <c r="N24" i="5" s="1"/>
  <c r="G24" i="5"/>
  <c r="H24" i="5" s="1"/>
  <c r="L22" i="5"/>
  <c r="M22" i="5"/>
  <c r="P22" i="5" s="1"/>
  <c r="M20" i="5"/>
  <c r="L20" i="5"/>
  <c r="G20" i="5"/>
  <c r="H20" i="5" s="1"/>
  <c r="G18" i="5"/>
  <c r="H18" i="5" s="1"/>
  <c r="M18" i="5"/>
  <c r="N18" i="5" s="1"/>
  <c r="M16" i="5"/>
  <c r="L16" i="5"/>
  <c r="L14" i="5"/>
  <c r="M14" i="5"/>
  <c r="P14" i="5" s="1"/>
  <c r="G14" i="5"/>
  <c r="H14" i="5" s="1"/>
  <c r="M12" i="5"/>
  <c r="P12" i="5" s="1"/>
  <c r="L12" i="5"/>
  <c r="G10" i="5"/>
  <c r="H10" i="5" s="1"/>
  <c r="M10" i="5"/>
  <c r="P10" i="5" s="1"/>
  <c r="L10" i="5"/>
  <c r="M8" i="5"/>
  <c r="G8" i="5"/>
  <c r="H8" i="5" s="1"/>
  <c r="L6" i="5"/>
  <c r="M6" i="5"/>
  <c r="P6" i="5" s="1"/>
  <c r="M4" i="5"/>
  <c r="P4" i="5" s="1"/>
  <c r="L4" i="5"/>
  <c r="N4" i="5" s="1"/>
  <c r="G4" i="5"/>
  <c r="H4" i="5" s="1"/>
  <c r="L2" i="5"/>
  <c r="M2" i="5"/>
  <c r="P2" i="5" s="1"/>
  <c r="G2" i="5"/>
  <c r="H2" i="5" s="1"/>
  <c r="G301" i="5"/>
  <c r="H301" i="5" s="1"/>
  <c r="G293" i="5"/>
  <c r="H293" i="5" s="1"/>
  <c r="G285" i="5"/>
  <c r="H285" i="5" s="1"/>
  <c r="G277" i="5"/>
  <c r="H277" i="5" s="1"/>
  <c r="G269" i="5"/>
  <c r="H269" i="5" s="1"/>
  <c r="G261" i="5"/>
  <c r="H261" i="5" s="1"/>
  <c r="G253" i="5"/>
  <c r="H253" i="5" s="1"/>
  <c r="G244" i="5"/>
  <c r="H244" i="5" s="1"/>
  <c r="G235" i="5"/>
  <c r="H235" i="5" s="1"/>
  <c r="G226" i="5"/>
  <c r="H226" i="5" s="1"/>
  <c r="G217" i="5"/>
  <c r="H217" i="5" s="1"/>
  <c r="G208" i="5"/>
  <c r="H208" i="5" s="1"/>
  <c r="G196" i="5"/>
  <c r="H196" i="5" s="1"/>
  <c r="G186" i="5"/>
  <c r="H186" i="5" s="1"/>
  <c r="G176" i="5"/>
  <c r="H176" i="5" s="1"/>
  <c r="G164" i="5"/>
  <c r="H164" i="5" s="1"/>
  <c r="G154" i="5"/>
  <c r="H154" i="5" s="1"/>
  <c r="G144" i="5"/>
  <c r="H144" i="5" s="1"/>
  <c r="G132" i="5"/>
  <c r="H132" i="5" s="1"/>
  <c r="G121" i="5"/>
  <c r="H121" i="5" s="1"/>
  <c r="G107" i="5"/>
  <c r="H107" i="5" s="1"/>
  <c r="G91" i="5"/>
  <c r="H91" i="5" s="1"/>
  <c r="G75" i="5"/>
  <c r="H75" i="5" s="1"/>
  <c r="G56" i="5"/>
  <c r="H56" i="5" s="1"/>
  <c r="G37" i="5"/>
  <c r="H37" i="5" s="1"/>
  <c r="G15" i="5"/>
  <c r="H15" i="5" s="1"/>
  <c r="L293" i="5"/>
  <c r="N293" i="5" s="1"/>
  <c r="L233" i="5"/>
  <c r="N233" i="5" s="1"/>
  <c r="L209" i="5"/>
  <c r="N209" i="5" s="1"/>
  <c r="L178" i="5"/>
  <c r="N178" i="5" s="1"/>
  <c r="L147" i="5"/>
  <c r="N147" i="5" s="1"/>
  <c r="L123" i="5"/>
  <c r="N123" i="5" s="1"/>
  <c r="L92" i="5"/>
  <c r="N92" i="5" s="1"/>
  <c r="L61" i="5"/>
  <c r="L28" i="5"/>
  <c r="N28" i="5" s="1"/>
  <c r="M287" i="5"/>
  <c r="M245" i="5"/>
  <c r="N245" i="5" s="1"/>
  <c r="M291" i="5"/>
  <c r="P291" i="5" s="1"/>
  <c r="L291" i="5"/>
  <c r="L298" i="5"/>
  <c r="M298" i="5"/>
  <c r="P298" i="5" s="1"/>
  <c r="L294" i="5"/>
  <c r="M294" i="5"/>
  <c r="P294" i="5" s="1"/>
  <c r="M292" i="5"/>
  <c r="L292" i="5"/>
  <c r="M290" i="5"/>
  <c r="P290" i="5" s="1"/>
  <c r="L290" i="5"/>
  <c r="L288" i="5"/>
  <c r="M288" i="5"/>
  <c r="P288" i="5" s="1"/>
  <c r="G300" i="5"/>
  <c r="H300" i="5" s="1"/>
  <c r="G292" i="5"/>
  <c r="H292" i="5" s="1"/>
  <c r="G284" i="5"/>
  <c r="H284" i="5" s="1"/>
  <c r="G276" i="5"/>
  <c r="H276" i="5" s="1"/>
  <c r="G268" i="5"/>
  <c r="H268" i="5" s="1"/>
  <c r="G260" i="5"/>
  <c r="H260" i="5" s="1"/>
  <c r="G252" i="5"/>
  <c r="H252" i="5" s="1"/>
  <c r="G243" i="5"/>
  <c r="H243" i="5" s="1"/>
  <c r="G234" i="5"/>
  <c r="H234" i="5" s="1"/>
  <c r="G225" i="5"/>
  <c r="H225" i="5" s="1"/>
  <c r="G216" i="5"/>
  <c r="H216" i="5" s="1"/>
  <c r="G205" i="5"/>
  <c r="H205" i="5" s="1"/>
  <c r="G195" i="5"/>
  <c r="H195" i="5" s="1"/>
  <c r="G185" i="5"/>
  <c r="H185" i="5" s="1"/>
  <c r="G173" i="5"/>
  <c r="H173" i="5" s="1"/>
  <c r="G163" i="5"/>
  <c r="H163" i="5" s="1"/>
  <c r="G153" i="5"/>
  <c r="H153" i="5" s="1"/>
  <c r="G141" i="5"/>
  <c r="H141" i="5" s="1"/>
  <c r="G131" i="5"/>
  <c r="H131" i="5" s="1"/>
  <c r="G120" i="5"/>
  <c r="H120" i="5" s="1"/>
  <c r="G104" i="5"/>
  <c r="H104" i="5" s="1"/>
  <c r="G88" i="5"/>
  <c r="H88" i="5" s="1"/>
  <c r="G71" i="5"/>
  <c r="H71" i="5" s="1"/>
  <c r="G53" i="5"/>
  <c r="H53" i="5" s="1"/>
  <c r="G32" i="5"/>
  <c r="H32" i="5" s="1"/>
  <c r="G12" i="5"/>
  <c r="H12" i="5" s="1"/>
  <c r="L285" i="5"/>
  <c r="N285" i="5" s="1"/>
  <c r="L261" i="5"/>
  <c r="N261" i="5" s="1"/>
  <c r="L232" i="5"/>
  <c r="N232" i="5" s="1"/>
  <c r="L201" i="5"/>
  <c r="N201" i="5" s="1"/>
  <c r="L177" i="5"/>
  <c r="N177" i="5" s="1"/>
  <c r="L146" i="5"/>
  <c r="N146" i="5" s="1"/>
  <c r="L115" i="5"/>
  <c r="N115" i="5" s="1"/>
  <c r="L91" i="5"/>
  <c r="N91" i="5" s="1"/>
  <c r="L60" i="5"/>
  <c r="L27" i="5"/>
  <c r="N27" i="5" s="1"/>
  <c r="M286" i="5"/>
  <c r="P286" i="5" s="1"/>
  <c r="N54" i="5" l="1"/>
  <c r="N158" i="5"/>
  <c r="N199" i="5"/>
  <c r="N73" i="5"/>
  <c r="N223" i="5"/>
  <c r="N8" i="5"/>
  <c r="P8" i="5"/>
  <c r="N51" i="5"/>
  <c r="P51" i="5"/>
  <c r="N277" i="5"/>
  <c r="P277" i="5"/>
  <c r="N287" i="5"/>
  <c r="P287" i="5"/>
  <c r="N113" i="5"/>
  <c r="P113" i="5"/>
  <c r="N254" i="5"/>
  <c r="P254" i="5"/>
  <c r="N264" i="5"/>
  <c r="P264" i="5"/>
  <c r="N288" i="5"/>
  <c r="N203" i="5"/>
  <c r="N301" i="5"/>
  <c r="N77" i="5"/>
  <c r="N141" i="5"/>
  <c r="N173" i="5"/>
  <c r="N138" i="5"/>
  <c r="N55" i="5"/>
  <c r="N294" i="5"/>
  <c r="N292" i="5"/>
  <c r="N44" i="5"/>
  <c r="N10" i="5"/>
  <c r="N16" i="5"/>
  <c r="N282" i="5"/>
  <c r="N213" i="5"/>
  <c r="N15" i="5"/>
  <c r="N279" i="5"/>
  <c r="N242" i="5"/>
  <c r="N297" i="5"/>
  <c r="N174" i="5"/>
  <c r="N192" i="5"/>
  <c r="N238" i="5"/>
  <c r="N270" i="5"/>
  <c r="N36" i="5"/>
  <c r="N56" i="5"/>
  <c r="N85" i="5"/>
  <c r="N76" i="5"/>
  <c r="N112" i="5"/>
  <c r="N152" i="5"/>
  <c r="N186" i="5"/>
  <c r="N204" i="5"/>
  <c r="N227" i="5"/>
  <c r="N3" i="5"/>
  <c r="N11" i="5"/>
  <c r="N19" i="5"/>
  <c r="N131" i="5"/>
  <c r="N163" i="5"/>
  <c r="N195" i="5"/>
  <c r="N281" i="5"/>
  <c r="N237" i="5"/>
  <c r="N13" i="5"/>
  <c r="N57" i="5"/>
  <c r="N89" i="5"/>
  <c r="N99" i="5"/>
  <c r="N257" i="5"/>
  <c r="N290" i="5"/>
  <c r="N291" i="5"/>
  <c r="N68" i="5"/>
  <c r="N88" i="5"/>
  <c r="N184" i="5"/>
  <c r="N105" i="5"/>
  <c r="N79" i="5"/>
  <c r="N143" i="5"/>
  <c r="N175" i="5"/>
  <c r="N6" i="5"/>
  <c r="N46" i="5"/>
  <c r="N78" i="5"/>
  <c r="N190" i="5"/>
  <c r="N206" i="5"/>
  <c r="N246" i="5"/>
  <c r="N278" i="5"/>
  <c r="N295" i="5"/>
  <c r="N7" i="5"/>
  <c r="N47" i="5"/>
  <c r="N135" i="5"/>
  <c r="N167" i="5"/>
  <c r="N298" i="5"/>
  <c r="N48" i="5"/>
  <c r="N80" i="5"/>
  <c r="N86" i="5"/>
  <c r="N94" i="5"/>
  <c r="N132" i="5"/>
  <c r="N182" i="5"/>
  <c r="N198" i="5"/>
  <c r="N74" i="5"/>
  <c r="N129" i="5"/>
  <c r="N161" i="5"/>
  <c r="N193" i="5"/>
  <c r="N259" i="5"/>
  <c r="N274" i="5"/>
  <c r="N114" i="5"/>
  <c r="N2" i="5"/>
  <c r="N110" i="5"/>
  <c r="N22" i="5"/>
  <c r="N62" i="5"/>
  <c r="N96" i="5"/>
  <c r="N202" i="5"/>
  <c r="N160" i="5"/>
  <c r="N222" i="5"/>
  <c r="N53" i="5"/>
  <c r="N95" i="5"/>
  <c r="N151" i="5"/>
  <c r="N183" i="5"/>
  <c r="N134" i="5"/>
  <c r="N170" i="5"/>
  <c r="N31" i="5"/>
  <c r="N39" i="5"/>
  <c r="N111" i="5"/>
  <c r="N247" i="5"/>
  <c r="N263" i="5"/>
  <c r="N166" i="5"/>
  <c r="N126" i="5"/>
  <c r="N142" i="5"/>
  <c r="N262" i="5"/>
  <c r="N239" i="5"/>
  <c r="N23" i="5"/>
  <c r="N103" i="5"/>
  <c r="N119" i="5"/>
  <c r="N60" i="5"/>
  <c r="N12" i="5"/>
  <c r="N32" i="5"/>
  <c r="N38" i="5"/>
  <c r="N52" i="5"/>
  <c r="N64" i="5"/>
  <c r="N70" i="5"/>
  <c r="N106" i="5"/>
  <c r="N128" i="5"/>
  <c r="N154" i="5"/>
  <c r="N172" i="5"/>
  <c r="N214" i="5"/>
  <c r="N224" i="5"/>
  <c r="N234" i="5"/>
  <c r="N256" i="5"/>
  <c r="N266" i="5"/>
  <c r="N215" i="5"/>
  <c r="N235" i="5"/>
  <c r="N81" i="5"/>
  <c r="N41" i="5"/>
  <c r="N63" i="5"/>
  <c r="N71" i="5"/>
  <c r="N87" i="5"/>
  <c r="N97" i="5"/>
  <c r="N225" i="5"/>
  <c r="N249" i="5"/>
  <c r="N267" i="5"/>
  <c r="N265" i="5"/>
  <c r="N82" i="5"/>
  <c r="N102" i="5"/>
  <c r="N150" i="5"/>
  <c r="N30" i="5"/>
  <c r="N118" i="5"/>
  <c r="N230" i="5"/>
  <c r="N61" i="5"/>
  <c r="N26" i="5"/>
  <c r="N34" i="5"/>
  <c r="N66" i="5"/>
  <c r="N100" i="5"/>
  <c r="N108" i="5"/>
  <c r="N130" i="5"/>
  <c r="N148" i="5"/>
  <c r="N164" i="5"/>
  <c r="N216" i="5"/>
  <c r="N226" i="5"/>
  <c r="N236" i="5"/>
  <c r="N258" i="5"/>
  <c r="N268" i="5"/>
  <c r="N217" i="5"/>
  <c r="N33" i="5"/>
  <c r="N65" i="5"/>
  <c r="N107" i="5"/>
  <c r="N14" i="5"/>
  <c r="N42" i="5"/>
  <c r="N20" i="5"/>
  <c r="N116" i="5"/>
  <c r="N122" i="5"/>
  <c r="N140" i="5"/>
  <c r="N286" i="5"/>
  <c r="N208" i="5"/>
  <c r="N218" i="5"/>
  <c r="N228" i="5"/>
  <c r="N248" i="5"/>
  <c r="N260" i="5"/>
  <c r="N280" i="5"/>
  <c r="N69" i="5"/>
  <c r="N207" i="5"/>
  <c r="N299" i="5"/>
  <c r="N9" i="5"/>
  <c r="N21" i="5"/>
  <c r="N29" i="5"/>
  <c r="N35" i="5"/>
  <c r="N43" i="5"/>
  <c r="N67" i="5"/>
  <c r="N75" i="5"/>
  <c r="N109" i="5"/>
  <c r="N117" i="5"/>
  <c r="N127" i="5"/>
  <c r="N139" i="5"/>
  <c r="N149" i="5"/>
  <c r="N159" i="5"/>
  <c r="N171" i="5"/>
  <c r="N181" i="5"/>
  <c r="N191" i="5"/>
  <c r="N271" i="5"/>
  <c r="H302" i="5"/>
  <c r="N302" i="5" l="1"/>
</calcChain>
</file>

<file path=xl/sharedStrings.xml><?xml version="1.0" encoding="utf-8"?>
<sst xmlns="http://schemas.openxmlformats.org/spreadsheetml/2006/main" count="3652" uniqueCount="379">
  <si>
    <t>Sentiment</t>
  </si>
  <si>
    <t>Keyword</t>
  </si>
  <si>
    <t>Transcript_ID</t>
  </si>
  <si>
    <t>Snippet</t>
  </si>
  <si>
    <t>Country</t>
  </si>
  <si>
    <t>Snippet_ID</t>
  </si>
  <si>
    <t>Not Relevant</t>
  </si>
  <si>
    <t>Comment</t>
  </si>
  <si>
    <t>italy</t>
  </si>
  <si>
    <t>in line with global corporate and north america, we see even higher rate increases in the motor and property alliance in the fourth quarter compared to the third. overall, we consider this to be a really good result in a highly competitive market. let's now turn to europe. rate increases in european personal lines have continued to stay similarly high as in the past two years driven by the uk and italy. in both the uk and italy personal lines motor books, these rate increases continue to improve the accident year loss ratio, further confirming the trend from the nine month and thus demonstrating that our actions show through in tangible results. commercial lines in europe saw similar rate increases as in the nine months. overall, increases continue to be at healthy level and help to suppor</t>
  </si>
  <si>
    <t>french</t>
  </si>
  <si>
    <t xml:space="preserve">terms, which i think we will -- but balance the streamlining and the efficiencies and the focus that comes with that against what it's doing for you and you make an intelligent decision at the time. michael french, kaufman brothers - analyst okay. well, i'll jump back in the queue and not monopolize the time. michael krawitz, applied digital solutions - president and ceo okay. no problem. michael french, kaufman brothers - analyst thank you very much and good luck. michael krawitz, applied digital solutions - president and ceo sure. thank you. operator [alan robertson], stockholder. michael krawitz, applied digital solutions - president and ceo hi, mr. robertson. how are you? alan robertson, - private investor good morning. and how are you today? michael krawitz, applied digital solutions </t>
  </si>
  <si>
    <t>france</t>
  </si>
  <si>
    <t>finnish</t>
  </si>
  <si>
    <t>valent period last year, if you correct for extraordinaries. that is a satisfactory development that we have had. some large claims in finland during the period. and that will always happen. and, if p&amp;c is special compared to the rest of the nordic p&amp;c market in that we have the smoothing effect of being present in all nordic and baltic markets. so i am still satisfied with the development in the finnish market, even if there is more to come in the cost-cutting program until the end of this year. bjorn wahlroos, sampo oyj - group ceo let is be said that you are satisfied with the change, not with the level of performance in finland at this point in time. matti ahokas, handelsbanken - analyst thank you very much. operator our next question comes from spencer horgan. please go ahead. spencer</t>
  </si>
  <si>
    <t>finland</t>
  </si>
  <si>
    <t>belgium</t>
  </si>
  <si>
    <t>ncome which is negatively generated is booked in one line, the positive outcome of the fx swaps is booked in the financial instruments at fair value, so we have been booking -- we need to book that our x, y's in 2 different lines, and therefore the confusion starts to happen. but as i said during the presentation, page 78, you see the net interest income without the trades in the dealing rooms in belgium. and then on the commercial loan business, hendrik. hendrik scheerlinck, kbc group nv - cfo &amp; executive director yes, so basically, what we have been seeing depends really region per region, country per country. as i said on the mortgages, there is pressure on margin but we are still able to book new loans at higher levels in the bank book. what we see on the commercial side depends countr</t>
  </si>
  <si>
    <t xml:space="preserve">al in terms of cost increase, but you are completely right on the fact that we need to work on non-motor pricing extensively. we are working on that to having 2024, a very extensive increase in property prices since, of course, we need to restore profitability, 2023, looks like an outlier in terms of nat cat losses, but of course, recent years tell us and the other companies in italy, not only in italy, that property prices need to be increased. michael igor huttner, joh. berenberg, gossler &amp; co. kg, research division - analyst and do you have a figure for the july event in terms of the loss to the group? enrico san pietro, unipolsai assicurazioni s.p.a. - co-general manager &amp; head of insurance july event, of course. it depends on which kind of time period, you take it to account when you </t>
  </si>
  <si>
    <t>austria</t>
  </si>
  <si>
    <t>ere in one generating unit. albania and kosovo are put together in one generating unit, too. when i took over the new role as ceo of vig, i wanted to get a complete picture and full insight into the whole group. this is why we conducted an initial review of the strategy. i am glad to say that the group can build on a strong fundament which is responsible for vig's existing position: number one in austria and leading in cee. therefore, we will continue with our proven strategy. let me mention the main pillars of our strategy. first, focusing on austria and cee, we see these regions as our home markets. second, local entrepreneurship, which basically means that local managers are empowered, responsible, and accountable -- and clearly more motivated. we will proceed our multi-brand strategy a</t>
  </si>
  <si>
    <t>german</t>
  </si>
  <si>
    <t xml:space="preserve">on one hand, we are being very careful on the business that is coming through from channels such as brokers. for instance, we are very careful on being selective on that front. but i think on the other hand, what's important is what we announced with the restructuring, right? we have a new and enhanced partnerships with dvag. and dvag is clearly -- i mean, if there's anything good going on in the german market, it will surely go through dvag. they're a prime distribution channel, and they are very proficient at what they do. so, certainly, i think we are possibly in a better position now than we were formerly on the distribution side in germany. operator we'll take our next question from andrew ritchie from autonomous. andrew james ritchie, autonomous research llp - partner, insurance two </t>
  </si>
  <si>
    <t>germany</t>
  </si>
  <si>
    <t>netherlands</t>
  </si>
  <si>
    <t xml:space="preserve"> drift upwards towards this recent historic levels, one of the structural or model changes to the portfolio or how you manage risk weights that i have overlooked. second question is on the international operations. your uk operations continues to show solid growth rates and over the strong quarter. and could you give an update where you are with your other test markets, i was thinking germany and netherlands in particular, whether you are using account relative strength to the opportunistic and accelerate to expansion, not only in the uk but also in our successful test markets that competition to some extents is (inaudible)? thanks. par boman, svenska handelsbanken - president, ceo yes. i cannot see all in all a change in the quality of the assets. but, of course if we will have a strong d</t>
  </si>
  <si>
    <t>swedish</t>
  </si>
  <si>
    <t xml:space="preserve">ducts, how you price your products. so without continued strengthening, we expect this effect to fade out. anna molin, dow jones - media okay. just one last question. are you taking into account the strength of the krona -- your future prospects for it, when making new investment decisions? arne karlsson, ratos ab - ceo well, it can be a piece in the parcel, yes, of course it can be. looking at a swedish company -- let's assume a company producing 100% in sweden and one selling 100% abroad, we have to look into the effects of that. but with our investment time horizons, the companies we sold last year for instance, we had owned 10, 11 and 12 years. it would be very, very difficult to estimate the swedish krona price for such a long period of time in the future. so it is a minor piece of a </t>
  </si>
  <si>
    <t>sweden</t>
  </si>
  <si>
    <t>ireland</t>
  </si>
  <si>
    <t>oints is the total capital. so we have taken that we -- we issued the tier two, eur750m in june. that's up 4.25. it would have cost us 10% -- well, it did cost us 10% 18 months ago. so we look at the growth in the total capital, and that's at 16.4%. and that's -- so we consider the capital stack as a whole with the total capital mixed with the core equity tier one as well. andrew keating, bank of ireland - group cfo and clearly, diarmaid, the total capital will continue to increase in line with future profits. certainly, i think when we look at our total capital ratio we had an eye to the emerging regulatory and also the market comparison in relation to that. and we felt that that sort of level is very much appropriate given our mix of business. dermot o'leary, goodbody stockbrokers - anal</t>
  </si>
  <si>
    <t>italian</t>
  </si>
  <si>
    <t>lyst just a follow-up. when you were talking about the benefits of the non-performing loans reform that the parliament has just approved, you were hinting in some further benefits from the dta. can you clarify whether this is on the old stock of dta? because my understanding is that with the new fiscal rules on loan loss provision, there will be no more creation of dta on the balance sheet of the italian banks. carlo messina, intesa sanpaulo s.p.a. - ceo and managing director the point is that you will not creation of either stocks. so, there is a [remodulation] of the timing. at the end, you will not have the substitution each year of the component that you are creating with the one that was expiring. so, at the end, there is by definition a positive impact on the medium term and not in t</t>
  </si>
  <si>
    <t>greek</t>
  </si>
  <si>
    <t>uld be doing as bankers. knowing that we are in a very geared business and we understand that very clearly, and that's why we are so conservative nature. so what i can really tell you sir, is that we are very conservative, we are looking at all the opportunities that we have to provide and to create collateral for ecb, all values, other measures that are available. and of course the fact that the greek banking system is a eurozone country and it is a very solid and has a very high solvency ratio, are very good reasons of why the regulator as well, will take all appropriate measures to safeguard a particular system, given the fact that it has also a very, very low loan-to-deposit ratio overall. so that's why we feel that there is not going to be any kind of crisis that cannot be resolved. a</t>
  </si>
  <si>
    <t>greece</t>
  </si>
  <si>
    <t>portuguese</t>
  </si>
  <si>
    <t xml:space="preserve">esult of one single area. but i would emphasize, as it was already stated, the contribution of trade finance and export related fees with a growth of 40% in the quarter, and overall in the year of 63%, as the result of the strategies that we put in place to reinforce and support the portuguese companies that are exporting, as well as to be present in the markets with more dynamic activity for the portuguese economic groups, and with other gdp growth potential in turn european countries. furthermore, in terms of traditional and cross selling fees, it's worthwhile to mention a strong growth of bank insurance, reinforcing our strong confidence and leadership in this area, namely in terms of pension plans where our market share achieved 30% and was reinforcing our leadership in this area, and </t>
  </si>
  <si>
    <t>portugal</t>
  </si>
  <si>
    <t xml:space="preserve">se effects on motor premium development are partially offset by our pruning initiatives in some areas of the country and own fleets. as for non-motor business, there is a decrease of 2.5%, which is attributable to the corporate lines and is due both to the adverse economic situation impacting the commercial and industrial business and to the consolidation of some unprofitable health contracts. in france, there is a positive evolution in both motor and non-motor business. in particular, in the non-motor segment, the increase is driven by the personal lines, while in motor the premiums have progressed thanks to the tariff revaluation applied since 2010, which led to a 5% increase of the average premium in the motor portfolio. as for germany, motor premiums grew by 1.9%, with a 1.6% increase </t>
  </si>
  <si>
    <t>poland</t>
  </si>
  <si>
    <t xml:space="preserve"> both material and very tangible. there are solutions available almost off-the-shelf that do not require [massive reference], but with a very meaningful business case. let me just mention here that we have, for instance, just now installed a cloud-based dialer in our polish markets and also with very promising results. i think this is the first or second cloud-based installation in europe. and in poland now, we are able to engage with twice as many customers with the same number of employee compared to the situation prior to installing this new dialer. and also our self-service portal in the u.k. is delivering results above expectations, both in terms of average installments paid and also the number of installment plans established. so going digital and spearhead industry is consequently a</t>
  </si>
  <si>
    <t>czech</t>
  </si>
  <si>
    <t>on of our results for 2014. just some precision, libor loefler and aurelien viry, libor the old chief financial officer, and aurelien, our chief risk officer are with me, and pavel cejka is not there for the moment. but vladimir jerabek, the head of our distribution network, is with us to answer to your questions after the presentation if you have. so i'll start with the czech macroeconomic data. czech economy continued its recovery when in the third quarter the czech gdp grew by 2.4% year on year and by 0.4% quarter on quarter. the estimate for the growth in the last quarter is also positive, by approximately 0.5%, many thanks to the domestic demand. our estimate of the gdp growth for the full year 2014 is 2.3%. our outlook for this year is at the same level of 2.3%, thanks to a solid dom</t>
  </si>
  <si>
    <t>czechia</t>
  </si>
  <si>
    <t>e can see here that year on year it was 0.4%; it was 0.2% in the quarter. we have some match funding in our capital when it comes to the hybrids and tier 2 instruments that we have issued. of course, now we have a situation, as you know, where lots of our capital is core capital; and of course, by law, we have to hold that in swedish kronor. of course, the equity we hold in our activities outside sweden is in foreign currencies, so that is the hedging element. we are trying over time to get as little volatility as possible in these items, but there are also problems from a tax point of view. you're not entitled to hold whatever capital you want in a foreign entity, etc., for tax reasons, and so on. so it's technically not totally -- and then, of course, we have to also admit that we are no</t>
  </si>
  <si>
    <t>ourse, it's all accompanied with a big risk coming from the swiss franc, and it's a noticeable risk. and it's a risk that's still remains unresolved, and it can have a big impact on the way things shape up for the banking sector in poland. when it comes to credit risk, at least for the coming year, i don't think it's going to be as significant as to have a negative impact on us. interest rates in poland may be increased according to the monetary policy council, but not significantly. so we will continue to have a good proportion between the interest rates and our interest-related revenues. and of course, there will be some write-offs due to some loans. if i were to answer about this crisis and how long it will last, it's very difficult to answer this question because, well, acquiring capit</t>
  </si>
  <si>
    <t>se go ahead and announce your company name and location. fiona swasell, execution ltd. - analyst good afternoon. it's fiona swasell from execution in london. just, could we talk a bit more about your guidance on net interest income for '07 on pro forma '06? you mentioned double-digit loan growth, but could you talk about whether you've assumed higher interest rates through '07? what is assumed in finland, for example? because i think that's quite rate sensitive. and also, particularly, the funding costs of the -- obviously, you're upping the hybrid amount, so is the number including that, so underlying the growth rates even higher. and kind of what's your expectation for spread pressure? and then, the second issue is kind of risk-weighted asset growth. you mentioned using cds and things li</t>
  </si>
  <si>
    <t xml:space="preserve">tal gains due to the pro forma effect of the restructuring of the portfolio in 2004. and in spain, where we operated with stable combined ratios, we also had a slight decrease of realized capital gains. net combined ratios in france - as i mentioned earlier, they were stable at 98.8% in the first half 2004 -- '05, in line with our target which is to maintain a combined ratio below 99%. outside of france an increase. you see that outside of france combined ratios decreased down to 93.8%. they were stable at an excellent level in spain, below 92%, and you see that we had further improvements in all other countries - in belgium, in the netherlands, and in south america. altogether, on a consolidated basis, the combined ratio stood at 96.9% for the first half 2005 which was a new improvement, </t>
  </si>
  <si>
    <t>n out, of which eur 60 million on own funds portfolio. but the net profit of the company was protected by roughly eur 100 million by hedging against the decrease of value of equities. then all in all, we relatively reduced the impact, which could have larger of the crisis in terms of equity for the company. and we have invested in an insurance industry investment program, which was decided by the french insurance industry. if you look now on our business -- monthly business volumes, you see that in the 3 regions where we operate, the situation is now becoming slightly normal. if you look at france, the core of the crisis was in may, where production was eur 1 billion below production of january. and now between may and june, we almost multiplied it by 2 the production. and the recent infor</t>
  </si>
  <si>
    <t>ued that. we remain committed to protecting margins. the same is true, by the way, as i mentioned earlier in russia. we have been restructuring and re-underwriting our healthcare business. we had a lot of large corporate accounts that were providing a lot of revenues, but very little profitability. we have been letting go, just to give you another example. so that is eastern europe. let's turn to italy. bersani 2 was the question, and how do you feel. they call it a little bit differently, growth 2.0. that is really funny because i am not sure what the growth is meant by; it is probably growth in something. i don't know. it might be mandatory discounts, increase, and price increases only very two years, la la la la. this, the [cratos, lupo] and previous laws have been designed, but we do l</t>
  </si>
  <si>
    <t xml:space="preserve"> what it is, it has you know, the last quarter and the first quarter of the year are a bit different. so meaning, the last quarter is basically 2.5 months of activity, given holidays and the likes, and the first quarter is more like 3.5 months of activity. so you typically see a pickup in activity, which then also consumes part of what the lcr is about. so that is basically what it is. and on the french election, honestly, the only thing i can say is that in the date today, it is business as usual. so the activities goes on, and there is no particular thing to be mentioned. that will be my answers, stefan. operator the next question is over to the line of kiri vijayarajah at barclays capital. kiri vijayarajah, barclays plc, research division - director and equity analyst just a couple of q</t>
  </si>
  <si>
    <t>inable in their lives? all 3 transitions are driving for a compass for our strategy going forward. if i look at the role as a gatekeeper to the financial system more specifically, our responsibility to be complying with all the kyc responsibilities that a bank has. there is still considerable work done following -- to be done following the significant request that was made by the regulator in the netherlands where we are forced to improve the fundamentals of our kyc operation and are doing so with increased efforts, increased resources. by now, there are about 6,500 people working, that's 5,500 ftes working within rabobank around the world to help create this up to an acceptable level that complies with the requirements of the law, but also that helps to perform the role of gatekeeper to a</t>
  </si>
  <si>
    <t>greeks</t>
  </si>
  <si>
    <t>ut could you just talk a little about, because the vienna initiative was partly to lock in parent company funding into central european operations and that would be quite counterproductive given the situation in hungary. so what do you see in public sector -- official involvement as constructive (inaudible). and then second to that, is the behavior of the genuinely stressed western companies, the greeks and romania. is that helpful to you because they are behaving rationally, disappearing, however is that elements of unhealthy competition? and even though the parent company's situation suggests that they should be out of your way. thank you. unidentified audience member concerning the vienna initiative and the differences between then and now, at the time when this first wave of the crisis</t>
  </si>
  <si>
    <t xml:space="preserve">siness. in sweden, if you compare it with united states, it's a totally different thing. in the united states, i believe that in most states you can actually give the keys back and then you're free from the loan. in sweden, you never get free from the loan. we got the house and we got, of course, the possibility to claim our money back year after year after year. and you can see, actually, in the swedish banks' income statements that there is still money coming in from the early 1990s from those kind of processes. so there's a small impact. from other parts of downturn in the general economy, these models in basel ii generally get a larger effect than you have in basel i, because in basel i it was only a list according to different categories. in basel ii it's a probability of default and </t>
  </si>
  <si>
    <t>e elements taken into account, how the production margin for this year compares to the margin you have on the outstandings on the stock. is it lower, significantly lower? is it --? pierre mariani, dexia - ceo higher. it was higher. the margin on new production has nothing to do -- or the spreads are higher. the commercial margin, it depends on the market. it's much higher in spain. it's higher in belgium on the new production, higher in france too, but on very limited volumes in france. so i think, globally, there is a strong improvement in margins, even after funding costs, particularly when you take into consideration the present situation and the present cost of funding on the capital market. and clearly the priority of the group is now to be sure that when we produce a aaa eligible ass</t>
  </si>
  <si>
    <t xml:space="preserve">quarter, and i wondered is there more reduction to come through in the pipeline and hence some rwa release potentially there? and also, following up on the czech republic. one of your french peers earlier this week that owns quite a large czech subsidiary is targeting something like 2% compound annual growth rates in revenues which seems a little bit low, and i wondered how you thought about your czech business. do you think you can do better than 2 percentage points of compound annual growth in revenues? and what other kind of revenue headwinds you think might be out there that's leading your large competitor to have such a cautious outlook in the czech republic. thanks. johan thijs, kbc group sa - group ceo on the sovereign bond exposure, indeed we have a slide on that exposure which is </t>
  </si>
  <si>
    <t>ly €600m you can see this in detail in our annual report on slide 138. €600m used, in other words, we have not yet used tax losses carried forward in the amount of €6.5b. and as i have mentioned a little bit before this must be mainly, must be used in the mainly part of the mentioned €6.5b is due to germany. and so far we can only, of course, use this value, this asset to revenues recognized from german business activity. adrian pilz, mainfirst bank - analyst thank you very much. christian becker-hussong, hvb group ag - head of group investor relations ladies and gentlemen we have to be conscious of the time, please 1 last question. operator we take our final question from davide serra of morgan stanley. please go ahead. davide serra, morgan stanley - analyst good morning, 3 very quick que</t>
  </si>
  <si>
    <t>estonia</t>
  </si>
  <si>
    <t>on changing swedbank to take the necessary steps to get the resilience required. our staff have shown strong commitment to the cause and good ability to support our clients. the results of our actions has been positive, and improved our financial strength. we are presently following the [same] path guided for in q1, and our overall credit portfolios are developing in line with assumptions. sweden estonia is developing better than expected, whilst ukraine, latvia and, to a certain extent lithuania, is slightly worse than expected. despite impairment losses of sek6.7 billion in the second quarter, our tier 1 has been strengthened, thanks to the capability of the organization to reduce risk-weighted assets. the magnitude is sek43 billion. it's like a small rights issue. the business areas hav</t>
  </si>
  <si>
    <t>nard delpit, credit agricole s.a. - group finance director okay. i will answer to the last one first. you haven't seen a new npl disposal because we haven't seen good opportunities in the market, but we are still working on that. so there is no ban on disposals for the next quarter, of course. as you've said, sfs -- consumer finance has its [sales] down in agos-ducato, which means that it's up in france, slightly up; and not really because of volumes, but also mainly due to margins that are up in france. but i think it's too soon to say that we have reached stabilization. it will take into account our liquidity plan for the next years to know exactly what will be the target of outstandings for consumer finance. but you're right. we have seen a stabilization in q1, mainly due to good margin</t>
  </si>
  <si>
    <t>spain</t>
  </si>
  <si>
    <t xml:space="preserve">k, overall, this gives us confidence that fee income revenue, not only in mexico, but i would say, overall in the group, is going to be one of the most important drivers in 2021. operator the next question comes from britta schmidt of autonomous research. britta schmidt, - i've got 2 quick questions. the first one would be could you provide us a little bit of commentary around the provisioning in spain, the bank of spain has come out in its financial stability review, encouraging banks to continue to book high loan-loss provisions. yet most of the banks are guiding to provisions for 2021 to be below 2020. and your tone has been more optimistic there as well. maybe you can tell us a little bit how we can square that? and then secondly, regarding the tltro iii, could you comment on what the </t>
  </si>
  <si>
    <t xml:space="preserve">ar, and which allows us, as you have seen, to pass the 10 billion milestone in terms of total volumes. there is the issue of the q4 operating expenses. they are basically concentrated on our subsidiary in the czech and slovak republic only. i will come back to that in the next slide. they are well under control in hungary, which in fact showed a slight decrease in costs. they are under control in poland, which was stable in terms of costs. even though we have an expense provision of 10 million, 4 million of which related to a court judgment relating to the [card] business of a subsidiary, which we have sold three years ago, if memory serves, to hsbc and which we are appealing, and 6 million because we have plans in place, as andré already mentioned to further relieve working places within </t>
  </si>
  <si>
    <t>date of our forward-looking indicators, which led to additional allocation of about eur 100 million. secondly, we also created some additional portfolio overlays, but this was partly offset by releasing our last remaining covid provision. finally, we booked provisions for some minor default cases, especially in austria, which explains the somewhat higher-than-usual charges in the other erste bank austria and other austria segments. but we don't see any negative trend here, so no cause for concern. all in all, for the full year, we came in 15 basis points and 28 basis points for the quarter. and with this, with the 15 basis points for the full year, we remain comfortably within our guidance of maximum 20 basis points, which we consider now the bad performance bearing in mind the challenging</t>
  </si>
  <si>
    <t xml:space="preserve">and i do believe that the regulator and the political environment see the validity of that model, but we'll see when things are progressing on that matter. but leverage ratio is one of the latter regulations and i think it will work as a back stop and not be a totally firm measure. goran bronner, swedbank ab - cfo i can see (inaudible) that this is a very broad consensus between the banks and the swedish regulator that the risk-based system has worked well for sweden. so, for them i think the more important issue is how the international investor community look upon leverage as a backstop regulation and how that sits with how other countries regulate that question. so, i do not think that we are in a situation where sweden will move on this regulation in the early way like they've done on </t>
  </si>
  <si>
    <t>eve and what we expect to achieve in the medium term. in terms of things that we have achieved more in the short-term across the 3 group of strategic growth that we've announced. on page 23, you can see a summary of the main one. the first objective for us was to continue to develop our core business and improve our operating efficiency. what we have done, we've actually launched the entry in the french market. we've expanded our credit management business in spain. we're very close to sign our first deal in trade management also in portugal. we have received the authorization to open a branch in greece, which we expect to be fully operational in september. and also, as you've seen probably in the press, we have launched a digital platform in spain, in cooperation with one of the largest p</t>
  </si>
  <si>
    <t>ober at levels below 2%, implying that deposit cost for the back book is expected to continue decreasing the next quarters. let's move on page 16 to elaborate further on the net interest income. in greece, as we may see on the right part of the page, net interest income increased marginally for the sixth consecutive quarter, as the adverse impact of deleveraging and lower interest income from the greek sovereign securities, amounting to eur17 million, was fully set off by a small increase in loan margins, deposit repricing, and improved wholesale funding costs, mainly as a result of euro system volume, mix, and rate. finally, in the international operations, net interest income increased slightly as well, mainly due to loan margin improvement in romania and deposit cost decrease in bulgari</t>
  </si>
  <si>
    <t>see quite a concentrated effect in the markets in southern europe. so from a revaluation point of view, the revaluation reflects, call it, geographic view with a much more benign impact in the northern half of europe. so what it means is that northern half is significantly less impacted. so from a totality of impact point of view, we do see a significant impact in spain, italy, greece, france and portugal. and i would say that is -- this will have, obviously, a disproportionate portion of the total revaluation in the quarter. but it is, obviously, spread across all, but with -- in relation to the severity and expected severity of the covid-19 impact. as for the comment on secured, clearly, it also covers secured exposures, and we have taken into account that there will be potentially an im</t>
  </si>
  <si>
    <t>dutch</t>
  </si>
  <si>
    <t xml:space="preserve">made in the fixed income. the japanese business, the level of guarantees in the portfolio in the policy that we sell today, is at the level of i think 2%, the level of, just ask my actuary here, i think it is 2% the guarantees that we sell today as far as our gmp business is concerned. and of course we are fully hedged, we have the hedge in place, but the guarantee is 2% in our policies. then the dutch life business in q2 and q3, is it due to high volume low price, or -- well i think we are catching up as far as our sales is concerned. you have seen that - -it is true that the pricing was a little bit less good than before. the internal rate of return went down a little bit in q3. the main reason for that was expense over run. so the charge of the reorganization we left the temporary cost </t>
  </si>
  <si>
    <t xml:space="preserve">equiring a credit line, requiring a credit evaluation of the customer and so on. most of them, if not all, most of the digital players, they don't have these products. and they are a bank. we know have to work these products, and we have the intention to enlarge in that product portfolio soon because what we are using is the spanish platform. we are basically replicating the spanish platform into italy. so it's easier for us to put new products on the plate and to make those products work, especially the credit products. from start to finish, how long did it take? it took, after we decided that we will do this, 1 year. basically, to take the spanish platform, the spanish app, tailor it to italy, it took 1 year. and then we have a 100-person team running the whole operation. because again, </t>
  </si>
  <si>
    <t>se this way you can see that sometimes you use the net interest income, sometimes you use the net trading income. but i think gross income is a better benchmark. carmen hernansanz, bbva - head of ir (interpreted). sergio gamez from merrill lynch has asked some questions that we've answered. but apart from those he also asks if we think that if the quarterly performance in costs that we've seen in spain and portugal can be extrapolated throughout the year? and also if we can talk a little bit about the payout and dividend policy for 2009? jose ignacio goirigolzarri, grupo bbva - president and coo (interpreted). do you want to answer about payout? yes, and dividends. manuel gonzalez cid, bbva - cfo (interpreted). you could answer costs first but i'll start. talking about payout and dividends</t>
  </si>
  <si>
    <t>our non swedish reserve bank, a 19% overall improvement in commission income, limited staff cost increases, and continued extremely high asset quality. between year ends, lending volumes increased from sek860 billion to sek928 billion, that is by sek118 billion. of the increase in average volumes, retail mortgages accounted for one-third, corporate sme lending in sweden roughly one-fourth and non swedish regions for almost half of it. the swedish corporate lending grow sek4.4 billion nearly during q4 but our marketshare was basically flat, around 30%. more than half of the non swedish original banks' volume increase came in in norway, where we are running at full steam these days. accounting in local currencies, the volume increase in norway was 21%, in denmark 9%, in finland 8% and in gre</t>
  </si>
  <si>
    <t>danish</t>
  </si>
  <si>
    <t xml:space="preserve"> or the size of that. operator next question is from the line of ida gjosund of carnegie. ida melvold gjosund, carnegie investment bank ab, research division - research analyst a few questions from me, please. firstly, on net premium growth. you report a growth of 4.5%, excluding currencies and alka. what is the number excluding all acquisitions? and then going back to a previous question on your danish business, could you quantify the impact on the danish combined ratio from the bankruptcy of alpha in q4? and then lastly, on slide 15, i can see that the underlying claims ratio seems to be picking up in corporate. is norway still the main driver of this? a bit color here would be great. ulrik andersson, tryg a/s - interim cfo i can start with the last one. you said on page 15, what is show</t>
  </si>
  <si>
    <t>denmark</t>
  </si>
  <si>
    <t>loans, especially sme loans? and then, the second question is a follow-up question on the capital point. we know that handelsbanken is now almost at the top range of the target capital, does that mean, from a dividend or capital distribution point of view, you would be at least paying out as much as last year, even if the eps this year is somewhat lower? lastly, very quickly on the loan losses in denmark, is it possible to specify which sector is this loan losses related to? thank you. rolf marquardt, svenska handelsbanken ab - acting-cfo okay, thank you. about the repricing of sme loans on the back of the corporate risk-weight increase, so now we do not set prices centrally in the bank, meaning that that is left to the branch offices to do in each one of the customer relationships, and as</t>
  </si>
  <si>
    <t>ility launch in germany. so it's actually -- that is the reason why we have chosen this path in france. if you look at friday overall, we have been growing year-on-year with 100% since the launch in 2017, have done so also in 2020 with over 100,000 customers, and have also doubled again if you look at half year premium of friday in 2021. so overall, good on track. but questions on reinsurance, on germany and on the real estate side, so handing over to carsten and matthias. carsten stolz, bâloise holding ag - head of corporate finance division &amp; cfo thank you, gert. i'll pick up on your explanation with regard to germany. one of the reasons that you mentioned reinsurance is the group internal reinsurance relationships between germany and the group internal reinsurance carrier, which is acco</t>
  </si>
  <si>
    <t>madrid</t>
  </si>
  <si>
    <t xml:space="preserve"> to get to a net income figure. luigi lubelli, corporacion mapfre - fd for the consolidated accounts, yes. for the account of caja salud, clearly you should only take away tax. but if you want the impact on the consolidated, you're absolutely right. it's tax plus minorities. julia rafo, citigroup - analyst yes, can i ask you -- can you explain to us what has led the extraordinary gain on the caja madrid, because it seems that you are still knocking out the 49% minority? so what has been the driver of that extraordinary profit? luigi lubelli, corporacion mapfre - fd right. i thank you very much for asking this question, julia, because i imagine it's in everybody's mind. it's something that i partly answered -- well, partly mentioned before when we were talking. this transaction, honestly, i</t>
  </si>
  <si>
    <t>austrian</t>
  </si>
  <si>
    <t>f our cost management measures. i give now back to herbert stepic. herbert stepic, raiffeisen bank international ag - ceo thank you, johann. i'm progressing with a second regulator, which is the austrian regulator. on march 14 the austrian regulatory fma and austrian national bank released their supervisory guidance to strengthen the sustainability of business models of large international active austrian banks. now according to this guidance, a 7% core tier 1 ratio will be required for rzb group again, so our core shareholders by january 1, 2013 with participation capital being eligible. so only so far only with eba, the private participation capital is not eligible. with all other regulators including basel iii, the private participation capital is eligible. both rzb group and rbi fulfil</t>
  </si>
  <si>
    <t>m. with that, i would like to conclude our introductory remarks and open the call to q&amp;a. questions and answers operator carriere giovanni (sic - giovanni carriere), autonomous research. giovanni carriere, autonomous research llp - analyst yes, good afternoon, thanks for the presentation. a couple of questions. so the first one -- just wanted to ask you for some comments on the write-backs on the greek sovereign bonds -- of the provisions on the bonds, as well as on the dta write-backs that you have these quarters. how were these numbers calculated? and if you could give us some sort of sensitivity -- i.e., should sovereign spreads improve, how much more write-backs could there be? that's the number one. number two, on the slide when you showed the capital evolution, and you have all the a</t>
  </si>
  <si>
    <t>erall leverage ratio in 2h? the second one would be, again, sorry to come back on the risk topic. but how comfortable do you feel with respect to your 28% exposure within your asset mix given what we are seeing across the different geographies that you have in terms of the exposure. and within that, are you willing to reallocate capital between the different countries like switzerland, france and germany since -- you've already mentioned that we are seeing some pressure in france. so are you willing to reassess that situation and you look at capital to other geographies like germany or switzerland? or you feel comfortable with that exposure? matthias aellig, swiss life holding ag - group cfo &amp; member of corporate executive board okay. let me take the first question first on the csm. i'm so</t>
  </si>
  <si>
    <t>t is very difficult to understand the market is worse or not. by and large because we haven't been part of the indirect lending in greece, which is the most risky part of the business, we believe that we have a very good quality portfolio. unidentified audience member okay, regarding the profit from greece as we have mentioned in the beginning, we have bring forward the opening of the branches in greece. so, as you know also the break-even point in greece on average we had in the past few years -- in the past two years is sixteen months. by having this and still we have close to 40% of our branches below five years in operations. so, as these maturity profile of our branch network is improving that will help in order to improve the growth rate of our group operations. and actually our cagr</t>
  </si>
  <si>
    <t>growth, underlying 6%. actually they were up by 10%. but a substantial part was explained by impact of foreign exchange movements, especially the appreciation of the brazilian reais led to increases in the cost level in brazil, and a number of one-off items in group functions, some incidental items in north america and brazil. and, let’s not forget, basically the double accrual for bonuses in the netherlands because of the change in the bonus system in the collective labor agreement. i just recall that at the end of 2004 we reached a consensus with the trade unions in the netherlands to change the group labor agreement whereby we changed from a profit-sharing system to a performance-related bonus system for every individual employee in the netherlands. that obviously was linked to a transi</t>
  </si>
  <si>
    <t xml:space="preserve">nia, they were very good in poland. they were also good and improving in italy. it was a good year also on cash ebitda. we had 12% growth of that measured, and we remained highly profitable, well funded, low leverage. business prepared to continue profitably in 2020 and beyond. i will now go to discuss certain geographies and our main geographies and the results of those segments. i'll start with poland, and i'm looking at slide #9. poland was, again, our main market for investments in 2019. the market itself, as you may see on slide #9, was pln 13 billion in nominal or pln 1.4 billion in terms of invested capital. that was below our expectations. although, it was a decent size of the market, a significant part of that market in 2019 was 1 transaction of getback's assets for about pln 400 </t>
  </si>
  <si>
    <t xml:space="preserve"> that the medicines we provide to patients around the world contribute significantly to their well-being. we are confident that we can take greater advantage of these attributes by continuing to focus on the implementation of the deliver strategy while simplifying some of its component parts. we remain committed to driving growth in the u.k. we still view european expansion into countries such as france and germany as a high priority for concordia. we will maintain our focus on pipeline growth, and we will continue to extend our lean operating model. as many of you are aware, on may 2, we also announced that guy clark has joined the company as its chief corporate development officer. one of guy's key responsibilities will be to help concordia refine its corporate strategy going forward. we</t>
  </si>
  <si>
    <t>cib business. around eur 70 billion are in the equities business, where they mainly hedge client derivatives and structured notes, and around eur 50 billion are in our core rates business and are mainly government bonds. overall, the bank's low market risk levels speak for the low risk taken in the trading inventory. approximately 40% of our assets are loans, including eur 137 billion of low risk german mortgages and eur 126 billion of investment grade rated corporate loans. our loan-to-deposit ratio of 77% is very conservative and provides a significant liquidity cushion to the bank. our derivative assets of eur 29 billion on a net basis are largely self-funding, given the similar level of offsetting derivatives liabilities. more than half of the balance sheet is funded by stable and rela</t>
  </si>
  <si>
    <t>n't necessarily have an impact on the loss experience. the frequency does, but the fact that the covers are simpler doesn't necessarily have to have an impact on the loss experience. michael van wegen, bofa merrill lynch - analyst perfect. thank you. operator niccolo dalla palma. niccolo dalla palma, exane bnp paribas - analyst i've got three questions. the first one is on the health insurance in spain, which is a significant chunk of the spanish premiums and especially in the quarter. and just the combined ratio at 107%, i just wanted to check if this is a one-off increase or if there is anything, any worrying trend in this line of business. the second question relates to what you said regarding the reasons why you did not include the -- adjust for the turkish building sale in the normali</t>
  </si>
  <si>
    <t>k18.2 billions in -- that we can use in our funding. and as we also have stated and mentioned in this telephone conference, the cost of sek723 millions in terms of the subordinated loans is already in the result of the continuing operations. so that's the situation there. in terms of loan growth, yes, we see a strong growth as you have seen here. and you see that we have a stronger growth outside sweden than we have in sweden. and the growth outside sweden is not so very much to do with sort of the -- how should i put it, the macroeconomic circumstances. it has to do with our expansion of the branch network. we are not dependent on the macroeconomic environment because, for instance, in great britain, we are such a small part of the whole market. so we can continue for many, many years wit</t>
  </si>
  <si>
    <t>re in germany. let's go now to the embedded value. i would first like to say that total embedded value amounted to eur3072 million at the end of the year, a solid increase of 21% compared with 2008. however, we would like to point out that eur3 billion is practically the same value as our market capitalization and this doesn't calculate in important pieces of business like the banking business in spain and banca esperia. please note that for the 2009 calculation, mediolanum has adopted the market consistent principles coming from the cfo forum as far as the life business is concerned. for a complete description of the (inaudible) business, you can refer to the supplemental information. but we want to clarify here that from now on, we are fully compliant in all of our life insurance busines</t>
  </si>
  <si>
    <t>bulgaria</t>
  </si>
  <si>
    <t>ise over the next months. ronny rehn, kbw - analyst one more question i had. obviously, people had quite a go at us there with romania, big npls, etc., concentrated exposure, how different is the situation really around romania and the (technical difficulty) as mentioned other countries in trouble as well. is it -- i can see that romania kind of stands out to a certain extent, but serbia, kosovo, bulgaria, croatia, we've seen high provision charges now as well. is it really so different or should we probably say it's the region more, a bit more, in fact, a bit slow as a whole? andreas treichl, erste group bank ag - ceo as i said, it's the same situation as in the western southern europe. the situation is problematic. the reasons are very different. you can draw maybe some comparisons betwe</t>
  </si>
  <si>
    <t>cyprus</t>
  </si>
  <si>
    <t>financial results conference call. i'm joined by eliza livadiotou, executive director of finance and legacy; demetris demetriou, chief risk officer; and annita pavlou, manager, ir and esg. before commencing my introductory remarks on the financial performance of the group for the first half of 2022, i would like to comment on the announcement that was published on the 19th of august 2022. bank of cyprus has received 3 unsolicited, conditional, non-binding proposals from lone star over the past 3 months, which the board has unequivocally rejected. the potential of fed is governed by the irish takeover rules and the takeover bids laws administered by the cyprus securities exchange commission. under the irish takeover rules, bank of cyprus management is prohibited from discussing any material</t>
  </si>
  <si>
    <t xml:space="preserve"> question, which has to do with public finance, what is included into this other, is not really corporate loans. it's either project financing or what we call ppp, that is said for public private partnerships. we have been very active in both sectors during the first half of this year. as far as ppps are concerned, mainly in the united kingdom and as far as project finance is concerned, mainly in italy. we have booked a small number of very large transactions in italy, which in effect from full guarantee of the republic of italy. this has of course two consequences. the first one is that the bis ratings of this commitment is 0%. but as a consequence, this margin is very similar to the margin of a loan to a local authority. so this is reason why the average margin that you have calculated i</t>
  </si>
  <si>
    <t>of 2008. it's one of axa's competitive advantages to be innovative in products and to have the ability to replicate them in other markets when it works somewhere. we use it and we want to use it at an accelerated pace. risk and capital management initiatives. in terms of capital management optimization, we've been selling some non-core businesses -- the u.s. business from winterthur, but also the dutch business, and not only the dutch business from winterthur -- our own dutch business. the management board is quite pragmatic when it comes to an approach to the businesses. what we want to do is really to make a difference. to make a difference you need to have really efficient companies with an ability to grow your market share faster than others and with the critical scale. the issue we ha</t>
  </si>
  <si>
    <t>id cut prices because we're trying to build market share there. so some of that favorable morbidity going forward is getting shared with customers. and then, again, we've had an external environment where the markets have been doing well and the credit environment has been relatively benign. so all of those things have been helping us report very strong sales and earnings growth in ireland and in germany. paul anthony mahon, great-west lifeco inc. - president &amp; ceo thanks, steve. operator the next question is from gabriel dechaine at national bank financial. gabriel dechaine, national bank financial, inc., research division - analyst just on the europe segment before moving on. it was the only business where we had a pretty big increase in expenses, constant currency or as reported, i gues</t>
  </si>
  <si>
    <t>hungary</t>
  </si>
  <si>
    <t>t actually reach by the end of this year the level of the base rate, which is at 90 basis points. now given the developments in the eurozone, both in terms of monetary policy and also in terms of the real economic growth, obviously, it's quite unlikely that the euro operating environment moves upwards in the foreseeable future. and therefore, that creates a substantial room for monetary policy in hungary. and therefore, it became extremely unlikely that the -- in a foreseeable -- that during the course of this year, we see material further increase in the reference. so having said that, some increase did happen. so in the second quarter, the closing level of the 3 months into bank rate, which is our reference rate, increased by 7 basis points. and the quarterly average increased like 4 bas</t>
  </si>
  <si>
    <t>m, being on personal lines, as i said. operator next question, from fulin liang from morgan stanley. fulin liang, morgan stanley, research division - equity analyst a couple of questions. so first of all is in terms of the intergroup remittance. did you just say actually all the -- like, india, china, turkey, they're already kind of confirmed for the remittance. did you actually just say that the belgium remittance is still in discussion? could you please kind of confirm that point? so that's the first one. and then secondly is that -- so considering that you just mentioned that your capital return is -- doesn't really matter how strong your solvency is. and also we see that your solvency ratio is really not sensitive to the credit portfolio because you're under-invested in credit. and the</t>
  </si>
  <si>
    <t>maltese</t>
  </si>
  <si>
    <t xml:space="preserve"> maltese, sandler o'neill asset management - okay. and that was -- so the second one was also just a longer term debt but it was a debt swap as well? peter verrill, banknorth group inc. - cfo and coo correct. terry maltese, sandler o'neill asset management - all right. i'm sorry; is that right? william ryan, banknorth group inc. - chairman, president and ceo yes, it is, terry, you're right. terry maltese, sandler o'neill asset management - okay. and then just one last question: you mentioned something that i think i heard for the first time, the international business. william ryan, banknorth group inc. - chairman, president and ceo yeah, it's not really -- i should comment on it. we have historically for local customers done some international business where we lose the fee income and wha</t>
  </si>
  <si>
    <t>malta</t>
  </si>
  <si>
    <t xml:space="preserve"> thomson reuters streetevents event transcript e d i t e d v e r s i o n preliminary 2008 bank of ireland earnings conference call may 19, 2009 / 8:00am gmt corporate participants john o'donovan bank of ireland - chief financial officer richie boucher bank of ireland - group chief executive des crowley bank of ireland - chief executive uk financial services conference call participiants rohith chandra-rajan citigroup - analyst eamonn hughes goodbody stockbrokers - analyst leigh goodwin fox-pitt kelton - analyst sebastian orsi merrion stockbrokers - analyst aaron ibbotson goldman sachs - analyst ciaran callaghan ncb - analyst scott rankin davy stockbrokers - analyst richie boucher, bank of ireland - grou</t>
  </si>
  <si>
    <t xml:space="preserve">me of the derivative transaction. so what you do is, you reserve part of the p&amp;l which required to cover the market valuation adjustment faced by the bank over the lifetime of the derivative. so you have the part that's reserved is not included in the p&amp;l that -- at trade commencement, but deferred over the full tenor of the trade. so that's how it works, and the fact that you're seeing it in the netherlands is a function of the fact that obviously global markets is now -- in the netherlands is part of the regional business. the second element is that you have certainly correctly identified my train of thought with regard to potential releases. it is indeed possible that there could be releases in the netherlands in -- in the netherlands, being the netherlands as a geographical entity, in </t>
  </si>
  <si>
    <t>stockholm</t>
  </si>
  <si>
    <t>t companies, but three strong local brands. and while komplett and webhallen -- the komplett and webhallen brands both target a more niche customer group, including the hard-core gamers, netonnet complements these positions with a broader customer reach. taking a look at our supply chain, komplett currently has warehouse operations in sandefjord, an hour's drive from norwegian capital oslo and in stockholm. with netonnet we also get a warehouse in (inaudible) outside of gothenburg. this is a location that complements our current supply chain well and gives us an infrastructure with the potential of reaching the majority of our customers with same day delivery. in addition, netonnet service centers over time will also provide additional potential for further market proximity. komplett has p</t>
  </si>
  <si>
    <t xml:space="preserve">r, due to the (inaudible). now i wold like to review the situation involving new ventures. new ventures in total generated an excess of 645 (ph) million euro which is an improvement of 34 percent compared to the same period last year. this progress is due to the strong improvements in the results of bank esperia (ph) in spain. and what accomplished this time the expected increase in the losses in germany, having (inaudible) operational start up costs (inaudible). the main (ph) consolidated effect was a loss of 26 million euro, an improvement of 16 percent over the results from the same period in 2002. now i'd like to review the new ventures one-by-one starting with bank esperia (ph). (inaudible) nine months came in at 2.1 million euro or at least one million pertaining (ph) to mediolanum. </t>
  </si>
  <si>
    <t>vienna</t>
  </si>
  <si>
    <t xml:space="preserve"> the impact on the bottom line is a single digit amount. ralph hebgen, kbw - analyst okay, that's great. can i just have one follow up? i appreciate that you cannot disclose exactly what the contribution of the conversion projects to the new business value is. but it would still help to give us a guideline, some sort of indication of what order of magnitude we are talking about here. peter hagen, vienna insurance group ag - member, managing board well, it's a guideline, it's a rough guideline what this project is contributing, because you can say, roughly 20% of the new business value. ralph hebgen, kbw - analyst okay, that's great. thank you very much. and -- so that was 20%, roughly 20% of new business value this year -- sorry, in 2011? peter hagen, vienna insurance group ag - member, ma</t>
  </si>
  <si>
    <t>hich was, and a smart question is, how may the legal changes in italy affect any policy of ours, what is my judgment, whether they will happen or not? i want to state precisely, i'm not able, i repeat, to elaborate, to assess, whichever change. what i do think is that we should put in our mind that this is not a wind of change, this is a structural change which is occurring in europe, not only in italy. therefore it's not only ourselves, it's other markets. therefore we should never make a balance of what may happen or happen in a period of two months. what has been changing -- how much has been changing has been as such, as today we are discussing of possible legal framework, that two months ago were not even in the radar screen. therefore the sense that we say is in a dynamic market many</t>
  </si>
  <si>
    <t xml:space="preserve"> side. i mean, i think that not looking at it to start with, but looking on the q4 developments, i think we had a relatively good momentum in norway, actually. that was one of the areas where we had relatively good volume development compared to other markets. we are not -- as i said before, we are not that occupied with market shares, and i still think that we have also indicated that norway and finland are some of the countries where we do expect to see some potential going forward. ari kaperi, nordea bank ab - chief risk officer i can take the shipping question. we didn't release any collective provisions in shipping in q4. we didn't -- we discontinued to build those up, however, so that then the collective provisions in shipping were unchanged. we had [done], let's say, around eur10 mi</t>
  </si>
  <si>
    <t>romanian</t>
  </si>
  <si>
    <t xml:space="preserve"> that on the corporate side, we have done short-term advances. they have also a lower credit conversion factor, short-term as well is also giving you some benefit on the risk weighting. so -- 2x is a base effect. so i would not draw a conclusion out of this in terms of trending it. martin grüll, raiffeisen bank international ag - cfo &amp; member of management board and then there was the question on romanian bank tax. as you know, at the end of march, the law was amended. in our case, we expect around eur 10 million tax burden, as you may know, it depends also on the growth momentum for this year. and this is also the reason why the auditors have agreed that after calculation of the gross momentum, it should be then booked at the end of the year. simon nellis, citigroup inc, research division</t>
  </si>
  <si>
    <t>romania</t>
  </si>
  <si>
    <t xml:space="preserve">ative policy which our group follows in terms of covering of provisions. and all [relations] being quite comfortable, they have been remaining so in the first quarter already of this year. we spoke before that one of the major factors which permitted the bank to have a very good -- comparatively to be very good results and certainly very, very good results in terms of its immediate competitors in portugal [inaudible] was the success of [cutting] strategy which last year produced a decline to 1.2% growth from a level effectively of 9.6 at the beginning of the year. a slight increase to 2.1% growth has occurred in the first quarter which is due mostly to amortizations of new investments in systems which were not -- which came into operations which were not present in pervious years. anyway, </t>
  </si>
  <si>
    <t xml:space="preserve"> leaving the company virtually through special solutions we have allocated 244 million compared to virtually nothing last year. and then we have other miscellaneous costs to approximately the same all and all adding up to 5.1 billion swedish krones. the international banking operations including fih, the first eight months of this year amounts to 767 million swedish krones. the development in the swedish operations is continuing according to plan that is being further reduced and slowly but surely is approaching the 9000 number mark. in other expenses including it costs and communications and things like that advertising and marketing, we are virtually at the same level even slightly less than last year. the cost income ratio is stable and as you know we have a long-range ambition to reach</t>
  </si>
  <si>
    <t xml:space="preserve"> we will keep this activity at the rather lower level, compensating with these two other activity, international activities and geeks activities. but what i want to absolutely confirm is that we are not all concerned by an increase in the kind of prices for mortgage in united states or elsewhere too, but especially in united states. unidentified audience member two questions, please. the first on belgium. did i understand correctly that the main driver of nearly 2% growth in revenues was the impact for low pricing on mortgages? in which case, the question is why does your business seem to be more sensitive to the mortgage business, given that kbc's belgium nii was up 8% year on year? fortis, obviously, haven't reported yet but they've already [sold that] even in q2 where the mortgages were</t>
  </si>
  <si>
    <t>win with the team which has been in [inaudible] bank and managing it today. thank you very much for your attention. obviously, we are ready to answer any questions. questions and answers unidentified audience member good morning. it's [donatella] from banca akros, a series of questions. let me start from page 4. i'd like to understand exactly something more about spreads. you are the only bank in italy which has suffered a reduction in the spread between the end of 2005 and 2006. so, i'd like to understand something more about what happened in the last quarter. are there any extraordinaries, just to understand exactly what happened? especially also to understand how you want to, as it where, maintain the good results and the pick-up of the beginning of 2007. and then page 6, fee structure,</t>
  </si>
  <si>
    <t>irish</t>
  </si>
  <si>
    <t>pfa had. and now, in 2004, the first time we have less equity reduction by the share scheme than write back, because all the expenses through the p&amp;l are immediately written back to the equity. all in all, even then after the dividend which was paid out during the year 2004, the equity has grown by €525m, to €1.9b. as we are already talking about equity, we have now received the approval from the irish regulators for our €400m hybrid tier 1 issue, which was issued at the end of 2003 and at the beginning of 2004. due to a new policy about hybrid tier 1s from the irish regulator, which was issued in october 2004, we are a little bit late, but we have now the approval. so although our model was issued before the policy was renewed, we are meeting the requirements and this brings our tier 1 eq</t>
  </si>
  <si>
    <t xml:space="preserve">t purely a lag effect and you'd expect the gap to close? or you think at a branch level, your branch managers are happy to decouple that amount from the overall list price? just trying to understand the dynamic at work, if it's temporary or permanent? carl cederschiold, svenska handelsbanken ab (publ) - cfo, deputy ceo &amp; executive vp please fill in, peter and carina, if you want first of all, the finnish -- . no, we don't have any news to give you on the finnish disposal. and yes, of course, on the margin, we should see the rate levels will benefit the finnish business as well. but we haven't changed anything in our strategic view on our finnish business. on the second one, yes, of course, there are lagging effects, and it is difference between the list and agreed price, and it is all the </t>
  </si>
  <si>
    <t>ng there. but what we have done there is we have a more demand and we have better customer quality there. and what's give us in the basement for open for the underwriting principles there more. the mainly one of the reasons there is that there is -- if we look at our five countries, the capitalbox operate today, we can see that all countries is performance okay. the well it's -- there is the only sweden is where we can see the little bit lower the loan sales expectation, and that's something what we are working currently. so actually, when you compress the other countries, you can see the growth there, but sweden is a little bit on the flattening there. however, we are currently working that one and we see that in the end of the year, we can see the increase in the loan portfolio on the ca</t>
  </si>
  <si>
    <t>croatia</t>
  </si>
  <si>
    <t>g or restructuring and in ukraine about half of the book is corporate. is it the same on the corporate side? or have you restructured more or less loans on the retail side and also in terms of the performance? i think you mentioned before that about 8% of loans, restructured loans default again that your experience so far if on the corporate side that's the same as on the retail side. and then in croatia, i just saw that npl ratio decreased quite a bit with the loan portfolio actually not -- actually decreasing and not growing. i was just wondering, is it just really people start to pay again? is that a trend you think will continue? or did you maybe sell some part of the portfolio or what happened in croatia? and then i think i understood from you your answer before, i guess you don't wan</t>
  </si>
  <si>
    <t xml:space="preserve"> is taking shape and gaining speed. and that we have materially improved at each of the three levels of our strategy and that you can see that also in the numbers reflected when you take away some of the one-off effects. the second thing i wanted to close off with is that we are a cooperative bank and one of the ways that is expressed through our works in terms of local communities, either in the netherlands or the world. one of the things that we have announced just recently is the merger of our rabo development activities into the company called arise, where we joined forces with fmo and norfund in africa. together we now have the ability to serve around 20 million clients. but the aim of that activity is to participate in banks so that we can help the development of a financial sector i</t>
  </si>
  <si>
    <t>sofia</t>
  </si>
  <si>
    <t xml:space="preserve"> thomson reuters streetevents event transcript e d i t e d v e r s i o n q1 2003 efg eurobank ergasias sa earnings conference call may 15, 2003 / 2:00pm gmt corporate participants paula hadjisotiriou efg eurobank - conference call participiants sofia scourti marshton hellenics securities - hane justerin barclay capital - george taramanos fpk - operator good morning and good afternoon, ladies and gentlemen. welcome to the efg eurobank (inaudible) conference call. at this time all participants are in a listen-only mode. later we will conduct a question and answer session. i would now like to turn the call over to your host, mr. talamusis (</t>
  </si>
  <si>
    <t xml:space="preserve"> in at nok 96 million. we ended with a return on equity of 24.5%, which is an improvement to the 20.3% that we saw in the quarter before. in terms of new product launches, we launched euro deposits in the quarter on the german market. we also, in q1, have launched credit cards in sweden and we are about to launch credit cards in finland. going forward, we are also planning a launch of deposits in sweden during the year. the launch of the deposit product is driven by two reasons. first of all, to optimize the funding cost, but also to have a more diverse funding base. looking at the year, the total income growth for the year as well as the total balance increased by 44% and 45%, respectively. profits increased by 21%. we had a one-off in q3 2017. and if you compare quarter on quarter, the i</t>
  </si>
  <si>
    <t xml:space="preserve"> -- it's not quite relevant. moving to the exposure to peaks in terms of sovereign, i give you the exact number. on greece we have eur993m at the end of march, on spain, eur555m, on ireland, eur66m, on portugal, eur32m. the duration of the portfolio, on greece we have 35% of the portfolio which will expire in the next two years and more or less 50% in the next four years, so within four years. in spain 23% in the next two years and two-thirds of the total between five and seven years. ireland and portugal are not meaningful, as i said before. 85% of the portfolio is in the banking book, more or less, because is and -- was and is a portfolio that we use and we have always used as potential collateral with the ecb. as we know, we have more than eur100b of collateral. so, as you can see, this</t>
  </si>
  <si>
    <t>r instructions) and we will go ahead and take our first question from samir adatia with citi. samir alaudin adatia, citigroup inc., research division - research analyst thank you for the call and hope you and the wider team are well. so my first question is, can you give us what your guidance for cost of risk is for full year '20? and then, secondly, moratoriums. notably, they look pretty high in portugal versus the rest of western europe, albeit you do appear to be at the lower end versus your competitors and versus like the 22% average fitch put in their report last week. i guess looking ahead, what's your base case expectation of how much of these moratoriums you expect to migrate to stage 3? and in terms of risk management, are you looking to be proactive in potentially marking some of</t>
  </si>
  <si>
    <t>single out our growth strategy, which performed exceptionally well in the first half thanks to one of the better portfolios in europe, and let me name a few of our companies like contentsquare, backmarket, manomano, vestiaire collective, or doctolib. and these are the french companies, but ppro and base hit and adjust and think all those companies, thought machine, are for most of them outside of france, and they're as successful and as growing as some of the french example i've just given you. the second factor i would like to highlight here is the strong execution on our well-timed exit program, which has generated eur 6 per share of additional value crystallized in our net asset value for the semester. so talking about exits. in line with what we said, if you remember last november, nov</t>
  </si>
  <si>
    <t>copenhagen</t>
  </si>
  <si>
    <t>. by that, i would like to hand over to ina, please, to take us through the financials. kristina schauman, omx ab - cfo thank you. okay before moving on to the numbers, i would just like to repeat the key messages of this report and first of all we are very happy that the copenhagen stock exchange transaction was successfully completed in february. and now as of the january 1 we are consolidating copenhagen fully. also during the quarter we have seen further cost reductions and we have now achieved the full effect for the cost synergies that we previously announced in relation to the om and hex merger, and that is sek150m on an annual basis. in addition to this we have also some other cost reductions in our business during the quarter. let's now start with the numbers and let's move into t</t>
  </si>
  <si>
    <t>holland</t>
  </si>
  <si>
    <t>or the full year have not changed, but the revenue that -- we thought we're going to do a little better when we started the quarter, even midway in the quarter. but it just slid over. guys, we've always said, this is a lumpy business. and we have hired in north avenue capital 2 people, i think, on the production side. terry s. earley, veritex holdings, inc. - senior evp &amp; cfo yes. charles malcolm holland, veritex holdings, inc. - chairman, president &amp; ceo so yes, so we are trying to actively grow that business. they're doing good -- i mean they go through a lot of change. they went from being a private company to a part of a $10 billion bank. but it's a good team. they're engaged. i'm encouraged by the pipeline progress i see week-to-week, and i'm still bullish on the year, although i wish</t>
  </si>
  <si>
    <t>yst i was also surprised when i have seen the last 2 months of data. my final question, sweden, your country result for sweden versus -- indicate that you have a significant loss in corporate sweden. can you indicate how high is the combined ratio for corporate sweden this quarter? christian baltzer, - i think you can actually reverse your numbers into corporate sweden if you kind of subtract the sweden result and the private result. there's no doubt that we have a significant run-off loss on our old year -- prior year development on one single claim. but we're also seeing some run-off gains on our other swedish portfolio, in our motor and mtpl. so i think this is a one-off thing that we have noticed in corporate sweden, but as morten mentioned, corporate sweden is definitely an area where</t>
  </si>
  <si>
    <t>tarted to decrease. and that's due to basically hungary and ukraine, where this net rescheduled part, so without the 90 days past due, started to decline since the -- in hungary since the second quarter. as you can see, it went down to 4.6%, and the peak was at 5.1%. and also in ukraine the peak was 33%; now it's down to 27%. and definitely in ukraine we expect this trend to continue. and also in bulgaria the growth is -- there is still some growth in this ratio, but it's far from being as articulate than in, let's say, a year ago. now, romania is an exception, as basically the portfolio there, or the ability of clients to pay, deteriorated in the second half of this year. but this was really in line with what we expected, and not surprising, given the second wave of recession which took p</t>
  </si>
  <si>
    <t>lso the eur138 million on the abs portfolio. how much against the adjusted class has been taken? and then the second - sorry - the second question was on uk credit quality where the provision charges at mid single-digit basis points remains very low. i was wondering whether you're seeing any sort of early signs of stress, particularly in buy to let and the [self-cert] books. brian goggin, bank of ireland - ceo okay. on the marks as you call them, the detail on page 13 is about as much detail as i have in my hand in terms of the marks on the liquid asset portfolio and the asset backed securities portfolio. the detail of the different marks within the bottom box, which come to a total of eur94.4 million, they're not material in the context of some being way down at 50% or 60%. they're all wh</t>
  </si>
  <si>
    <t xml:space="preserve"> see though that we are coming back to the normal level before the mortgage fever, which was the main event of 2021. despite this very dynamic growth of financing, our net loans to deposit ratio remains in a very solid 72.8%. liquidity coverage ratio is exceeding 150%. we can move to next page. i'm very proud of showing you the [tombstones] of important, remarkable transactions happened either in czech republic or outside czech republic but where the czech-rooted or czech-headquartered companies were expanding to other countries. this is the case of sazka group, where sazka as you may know, has won the tender for british national lottery, which will be operated by them. the future, komercni banka is part of a group of banks supporting our clients in this achievement. we can speak also abou</t>
  </si>
  <si>
    <t>spanish</t>
  </si>
  <si>
    <t>ant contribution to the retail performance as we have been able to develop the cross segment agreements. we will let you know more about that further down the presentation. we had a very positive evolution in our bank's client base - 65,000 new clients year to date - with a significant rise in client acquisition rates with a decisive contribution from assurfinance. on the international front, the spanish subsidiary, bessa improved its performance, growing by 17% year on year in the assets under management, while our bank in angola reported, in the first half, eur10 million net profit, which is up 151% from last year. we have started also to increase our network in terms of branches and we have now a total of eight branches in angola. standard and poor's reaffirmed its rating to the bank an</t>
  </si>
  <si>
    <t>to usual levels comparable, for example, with 2014. the bank, of course, prepares a high level estimate of this burden and it will be at the level around czk500m, czk550m. the important information is that this expected new contribution to this resolution fund was not reflected in the accounts as of march 2015 and the reason is very clear and simple. so far, eu acts haven't been transposed to the czech law yet. so we are waiting for this adoption. again, it is a one-off effect. so that's on my side and i'm passing the floor to aurelien. thank you. aurelien viry, komercni banka - cro good morning. good afternoon. so let's go to slide page 19 about the structure of our portfolio. the dynamics of the portfolio were already commented so i'm not going to do it again. in terms of structure, as y</t>
  </si>
  <si>
    <t>deliver a diversification. we deliver cost discipline in an environment which is quite complicated with inflationary pressure, and we will continue to deliver cost discipline. we deliver post-merger integration for real with major projects already delivered in relation to the acquisition of borsa italiana and new ones to be delivered, including within a few weeks' time with the optiq migration in italy. and we will, therefore, continue to deliver revenue synergies and other post-merger integration projects. we have delivered deleveraging, and we will continue to deliver deleveraging as demonstrated by the bbb+ upgrade announced just today by s&amp;p. so we are extremely confident that this strong diversified cost discipline operating leverage focused company with great assets to expand the top</t>
  </si>
  <si>
    <t xml:space="preserve">t bank is down sek28b in lending since our year end, and the baltics is sek16b down [in terms of] lending. so most of that is volume driven and a smaller part is capital efficiency measures. fiona swaffield, execution - analyst can it continue, sorry? johan andersson, skandinaviska enskilda banken ab (seb) - head, group credit and group risk control on your question about losses and provisions in german retail, i can confirm - this is johan andersson - that there is a component that -- a less real component that is actually a slight increase in the run rate in losses for german retail. but the material part of the optical increase relates to a couple of one-off items which you can say relate to legacy items in the german retail book. fiona swaffield, execution - analyst can i come back to </t>
  </si>
  <si>
    <t>our absolute best estimate as we speak? definitely, yes. and you're answering your question what we are basing the assumption on that they can very clearly answer. it's exactly the assumptions that willi has been explaining on the macroeconomic environment, i think it's on page 11. those are the assumptions which are behind. just to give you one more detail since you were asking about austria. in austria, we have, so to say, a good and a bad news on our cost 2023. let's start with the bad news. obviously, the wage inflation will kick in. we will have negotiations with the unions for our collective agreements starting quite soon. and the basis is the average inflation of 2022. so what helped us in former years, might be a burden here for the next year. the good news still is all of those in</t>
  </si>
  <si>
    <t>at some of the [other] portfolios as well. the bad debt provision charge for credit overall was eur7.9 billion, and that was against eur6 billion in 2010. the 2010 figure obviously excludes the losses and the nama transfers, which are shown separately in the operating performance. the overall level of bad debt provision, the high level of bad debt provision, reflects the deterioration in both the irish and the european economies, asset quality deterioration, and particularly the continued price property declines and the impacts of that. the land and development portfolio, which i'll look at it in some more detail, has significant provision coverage. the portfolio itself now stands at eur6.6 billion. there is greater levels of mortgage forbearance activity taking place. we'll look at that i</t>
  </si>
  <si>
    <t>, as i said, further improved with the benign environment in germany. the underlying cost base was lower versus last year's quarter, while the increase quarter over quarter was driven by the positive one-off impact from hua xia bank provision release in the second quarter, as well as higher infrastructure expenses. if i go to page 26, we want to clarify some terms here. after implementing the new german mid-cap coverage model that we discussed with you, pbc has decided to rename advisory banking germany into private &amp; commercial banking, to better reflect its market approach. this quarter's result of private &amp; commercial banking was driven by higher credit product revenue, but impacted by lower results from our activities in asset and liability management year on year. in postbank, as we n</t>
  </si>
  <si>
    <t xml:space="preserve"> q3 last year. that has an impact. we have the impact of the new regulation as well as that we lack a competitive refinancing product. we have a clear plan on how we want to turn around norway, i expect this to take place in the beginning of next year. in terms of current trading, we are better in october than we were during q2, but we're still not on levels that we are satisfied with. sweden and finland continued to deliver. i expect that to continue going forward. i expect, however, the level to be slightly lower in q4 than in q3 because we have a seasonality effect with the december coming. people do not sign up for new consumer loans in december to the extent they do other parts of the year. and in terms of current trading, in finland for october, we have the best month so far this yea</t>
  </si>
  <si>
    <t>h the significant investment we have made in recent years, we are seeing strong growth in the property book, taking advantage of the strengthening market, having largely avoided the recent loss-making years. aci's performance is satisfactory in difficult conditions, but rating is stable, and loss experience is within expectations. we expect that enhancements can be achieved with the merger of the french office and the transfer of andreas luberichs to head up the non-marine business there. i'll now comment briefly on the movement in the realistic disaster scenarios. as can be seen from this table, you can see that our net rds exposures at july 1, this year are down on those that we had in january 2011. so, for north east windstorm, our current net rds is gbp278 million, which compares to gb</t>
  </si>
  <si>
    <t>at we will generate at that time. owen? owen callan, investec bank plc, research division - research analyst owen callan from investec. just 2 quick questions. firstly, on an interest margin, obviously, decent increase expansion in nim on the half year, i was wondering what dynamics are kind of supporting that both in ireland and the u.k, particularly obviously, given the competitive situation in ireland. but also the u.k. markets, and where the gain is coming from and where maybe are the path of least resistance going forward? but also in terms of the transformation that you're undertaking, particularly, on the retail side and the technology, underpinning that and what have you kind of -- what's the color that you can give us on what you've progressed so far? but also where can we see fur</t>
  </si>
  <si>
    <t xml:space="preserve">in trading as such, but that was compensated by a left (ph) foreign exchange activity and network and retail network plus some mark to market adjustments we had to do, as part of the derivatives portfolio. other than that nothing very spectacular. reporting to the next page, you see some of the details there with respect to the expenses and realizations of the various head count programs, both in belgium and in central europe and in luxembourg where on a year-to-year basis, we reduced our expenses also by 9.5 percent. the next slide, i think is rather important. first of all, it relates to kbc. the merger is not complete. must be ready totally after six months. that means that the full effect of that is going to commence as of first of january 2005. we have seen most of the effect already </t>
  </si>
  <si>
    <t xml:space="preserve"> production, you have the program on the same page. i think this is relatively clear. group combined ratio as i told you, the -- and you have a little bit of information about the appendix to this presentation. the loss ratio is stable. it means countries where we are making good progress are compensated by countries where we are, let's say, doing less positive results at this time. i speak about spain for this quarter. for the expense ratio i would say our ongoing efforts are paying and we are working on that. you see that we have a reduction of the ratio of 0.1%. profit &amp; loss accounts, i will not spend too much time on the profit and loss accounting chart because so many things are relatively clear and you know, after three presentations already, you know the structure of the p&amp;l. i wou</t>
  </si>
  <si>
    <t xml:space="preserve">icture. some sectors of the manufacturing world are experiencing a crisis at the moment, but the situation is very fragmented because there are companies that are being extremely successful right now. by the way, we have provided p&amp;l data and capital data but in 2007 north west accounted for 22% of our business and after the antonveneta integration, that has changed. not that much in the south of italy and in the islands, but north west now accounts for 22.6%, whereas north east has increased considerably and central italy has decreased again. so, the total group portfolio now has a different geographical footprint. domenico santoro, exane paribas - analyst may i ask for clarification about customer loans? how about its quarter-on-quarter growth? and i'm referring to the stand-alone monte </t>
  </si>
  <si>
    <t>a difference that they're bringing in a number of different sources to fuel their quote engine. no, i'd say nobody else. a few people looking at what we're doing, maybe doing similar things but nobody really going out as a consumer brand with european-style price comparison, which is quote to bind unpaid. simon denison-smith, metropolis capital - analyst okay. and in france -- sorry, in spain and italy, where are we in terms of the percentage of quotes that are being -- the percentage of insurance that's being written through the price comparison and what are your market shares in both of those markets? henry engelhardt, admiral group plc - ceo christina, do you want to talk to spain? cristina nestares, admiral group plc - ceo admiral seguros so the aggregator market deals with about 15% o</t>
  </si>
  <si>
    <t>the process, so we would continue to evaluate. you know, in terms of the approach or the actual changes we make, you know, those decisions certainly haven't been announced yet. and as soon as we have board approval on a rate to implement, we will announce those. brian hagler, kennedy capital - analyst okay, and i guess was this somewhat factored into your capital plan? you know, factored into the dutch auction and everything else? frank hall, first financial bancorp ohio - cfo we try to look at all -- kind of the issues and possibilities as part of the capital plan to give ourselves flexibility, but also to be sensitive to shareholder value. so there are a lot of things included in tha,t including potential branch options. brian hagler, kennedy capital - analyst great, i'll just wait for t</t>
  </si>
  <si>
    <t>n terms of margin, yes, we can confirm the margin projection that we gave at the investors day even at these lower rates. please remember that only about 3% to 4% of our bond portfolio comes due and is affected by lower rates. and of course the reinvestment rates that we've experienced in reality are much higher than what we used in the conservative projections. then the third question was on the german ifa business. here we now have more people working for us, more advisors. we have a much better pipeline so we have more than 100 advisors, more than a year ago. we have an improved productivity and better margins so -- and going forward, well, that remains to be seen. i think as long as the environment stays the way it is, i feel quite confident but you never know about upcoming regulation</t>
  </si>
  <si>
    <t xml:space="preserve"> expect additional -- significant additional restructuring expenses in the us. the rightsizing has been completed over last year and the first half of this year. william elderkin, goldman sachs - analyst william elderkin, goldman sachs. a couple of questions. firstly, you mentioned you thought solvency i measures were irrelevant, which i can understand. what's your perception of which metrics the french regulator is looking at, at the moment? henri de castries, axa sa - chairman &amp; ceo solvency ii. william elderkin, goldman sachs - analyst thank you. (laughter) gerald harlin, axa sa - group cfo they are looking at both -- henri de castries, axa sa - chairman &amp; ceo they are looking at both, but the reality is what matters for them now is solvency ii. william elderkin, goldman sachs - analyst</t>
  </si>
  <si>
    <t>e financial results. financial results raise mixed feelings. if you look at the income side, it is better than 2010 and cost level is lower than in 2010. and if you look at the operational result, it is increasing with 20%. so cost/income ratio's going down from 70% to 64%. so this is all good news. nevertheless, net profit went down compared to 2010. and that's because of impairments on loans to greek corporates guaranteed by the greek state, and that is an amount of eur880m. so that destroys the results of the second half of the year. jan van rutte will go further into this issue. but as i said, it's a bit of a mixed bag. looking at funding, we had good access to capital markets in 2011. we were able to lengthen our maturity. and also, in the first two months of this year we had good acc</t>
  </si>
  <si>
    <t>al, we are seeking to find a better balance. but in general, i would say that i think all banks right now are looking through their balance sheet exactly what structure they want going forward and we have made some changes in contemplating some more, not big things because we are fundamentally quite happy about it. we're announcing one thing in the report. we have securitized our mortgage book in finland, in order to make it (inaudible) eligible papers, instead of just sitting on the balance sheet. and in general terms, i think that could easily be a trend we see that more banks will ensure they have a higher liquidity ratio on their assts, which of course is another way of looking at funding and funding liquidity [profit] in general. we haven't made a new policy on the deposit ratio but w</t>
  </si>
  <si>
    <t xml:space="preserve"> regarding your intentions going forward. it's now, i think, at eur8b, you show in your presentation. unidentified audience member our increase on the quarter has been eur1.3b, approximately, most of it being short-term paper of an average duration of, let's say, three years and an average yield of 5%. we need to respect the fact that we have been actively trading, throughout q1, market making in greek government bonds, approximately eur0.5b a day. so the increase is -- the increase you're seeing is as a result of our market making activities and a decision taken because we believe that these holdings are attractive at these price levels. going forward, our balances should stabilize around this level. alexander kyrtsis, ubs - analyst okay, thanks. and have you noticed any support since the</t>
  </si>
  <si>
    <t xml:space="preserve"> to me to have a vehicle which has a cost of funding which is roughly 200-250 basis points higher than what the capitalia group had. so, are you considering to reshape the entire trevi 1, trevi 2 and trevi 3 business? perhaps collapsing them, even that the risk is almost entirely in your hands? second, on football on which you touched earlier on. you gave the exposure to the football companies in italy. if you were to widen the exposure, perhaps to some of the holding companies where very often the debt is located for the football teams, can you give an idea of what the exposure for capitalia would be? just widening with the range. and the third is on the business line. if i look at the plan which has just been confirmed, you are having a 10% random holding revenues in 04 and 05, which you</t>
  </si>
  <si>
    <t>ek500 million during the quarters. they were very broad-based recoveries in the eastern european portfolio, all countries except estonia; most of it relating to ukraine. at the same time we have some write down of tangible assets of sek400 million in the quarter whereof sek300 million were related to credits, and half of that were basically relating to ukraine. so it fits that picture. looking at sweden, still very good credit quality in sweden, and if we summarize the year we're very proud of the asset quality that we see in sweden. looking ahead we think it's fair to assume that, in a base scenario where a gradual economic improvement continues, to see further recoveries in our eastern european portfolio. now turning to capital and risk profile more. starting off with capital, i just wan</t>
  </si>
  <si>
    <t>ery low 10 bps cost of risk; for lcl, 17 bps; for international retail banking, 144 bps, slightly up due to italy and ukraine. and in consumer finance, considerable drop since last year, where it was 316 bps. now it's only 252 bps, including 64 bps for agos; and 188 bps excluding agos, where we have a specific provision of eur19 million for performing loans, but to indebted households, due to the french specific regulation. a word on aqr, on page 11. you know the results. the ecb exercise had a negligible impact of 18 bps from a prudential point of view; plus, the impact of the stress test, 196 bps. so it would lead, in 2016, the common equity tier 1 ratio to 8.8%; one of the strongest among the global sifis oversight by the ecb. on the right side you get what happened, i would say, in tru</t>
  </si>
  <si>
    <t>in, you take the worst case, but it could be, i don't know if it is the right word, a catastrophic event, in the sense very unlikely. ashik musaddi, jpmorgan - analyst okay. that's very clear, thank you. operator albert ploegh, ing. albert ploegh, ing financial markets - analyst two questions from my end. the first one, also a little bit related to the first question on the cash streaming and the belgium solvency. i think last year you guided that the normalized cash upstream was around a eur525 million kind of run rate. is that still a level you feel comfortable with for 2015, given solvency ii and given where rates are today? especially as, basically, the normalization should come mostly from the belgium unit, which last year streamed a little bit less capital, of course, to the holding.</t>
  </si>
  <si>
    <t>p to 100%. so honestly, what is the right level? well, 100% plus a little bit of a cushion, of course, to be there. so again, this is all an indication that, yes, there is a lot of liquidity which is somewhat suffocated through the regulation and not entirely finding its way back. for the rest, if we can fuel it into things like growth on personal finance, on our retail activities like belgium or france, which have very good profitability, that is of course what we would want to do with pleasure. so that is on that. on the write-backs, yes, so the write-backs particularly are on personal finance, as i said, where personal finance also has, well, funding programs, capsule programs. it's an activity which is a little bit more lopsided towards the assets. so it basically makes sense to do som</t>
  </si>
  <si>
    <t xml:space="preserve">for the holding? well, i can see that we have almost reached this level because we have already eur130 million for the holding only. now, as for solvency ii, when will you be able to share with us some specific accurate figures, something similar to slide 31 that concerned solvency i? do you have some worries for the stress tests? i think there have been some recent statements, based on which the italian industry should get quite good results out of that stress test. and then last, but not least, i was wondering what will happen to your plan? the plan is getting close to maturity, or deadline. so, once again, when can we expect a new plan? so what i need is a general time window for this. thank you. carlo cimbri, unipol gruppo finanziario spa - ceo (interpreted) now question number one, i </t>
  </si>
  <si>
    <t xml:space="preserve"> growth operating profits in the baltics and in germany. there seems to be a huge falloff both in commission and net interest income and an uptick in expenses in both these regions. so i'm trying to understand exactly what is going on, primarily in the baltics where you seem to have lost three years of gross operating profit growth in just one quarter. and then, finally, just on credit quality in germany or sort of just to clarify what the runoff comment in the end that you said you'd done a cleanup of the portfolio. so should we then expect possibly german credit costs to decline going forward? many thanks. johan andersson, skandinaviska enskilda banken ab - group credit officer okay. this is johan andersson. i think, commenting on the first issue first, sweden their information. as we sa</t>
  </si>
  <si>
    <t xml:space="preserve">r love for traditional universal life and fixed annuities? and do you see also on the reverse side how yield is helping to get rid of more books in the u.s.? that's question one. question two is given your capital position in the netherlands. you've indicated the first half dividend. what -- i mean, do we double that for the full year? do you think you can pay more than eur 100 million out of the netherlands now given that capital position? and lastly, you've got to the end of the leakage of customers in mercer in the u.s. what kind of growth rate in participants or assets should we bake in? alexander rijn wynaendts, aegon n.v. - ceo &amp; chairman of the executive board all right, farooq. i'll talk you a little bit through what we think we'll see in the product mix. i think we've always been </t>
  </si>
  <si>
    <t>sets under management in our private banking with our three main markets france, belgian, italy marking a combined 6.5% increase to eur184 billion. looking at the p&amp;l, revenue stood up eur4 billion, improving by 2.7% mostly thanks to good performance of belgian retail and of our specialized businesses. on the other hand, the low rate environment continued to weigh on interest income especially in france and italy where however commissions are benefiting from the growth of off-balance sheet savings and where increased emphasis is being placed on further developing the commission base. operating costs increased at the lesser pace implying positive jaws and an improvement of the cost income ratio. alongside this, we continue to invest in the development of our specialized business. in numbers</t>
  </si>
  <si>
    <t>ubsidiary, you come to a substantial number in percentage of the reserves as clearly above 25%. we have in -- on the asset side, as well as on the liability side, in cushion, and i wouldn't see any zzr financing out of the operating results, based on this starting point. and even if we do the calculation longer than the 8-9 years, because i think max said, when we do reinvest our money at 0.7% in germany, we can pay off all the guarantees. that means, in the end, even with the zzr going to 0.7% down would still be carrying through as a fairly low number. well, you never know how many years the quantitative easing in europe is holding, but it's certainly not in the next couple of decades. michael huttner, jpmorgan - analyst okay. thank you very much. dieter wemmer, allianz se - cfo you're w</t>
  </si>
  <si>
    <t>, notwithstanding the negative market effect contribution in the second quarter. that is more or less estimated in terms of eur1 billion in assets under management, and altogether auc at minus eur1.7 billion. and total indirect funding is something closer to [minus] eur3 billion. then you have the breakdown of our mutual fund's assets under management composition in the lower part of the exhibit. italian govies portfolio has been reduced in this period. i thought that you might appreciate that we are close to (inaudible). in nominal terms it's even lower. it was eur19.2 billion december 2014, eur18.4 billion march; eur18.1 billion june. and the afs in govies, as i was saying before, were plus 37.5%, and italian govies which now are above eur200 million. in terms of maturity profile, the du</t>
  </si>
  <si>
    <t xml:space="preserve"> libor loefler, our chief financial officer and aurelien viry, chief risk officer will provide you with more detailed information about financial results and risk management. vladimir jerabek, head of distribution and pavel cejka, chief operating officer are also with us and ready to answer to your questions. first, as is usual, let me start with some comments on the czech macroeconomic data. the czech economy confirms its recovery with gdp growth in the last quarter of last year by 1.8% quarter on quarter and 1.2% year on year, partly affected by one-off; meaning indirect taxes, mainly in tobacco industry. as you can see on the slide, our forecast of gdp growth in 2014 is by 1.9%. the last several months have brought a fully-fledged recovery. not only has industrial production increased, </t>
  </si>
  <si>
    <t xml:space="preserve">? sergio ermotti, unicredit group s.p.a - deputy ceo head of cib and pb area well, cost of risk is stable but clearly if you look into the different countries and the different segments, there is a high degree of volatility clearly. large corporates are performing relatively well compared to the small mids. we see a stable environment in germany for the time being and also a stable environment in austria. i think italy is much more challenging. marcello zanardo, kbw - analyst thank you very much. operator the next question is from mr. alessandro roccati of fox-pitt kelton. please go ahead, sir. alessandro roccati, fox-pitt kelton - analyst hi, good morning, everyone. i've got three questions. the first one is back on the cost of risk and more specifically in italy retail where the cost of </t>
  </si>
  <si>
    <t>eased the portfolio of the bank in terms of bundling the quarter, namely in short-term paper and is linked with one situation that is happening i think in all the countries, is that, the largest corporates in the country due to or after the reduction of the liquidity in the markets last year, they start to look more the internal and the domestic markets. i am talking about the large corporates in portugal. so, we started -- the portuguese banks to compete with international banks, providing liquidity, and the liquidity to these companies primarily by issuing short-term paper for the companies. so, our portfolio of short term paper in terms of the securities portfolio increased a little bit. these are illegible assets for the repo market in terms of the ecb, and so we are doing this. so, th</t>
  </si>
  <si>
    <t>arter, the second wave of the -- end of the second wave and the first half of the third wave of the virus in most of the countries where we operate, so operationally and in terms of covid-related restrictions and the negative ramifications on the economy, this was still a very much negatively affected period. despite all of these headwinds, we managed to grow the portfolio 2% just in one quarter. hungary was particularly strong with 3%. and within hungary, consumer loans, 7%. part of this was this baby shower loan, this baby loan. but if you just look at market-based cash flows, their volumes grew 4.8%, so almost 5% quarterly growth in market-based cash flows in hungary, which is quite a good number. and housing loan growth wasn't astronomical, but in fact, if we look at new submissions of</t>
  </si>
  <si>
    <t xml:space="preserve"> thomson reuters streetevents event transcript e d i t e d v e r s i o n q4 2008 seacoast banking fl earnings conference call january 28, 2009 / 2:00pm gmt corporate participants jean strickland seacoast banking fl - chief credit officer russ holland seacoast banking fl - chief banking officer dennis hudson seacoast banking fl - president, ceo bill hahl seacoast banking fl - cfo conference call participiants christopher marinac fig partners - analyst edward bar es bar and company - analyst bill young fox-pitt kelton - analyst dave bishop stifel nicolaus - analyst jefferson harralson kbw - analyst michael rose raymond james - analyst ma</t>
  </si>
  <si>
    <t>means that the loss of some customers was completely offset by overdevelopment. on personal risk as well there is a great stability of the business which is up 3.6%, and this growth is attributable essentially to foreign activities. in fact in france there was a little decrease. the pension business is up dramatically by 33%. it is due to two elements, subscription of an important contract of our irish subsidiary and also a growth -- significant growth of our brazilian activities. and the last being the savings business which is down eur3 billion, the eur3 billion being divided between france less eur2 billion, and international less eur1 billion which is to be understood in the context of european turmoil on interest rates and sovereign debts which had its consequences in the appetite for</t>
  </si>
  <si>
    <t>lue of about pln 33 million. this is mostly, again, consumer unsecured portfolios, and it reflects the actual situation, which we saw in april. and this situation is that compared to the average decrease of recoveries versus operating plan of about 15%, we saw a higher drop in romania coming from amicable and legal. the difference between legal performance in between poland and romania is that in romania, there is a law that had been introduced that says that if you put your employees on hold and you pay only part of their salaries, you -- the bailiff cannot take a part of your salary anymore. in addition, in romania, a law was introduced that says a bailiff in the covid crisis time cannot also take part of engineers' salaries. those 2 effects are temporary. they should last no longer than</t>
  </si>
  <si>
    <t xml:space="preserve">t's probably quite a fair assessment when it comes to that. i think if you look at the balance sheet for 2014, you can see that we'll have, i think, sek170 billion or something to corporates and sek25 billion or sek27 billion to households. i think that shows kind of what the corporate bank we are and where we are and what we do. so i think when it comes to the corporate activity and also outside sweden, that is probably where the revenue should come from and where the combination of volumes and margins, when you see yourself listing down through the nii rather than deposit margins which are gone. on the other hand, that is mostly affecting seb in sweden because in sweden, sweden and [the baltics] because they are the only place where we have universal banks, but the growth will be on the </t>
  </si>
  <si>
    <t>arly latin america, is not yet seen in revenue growth, which is affected by the fall i mentioned in the second half of 2009, but which will be seen in the next quarters. as for bank savings, deposits plus funds, the trend is the opposite; that is, much greater growth in deleveraging economies. i should mention, particularly, continental europe, where group savings rose 33% year-on-year, mainly in spain. we have stepped up our campaign to attract deposits, in order to gain market share, by taking advantage of the greater propensity of household and companies to save. in the uk, we've also been very successful with our products. in latin america, total savings did not grow, because our strategy there was quite different. there, we were focused more on profitability, with strong rises in dema</t>
  </si>
  <si>
    <t>paris</t>
  </si>
  <si>
    <t xml:space="preserve"> the coming years. all of that is because it's demand driven. our customers are needing additional capacity in those markets to grow. as i mentioned, we're the first and only data center to have all of its facilities under the european code of conduct. it's not just there. we've received a number of awards for our green initiatives. i would invite you if you're ever in paris to go and see our new paris data center. it has a very green theme. it has its own greenhouse beside the data center, heated by the emissions, studying climate change and how it affects plants for the national agricultural society in france. looking out to 2010, we mentioned january's order numbers hot off the press, very, very happy with those. we've set ourselves challenging growth targets again this year and january</t>
  </si>
  <si>
    <t>en. and as you can see, loan losses decreased by 39% year-on-year to sek551 million, lowering the loan loss ratio by 9 basis points to 14 basis points. net impaired loans were almost half and amounted to sek2.1 billion, corresponding to 14 basis points of the group's lending volume. quarter-on-quarter, loan losses fell with 20% and net impaired loans fell with 34%. in branch officer operations in sweden, loan loss ratio was 5 basis points, and outside sweden 35 basis points. actual loan losses amounted to sek21 million in the quarter. on slide number 5, you can see that the return on equity amounted to 13.5% in the first quarter. cost income ratio amounted to 45.8%, with earnings per share increasing to sek4.59, an increase of 4% compared with q1 2009 and 14% quarter-on-quarter. as mention</t>
  </si>
  <si>
    <t>you doing in terms of strategy? this is a bank that was left on its own for a few years. and so what is going on in terms of products, pricing. what did you find when you started examining the situation of banca antonveneta? are you reviewing pricing in order to regain market shares? what type of products are you envisaging to sell? are you thinking about tailor-made products for the northeast of italy or not? and finally you provided us with interesting commercial data. can you give us also p&amp;l data or p&amp;l trends in terms of costs and income for antonveneta? thank you. antonio vigni, banca monte dei paschi di siena - general manager well i hinted at some highlights, important highlights. first of all, there's commercial momentum. this is a central issue. i would like to recall, and to tel</t>
  </si>
  <si>
    <t xml:space="preserve"> consider reasonable and compatible to the way how we run and steer our company. so for us the jump, leapfrog, whatever you call it is not a quantum leap into the new world, it is pretty close to what we do already today. it will be and that is why we always depreciate it, cheered it almost is that it will be a catalyst for paradigm changes on the product side in many markets in europe, certainly germany. at least it should. and it will change the view of maybe the midsize and smaller companies rather than the big guys on how they look at their businesses. and all those businesses that have a long tail either or deliver plenty of assets to the balance sheet. either way, it forces them to look at that business differently and that should play into our favor. we do not expect ourselves and t</t>
  </si>
  <si>
    <t>y will be used for investments rather. so that's my first question. ulf riese, svenska handelsbanken ab - cfo yes. thank you for that. we are putting aside the [resources] of sek700 million which is to be used predominantly to early pension -- as individual solutions for early pensions in sweden and we see quite a lot of different parts when it comes to what we see in terms of efficiency gains in sweden. one is, of course, the reduction of personnel and also the competence shift that this will mean. but also, we have a very good, as you know, customer appreciation of our app, and that is growing very much. simple transactions are now more and more done by the clients themselves. we also, as you know, are now further decentralizing and reinforcing our capability when it comes to giving advi</t>
  </si>
  <si>
    <t>e than that, and we have now reached eur31 billion. last point is the net interbank position that at the end of september was positive for eur4.3 billion. page eight, i will not go through the page. it's only to remember what we decided at the end of september. we decided not to issue the so-called tremonti bonds. that does not mean that we did not appreciate what the government has done to allow italian banks to go through the crisis. but, fortunately, our results in this scenario put us in the position to walk, or maybe run, with our own legs. as decided on the occasion of that board meeting, we launched an issue of tier 1 that was successfully issued in october for eur1.5 billion. and we are actively working on the disposal plan. the disposal/listing plan is made of two different phases</t>
  </si>
  <si>
    <t xml:space="preserve">vice quality. banesto's proper management of the risk makes an opportunity for the coming up in current economic circumstances that's allowed us to systematically achieve our goals that we've set out for ourselves over the last few years. and this fact has been acknowledged by euromoney, the prestigious journal, and for the fourth year running we have been awarded the accolade of the best bank in spain in 2011. before i open the floor to questions, let me just review the most important points of this presentation by way of conclusion. first of all, in the first half of the year, against a very challenging backdrop and economic circumstances, banesto has managed to reinforce its ability to generate recurring income and profitability. we are able to defend and maintain our market share in a </t>
  </si>
  <si>
    <t>rome</t>
  </si>
  <si>
    <t>ly will gradually increase the presence in the office and expect to be -- within a couple of weeks to have 80% of our staff in italy back in the offices. courts are also gradually opening up in the southern europe, and even though it will be a step-by-step approach. and if you look at italy, for example, we expect the courts to start to reopen from next week, but the larger courts in milan and in rome will not open until june or july. but of course, there will be a backlog to deal with, and that challenge will be evident in all of these markets in southern europe. but there is a clear [pressure] from the business community of not closing the courts fully for the traditional summer vacation to manage this backlog. we see limited or no impact on our pipeline for servicing contracts within tr</t>
  </si>
  <si>
    <t xml:space="preserve"> cost to income at 48.6% is temporarily burdened by the opening of 190 branches in the first half of 2008. but overall, group cost containment is well underway. more specifically, we achieved a sub-efficiency gain in new europe where the cost to income ratio has come down to 65% in the first half of this year from 82% in the first half of 2007. this is expected to decline further by year-end. the greek cost expansion has decelerated to 7.9% year on year from 8.6% in the first quarter this year. it is expected to decline further to around 7% for the full year, better than our initial target for cost growth of 8%. finally, the group maintains strong capital adequacy, with risk asset ratio at 11.35% and core tier one at 8.75%. in greater detail, loan portfolio increase grew by in the first ha</t>
  </si>
  <si>
    <t>ut let us first start with the government. on page 28 what you see is our total exposures and then let me first start on the left-hand side. we have for the bank and the insurance company an investment portfolio of eur212 billion. and out of eur212 billion there is eur88 billion of governments. and if we then zoom in on certain exposures, and then particularly i'd like to go to portugal, ireland, greece and spain, then what you see, in fact, is that the total of that is 4% of this portfolio. so, in other words, in greece we have eur3 billion, we have in spain eur3 billion and we have in portugal eur1.9 billion. if you look at that exposure, this is all part of our investment portfolio so it is available for sale. and what we have seen at year-end, this portfolio, if i only zoom in on portu</t>
  </si>
  <si>
    <t>ep an unencumbered liquidity buffer in greece above eur10 billion. now this is an opportunity to give you a picture looking forward on how we can reduce our ela funding once the situation starts to normalize. so a normalization of the macro condition should allow us to reduce ela quite fast as follows. first, by up to eur3 billion due to greek government bonds and greek treasury bills, as well as greek government bonds issued in the framework of pillar iii but are now eligible for ela funding and maybe transferred to ecb when the ecb waiver is reinstated. second, by eur2.8 billion due to credit claims that may become ecb eligible. and third, by eur3.1 billion due to interbank repos with covered bonds and pillar ii bonds. fourth, partial utilization of liquidity that remains idle for the mo</t>
  </si>
  <si>
    <t>ve included the tltro iii. it is an element, of course, of doing the business. and that's an element that we have to take into account. what are the underlying movements? why are we confident about the further evolution of nii in belgium? and that has to do with what johan said. very good production, mostly on the mortgage side. but not only on the mortgage side, also sme lending. and then on the belgium territory, also on the corporate banking, we are good -- doing some good progress on the international branches there, the exposure is coming down somewhat. and as johan mentioned, we are writing these mortgages at substantially higher levels of what we have done last year. and at substantially higher levels of what is coming off the books and better than the back book. on the level of the</t>
  </si>
  <si>
    <t>warsaw</t>
  </si>
  <si>
    <t>esult was possible because of the number of programs that we've been deploying for a number of years. so market animation, [hbw/hvf] programs. so other initiatives such as analytical coverage support that helps keep the liquidity and velocity. on this slide, we show wig index and wig20 as compared to other recognized european and global indices. and as you can tell, it was a very good quarter for warsaw market. both warsaw stock exchange indices were way ahead. all the other indices, as you can tell from this chart, where you see established stock exchange indices from europe and elsewhere. so in terms of the cash market, well, first of all, the eob equity turnover value is denominated first of all in the polish zlotys. so in terms of polish zlotys, we were more or less zero or slightly be</t>
  </si>
  <si>
    <t xml:space="preserve"> sheet resources. the bank's customer base continues to grow in the geographies in which we operate, having increased by 714,000 customers since march '19 to more than 5.6 million customers with an emphasis on the increase of 634,000 mobile customers. in portugal, the customer base increased by 6% in the same period, exceeding 2.4 million customers with an increase of 194,000 mobile customers. in portugal, 33% of customers already used our app, which is responsible for 85% of customers' digital interactions with the bank. the new app continues to be very well accepted by customers and drove the growth of mobile, as reflected in the significant rise in the number of access, up 69%; payments, up 75% and transfers, up 108% and sales, up 72%. slide 14. as i mentioned, the consolidated net prof</t>
  </si>
  <si>
    <t xml:space="preserve"> side. you've kind of tried to strip out some of the one-offs and anomalies that are in there. maybe some thoughts going into next year in terms of the underlying run rate. are we looking at the one-offs drop out [inaudible]. any change in -- you talked earlier on about maybe the uk we've had an investment period now and we're going to reap the rewards of that. would that imply maybe a pick-up in ireland or whatever? maybe just some overview. gary kennedy, allied irish banks plc - group director, finance &amp; enterprise technology well i think 2006 will see us still having a lot of activity in these regulatory driven type projects and also in basel ii, socs, local [inaudible] finished some of the other regulatory requirements will still be with us in 2006. and maybe you'll start to see a litt</t>
  </si>
  <si>
    <t xml:space="preserve"> monte dei paschi di siena - i'm [peron dean] i'll start on your last question. following upon what happened in 2005 with ias, some companies valued or revalued their stake in the bank of italy. others remained still but they had done that beforehand based on previous loans in the area. so the bank of italy took a position by saying the value of -- or the capital gain or your stake in the bank of italy is not considered for the purposes of the regulatory capital, so it is zero for those who nearly proceeded to the revaluing with a gradual depreciation of which will gradually turn to zero for the rest of the world. so equal treatment but with a different timeframe. francesca tondi, jp morgan - analyst so the impact on capital is brought to zero? peron dean, banca monte dei paschi di siena -</t>
  </si>
  <si>
    <t>an entrepreneurial culture of ownership and accountability for performance and is appropriate for the way that the asset management sector has changed and is developing. focus has to remain on performance, and over the half-year we've recruited a further 12 senior investment professionals. we've centralized our euro government bond team in amsterdam, upgraded marketing teams both in the uk and in holland and put in place a revised long-term incentive scheme to attract and retain staff. our headline profit numbers mask the trend underpinning the figures, which philip will deal with in more detail. eev underlying profit shows a 9% decrease, but the comparison is distorted by a number of one-off positive items which were in the 2005 figures. if you strip these out the trend remains firmly upw</t>
  </si>
  <si>
    <t>related costs. impairments, which by nature fluctuate at c&amp;i, were almost flat. the credit quality of the oil-related exposure has stabilized. at wealth management, profit before tax was down 18% from the level in the first quarter of last year as the unit, like c&amp;i, was affected by turbulent market conditions and lower activity. danica saw positive developments driven by strong premium growth in sweden in particular. fee income, despite being down 3% from the level in the first quarter of last year, remained at a strong level. an increase in assets under management had a positive effect. however, fee income in the first quarter of last year benefited from product launches. trading income showed a small negative result in the first quarter due to lower investment result in the health and a</t>
  </si>
  <si>
    <t>miums. in our europe and south africa segment, results were similar to the prior-year fourth quarter, both periods reflecting some adverse critical illness claims experienced in the uk. that segment of the market continues to be very competitive and we are not winning many new quotes there. pretax operating income totaled $14 million for the quarter with strong operating performances in spain and italy, reflecting typical claims volatility. net premiums were down quarter over quarter, primarily due to single premium enforced transactions in italy in the prior year. those transactions added nearly $100 million to 2012's fourth-quarter premiums. our corporate segment reported a pretax operating loss of about $22 million this period, reflecting lower investment income coupled with increases i</t>
  </si>
  <si>
    <t>re well positioned to welcome new customers from exiting banks in ireland. and finally, the state shareholding is down to less than 3% with full private ownership in site. all of this leaves the group very much on track to deliver sustainable rote of greater than 10% in the near term. before we turn to questions, i'd like to thank francesca for the outstanding contribution she has made to bank of ireland over the last 5 years. all of us wish you the very best for the future. we now invite any questions that you may have. questions and answers operator and the first question comes from the line of diarmaid sheridan from davy. diarmaid sheridan, davy, research division - financials analyst francesca, mark. three, if i may, please. firstly, around the return on tangible equity trajectory. whe</t>
  </si>
  <si>
    <t>etention rate. so we are going to continue to roll out vitality in all europe. so the strategy is unchanged, and we worked a lot of fees -- on fees over the past months first, and we are going to accelerate on the vitality strategy. on france, yes, there has been more demand on euro france. so our unit-linked mix has decreased. we are still higher than the market and our unit-linked mix is 29% in france compared to 24% for the market, which we are happy to be higher than the market. but we are not satisfied with this mix. so we are going to be extremely disciplined on the needs for the new business. the pacte law coming up in october will give us new opportunities, especially on the pension products. so we are going to work hard on the life business mix in france. operator the next questio</t>
  </si>
  <si>
    <t xml:space="preserve"> just for clarity because i saw also some confusion about this, so just to be clear, the impact on net terms was also pln 223 million. this does not mean that at the end of the day, the losses will be or not tax deductible. this is a separate discussion. i'm just saying that this provision that we made, we did not treat it as tax deductible for the time being. kamil stolarski, santander brokerage poland, research division - head of equity research some other banks, i'm commenting on swiss franc mortgages provisions, said that they have divided the swiss franc portfolio into separate other portfolios, like the nominated index and then so on of acquired acquisitions. and i wonder, how should we think about your, let's say, swiss franc portfolio? is it really homogeneous, like very similar? o</t>
  </si>
  <si>
    <t xml:space="preserve">er 2013 saw a significant improvement in market sentiment and increased risk appetite compared to the second half of 2012. however, cb&amp;s revenues were down 4% year over year due to the absence of [ipo]-driven liquidity in the prior-year quarter. after a strong january, driven by sustained risk appetite, capital markets activity tailed off in february, reflecting concerns over the us sequester and italian election, before picking up again in march as fears of a global slowdown faded on strong economic data. with this environment, cb&amp;s continued to operate at low-risk levels in the first quarter of 2013, maintaining var levels in line with year end 2012 and with, by the way, no negative trading days in the quarter. year over year our basel 2.5 risk-weighted assets are down 16%. non-interest </t>
  </si>
  <si>
    <t>opportunities for this year. in general, you can say that - if i remember correctly now - our traditional or large corporate is about 50% of the bulk. financial institutions are - or the revenues fee (ph), are around 30%, 35% of the business, and mid-corporates are around 15%, 20%. if you look at expansions and from that perspective you can say that we hope to continue, want to continue expand in germany. we want to continue to build up our business with the other, non-swedish nordic business. and in sweden in general, we are putting in some initiatives both on kind of the mid-corporate from the merchant side, as well as the smes in the retail business. that's one of our focuses for this year, as a matter of fact. we think we've been very successful with organized (inaudible) that we've do</t>
  </si>
  <si>
    <t xml:space="preserve"> when you look at the certain second quarter of south eastern europe, we have more of a difference. and there we have identified a small cut off area between the first quarter and the second quarter, and some expenses which should have been recorded in the first were missed out by the subsidiaries, and were recorded in the second quarter. having said that, one needs to remember that especially in romania, where we've had very, very high -- where we have very high depreciation -- no, appreciation, sorry, of the romanian currency. we have had a 17% year on year appreciation. that makes a difference in the way the numbers come in. and these are the main things. in addition to the fact that in south eastern europe we are recruiting more people, we are spending more money in i.t. we have alread</t>
  </si>
  <si>
    <t>italian bank. and if we look at maturities, it is 10 years. it is also the first time for a european bank. the offer has been received exceptionally well with an order book of almost $8 billion from more or less 450 investors, and this confirms the appetite for our paper. let's move now to page 10. it's about our funding. as i said already, we have achieved a 30% of funding at group level; 42% in italy. we have taken advantage of a further easing of the market condition. with respect to ltro, since the beginning, we have paid back eur10 billion. so from eur26 billion, we are down now to eur16 billion. eur5 billion have been paid back in 2014, and we will continue in this direction paying the entire eur16 amount month after month before maturity, maintaining a similar maturity profile. so n</t>
  </si>
  <si>
    <t>0.9% you see that we get there by our own means. the only thing what we look at with first hawaiian is to see if we can accelerate that trajectory. and that's basically what we do. so there is no change from that point of view. jean-laurent bonnafe, bnp paribas sa - ceo looking at the retail i would say it depends on the different countries. so it's not the same just in belgium, france, italy and germany. of course in which (inaudible) and hello bank! are pure digital players. it can run from one-third to half of the new customers that are coming from the network. and second, looking at the branch network in the way it moves, we have disclosed what we did over the past three years. it shows that we started quite early. we will continue to adapt the network. there is no need to have a targe</t>
  </si>
  <si>
    <t>belgian</t>
  </si>
  <si>
    <t>epping in. what is the full impact that should still be materialized? your question was, i think, specifically related to the belgium part, which is indeed different compared to the other countries. now in that belgium proposal -- or no, there's not a proposal, belgium law for the guarantee scheme is indeed giving a first loss of 3% on the total book, which can be max eur 50 billion for the whole belgian banking sector. and that loss has to be borne by the banks. now what we do see in reality is that new guarantee scheme, which is focusing only on short-term lending, so liquidity loans with a tenor of maximum 12 months, that is not really picking up. so the portfolio, which has been foreseen eur 50 billion, will probably not used. on the other hand, i do see also that the needs in the mark</t>
  </si>
  <si>
    <t>at the -- in this matter. and this is also a very big example that we have, in -- on the economic and on the political side, a very, very fluctuating and challenging market. and that's why we just told we make a review regarding the planning, and we need there maybe a much more conservative for the year-end. and yes, we have still a goodwill of about eur 110 million on romania. elisabeth stadler, vienna insurance group ag - chairwoman of the managing board, gm &amp; ceo okay. concerning the combined ratio target. of course, we would like to reach the combined ratio of 95% by improving both claims ratio as well as cost ratio. we have set up a lot of initiatives in our agenda 2020, a lot of initiatives looking at the claims ratio, these closed file review and so on, which -- all our projects, we</t>
  </si>
  <si>
    <t>romanians</t>
  </si>
  <si>
    <t>ly. i guess it's not that large but i'm just wondering if you give me more color what's going on there, the coverage ratio fell quite substantially. and if you could also provide any further color on your energy exposure in general. and then also in romania, if you could comment on whether you think the provisions you've taken on these consumer protection issue is sufficient, i think we've -- the romanians are also considering making mortgages potentially non-recourse, i'm wondering if that could require additional provisions at some point? thank you. andreas treichl, erste group bank ag - ceo &amp; chairman of the management board let me start with romania, under the datio in solutum which is basically normal, so you can give back the key, so if you default on your loan, it's serious issue. i</t>
  </si>
  <si>
    <t>slovakia</t>
  </si>
  <si>
    <t>capital position. as i already mentioned, in the first quarter we saw the successful capital increase which enabled us to repay the eur1.75b state-held participation capital. the privately-held participation capital is scheduled for until the end of 2014. we will continue focusing on the most attractive areas for our bank, which have not changed, which are czech republic, poland, romania, russia, slovakia and austria. this selection is based on the macroeconomic prospects and the outlook for the respective banking sector, partially also due to our market position. all in all we want to increase the share of our retail business. you know that the corporate business, asset wise, is still 55 -- around 55%, retail 45%, so we want to come to a more balanced situation. if we look at the third st</t>
  </si>
  <si>
    <t>he banks like in bulgaria. the next slide will talk a little bit more about this. and then the third is the kind of acquisition, one-offs. in this case, it was positive because we made an adjustment in the ppa in slovenia. the last acquisition, which was around december last year. so page 5 talks about the moratoriums and their different aspects. basically, the number you see on page 4 relates to hungary, where we have an opt-out measure so customers can decide not to participate, but as a default, they do. and there's no capitalization. and interest is capitalized, but there's no interest on interest, right? in the future. and then -- so capitalization of interest actually means that interest, which is not paid this year, is capitalized. but on that capitalized interest, there's no intere</t>
  </si>
  <si>
    <t>r further expansion and stronger growth when conditions improve. our objective for 2010, though, remains to deliver a maiden full-year profit. regulation. a lot of this will seem horribly familiar, i think. the eu consumer credit directive is in the process of being enacted in all markets. progress by the governments in enacting that local legislation has been a bit slower than anticipated. so in hungary, slovakia and romania, those new rules came into force as scheduled and expected in june. in czech, the law is due to come in force on january 1, 2011. and in poland, we think it will be march 2011. we're not entirely sure of that. the key impact on us of this consumer credit directive is in granting more generous early-settlement rebates to customers. and the cost of those will broadly ne</t>
  </si>
  <si>
    <t>re anything sustainable in that number in q4? and also, where do you see the asset quality going to the npl ratio? what's the trend that's expected for 2021? and where do you see it peaking at? omer tetik, banca transilvania s.a. - ceo i think if we -- thank you for the questions. and if you look at our -- what we have done is our strategy has been doing whatever is available and not exploited in romanian financial system to do. so we will continue doing that. it's one -- there were organic growth in certain segments, we have done that. but there was acquisition opportunities we have done. so i would say that our focus remains the same. definitely, (inaudible), the micro lending, sme banking, retail lending where we think that we have bought a competitive advantage and a good experience. s</t>
  </si>
  <si>
    <t xml:space="preserve"> by russia. excluding russia and belarus, nii and nfci have grown nicely in the past 12 months. loans to customers are of course distorted by russia with on the one hand a 22% reduction in local currency of the loan book, but a significantly strong ruble rate which then we will digest later on in details. we have got -- we have again seen good loan growth in many of our core ce markets, including romania slovakia, the czech republic, serbia, even before accounting for the recent acquisition. and most importantly, our cet1 ratio is now at 13.4% after deducting 30 basis points for dividend accruals. if we now move to the next slide. you know that we have been focusing on growing in central europe for some time now. and despite all that is going on in our eastern europe segment, i'm very plea</t>
  </si>
  <si>
    <t>y improved. in ukraine, our bank in ukraine is rather small. so here, it's the asset base. still i think there is room in some areas for loan growth. so here, our policy is to, over the time, move a little bit from the money, which is placed with the sovereign, not the central bank, to some more loans. but here, the -- it's rather the rate level, which makes the difference. i would assume that in czech republic, the margins are at the bottom. well, yes, here and there, we see some of the competitors who -- it's difficult to make a forecast on competition there. in this market, it can always happen that one creates the specific attractive offer. i won't expect it in these days, but i would not exclude it till the year-end. and your last question was, our own loan growth, i understood, versu</t>
  </si>
  <si>
    <t xml:space="preserve">was there any mismatch between the asset yield curves and the liability yield curves to mention this quarter? thank you. unidentified audience member i cannot give you a figure on the sales commissions. concerning the bond yields, there is a mismatch between the [dsa's] curve and the market curve, we know that. on top of this, there's been some movements between the (inaudible) adjusted return on danish market bonds and the swap rates. hakon fure, - okay, has that had a positive effect on your return in this quarter? unidentified audience member yes. hakon fure, - okay, thank you. operator (operator instructions). per gronborg, danske markets. per gronborg, - yes, good afternoon. it's per from danske. single question from my side, it's something we have discussed before. we are seeing now </t>
  </si>
  <si>
    <t>co ghizzoni, unicredit spa - ceo thank you. so about the net interest income, as i said, three effects. loans definitely impacting negatively. especially in germany, italy and cib, we see volumes going down. on the fx rate -- sorry, the rate effect, the most impacted is central eastern europe, precisely poland. if you remember in the last months the central bank has reduced significantly rates in poland. and in spite of the very positive reaction of the bank, this has affected, in a way, the result. and central eastern europe, where we have turkey, i already explained the reason. turkey year on year is -- impact is eur60m. so it's not negligible. so the rate is mostly cee volumes. francesca tondi, morgan stanley - analyst and on the italian side, the loans -- the rates on loans, how are th</t>
  </si>
  <si>
    <t xml:space="preserve"> look at the income line and the different parts, we can see that the swedish operation had a growth by 14%, declined in fih, as i said initially, and in promising growth in hansabank by 11%. net interest income is, of course, influenced by the increased lending volumes in the swedish branch operations. we have increased lending volume also in hansabank and increased in the deposit volumes in the swedish branch operations. good performance in swedbank markets influencing net interest income. we have pressure on our margins and lower deposit margins had a negative influence of sek300m. and in hansabank it is the lending margins that are under pressure. we can see more competition in hansabank operations in the quarter. net commission income. we had a growth by 8%. important to see that paym</t>
  </si>
  <si>
    <t>ir well, technically, we could. but i think we will mainly stick to sweden and to some extent, norway at this stage. so when it comes to euro, it will mainly be deposits. jens hallén, carnegie investment bank ab, research division - research analyst and then a final question on denmark. we've talked about this before. we've seen this in other credit -- consumer credit banks. they've come into the danish market, they've seen some problems. that doesn't appear to have affected you. kenneth usually says that you actually have a presence there. you're actually there. are you still there? in fact, is that -- are you still opting for that reason? or what's your perception of the danish market for credits? kenneth nilsson, resurs holding ab (publ) - president &amp; ceo well, we believe that it's a pr</t>
  </si>
  <si>
    <t xml:space="preserve">santander consumer as a whole, it's in germany where activities are strong there. half of the santander consumer finance, which is in germany, in fact, and then we're also very strong in italy, the uk; drive in the us, which is also growing. so all in all, we do see growth, but santander consumer is not that strong in spain. we are a third part of a business, spain, but in the other markets, like germany, etc., we're growing. unidentified audience member we also have some questions that have already been answered, stakes in fortis or rbs; and what about the destination of the capital gains of the financial city, what are you going to do with that money? unidentified audience member well, we haven't made any decision right now. in future presentations, we will comment on this. unidentified </t>
  </si>
  <si>
    <t xml:space="preserve">n successful. other income is down primarily because of that sale of the mendelsson (ph) building in berlin which i referred to earlier. so on an adjusted basis, results are down 15 percent, and as lars said, you know, we're not satisfied, but we feel we're doing fairly well under very difficult circumstances. and you can see then on the next page the very, very strong net in flow in our funds in germany, by far the strongest half year that seb ab has every had 500 million euros plus in each of the first two quarters this year is very satisfying. lars thunell, seba st - president and ceo turning back to asset management, you see that the operating results are down significantly. but again, if you look at it on a quarter-by-quarter basis, the result was actually up 11 percent from first to </t>
  </si>
  <si>
    <t xml:space="preserve"> bit more sensitive to interest rates than (inaudible) is, a bit more. so they have a slightly larger average duration on that claims divisions. so that's correct. operator our next question comes from jakob brink, nordea. jakob brink, nordea markets, research division - senior analyst &amp; sector coordinator just to continue where you left off on discounting, just to make 100% sure we saw with tryg denmark when they sold now their life insurance business, then the rate sensitivity dropped quite a bit because apparently, a very big part of the sensitivity was related to the illness and accident part of the life business. so just to make 100% sure that these numbers you're giving us now has been adjusted for the discontinuation of life? andreas ruben madsen, alm. brand a/s - group cfo yes, i c</t>
  </si>
  <si>
    <t xml:space="preserve">you for your understanding -- for your professional understanding that we will not disclose further details. as i said the negotiations are ongoing and more clarity will be disclosed most likely within the next few weeks. gregor pottmeyer, deutsche börse aktiengesellschaft - cfo &amp; member of executive board and with regard to the market share, yes, we comment on market share in the eex business in germany for more than 40%. and for the eex group in europe, it's 38% and that's clearly showing a strong increase overall. as last year, we were slightly above the 30% range, so 38% is really a great achievement here. operator the next question comes from chris turner calling from berenberg. christopher myles turner, joh. berenberg, gossler &amp; co. kg, research division - senior equity analyst it's </t>
  </si>
  <si>
    <t>n, give us a bit of color on where you now expect to see volume growth being weaker than what you did previously, both on a regional basis and on a product basis? thank you. christian clausen, - jason, you can say that household growth has, in general, been relatively stable in most of the countries. on the household side, the only country you can say which still is a little of a question mark is denmark, where basically most indicators are positive, but it seems to be the case that it has yet to fully materialize in real growth. and on the corporate side, it's a bit more mixed picture, but we still see quite good growth opportunities in, as we said before, in norway and finland. sweden is somewhat more challenged, and denmark is a little like the same story as we just discussed on the hou</t>
  </si>
  <si>
    <t xml:space="preserve">oints of total credit exposure, 1 basis point up from the previous quarter, small impacted only by consumer finance. cost of risk ended at 38 basis points or eur 238 million, 6 basis points higher than a year ago and only 1 basis point over 2021, clearly showing asset quality stabilization despite increased exposure. we continue to see no evidence of negative impact in asset quality indicators in spain, portugal and ireland, and only consumer finance is suffering from cost of risk increasing, but more than offset by reduction in mortgages and large company indicators. we expect this stable behavior to continue for the last quarter of the year. all this have made us maintain the cost of risk guidance at 40 basis points at year-end. and our provisions for litigations, as you could see, they </t>
  </si>
  <si>
    <t xml:space="preserve"> few years, we have financed close to inr 41,000 crores of these major projects of state-owned irrigation departments. again, it's the government account, but fully state government guaranteed. so this was one area. moreover, in the area of this, we have our -- this obligation towards clean power, towards green power to reduce greenhouse gas emissions, in line with our country's obligation in the paris protocol wherein we are embarked on a massive program for 175-megawatt power -- gigawatt of this renewable power this country is doing. rec has taken a massive initiative to take a large share, in particularly taking this renewable energy going forward. and 2020, '21, we'll see that we will pick up a good number of projects. our focus has been always for good developers. and you see, even in</t>
  </si>
  <si>
    <t xml:space="preserve">posure in those books, and how well is it covered now with the additional impairments? stephen koseff, investec plc - ceo the irish book's about 50-something-% covered, 55% covered. the australian book is about 25% covered. unidentified audience member and, sorry, just in terms of actual quantum of those two books? stephen koseff, investec plc - ceo the australian book was aud400 million, and the irish book was pre-impairments about gbp190 million. unidentified audience member okay, thanks, stephen. stephen koseff, investec plc - ceo net of impairments, maybe under -- just over or under gbp100 million, somewhere around there. more questions? nothing? in that case, [i'll send the passage]. okay, we'll go to london. unidentified audience member are there any questions in london? stephen, no </t>
  </si>
  <si>
    <t>s set at $10 below the quarterly benchmark. these occurrences have resulted in more difficult negotiations for our q2 coke and coal pricing. as we move through april, china pulled out of the import market, mongolian coal production resumed, and the australian production ramped up. supply began to overtake demand once again. in europe, steel production from march yielded mixed results. germany and spain showed year-over-year declines and italy was down significantly at 18% year-over-year due to curtailments at both lucini and elba. the uk was a positive surprise for march, up 53% year-over-year because of the restart of a blast furnace at port talbot and an increase at the ssi plant in teesside. asian crude steel for march showed china up year-over-year and japan was also up year-over-year.</t>
  </si>
  <si>
    <t>ng income stream on the back of the investment products business as well. so yes, there is also there. we are a bank that is very transparent in what we do. this is what makes our reputation. this what makes our net promoter score. so, we're not opportunistic on fees. we charge fees for services that clients actually see as valuable. also in the netherlands, the fees will be recurring. now in the netherlands, the costs -- over the year you actually have seen a cost decrease in the netherlands not a cost increase because you see actually the benefit of the earlier programs coming in, in our cost line, in our cost line. overall in any scenario, we in any country, in any business we try to manage or we manage for positive jaws. whether we will make an overall positive jaw for 2018 with some o</t>
  </si>
  <si>
    <t>s objectives, i would say good news on life new business value, eur57 million. if you look at the irr, a little bit of a mixed bag. last year, we had 9%, well to be precise, we had 8.5% and this year, we have 8.2%, so it's a small deterioration. what happened? the netherlands is above 10%, but belgium, interest rates in belgium went down so fast. during the year, there was still uncertainty about belgium government bonds and there was a very rapid decline and we had difficulty keeping up with lowering the guarantees. that was the reason, so a little bit of a pipeline effect why the belgium irr was somewhat lower. all in all, i think good. what's less good, and i think it'll be slightly inflated, is the 97.9%. the real bad news there is that if you include the marine business, if you includ</t>
  </si>
  <si>
    <t>ing derivatives becoming negative now after generally being positive? and whether this is an ongoing shift in strategy? thank you. hanno strube, depfa bank plc - ir peter we didn't grasp the second question on the regions. peter pesta, - analyst okay if you go onto the -- i'll get the press release back here but if you go into the press release you break things down by geographic region, ireland, germany and other. and the other category, it's on page 16, segmental reporting note. the other category includes the us and cyprus and so on i guess. you've got commission down, sales assets down, trading negative and then administrative expenses up and so on. i was wondering if you just could give some view as to what the major issues driving the [inaudible] different p&amp;l items in different dire</t>
  </si>
  <si>
    <t xml:space="preserve"> ir operator, one last question. operator (inaudible), danske. unidentified audience member yes, hi. this is (inaudible) from danske. i have three questions if i can. one is regarding the arbitration case. i saw on page four i think in the reports that you mentioned the [helipandi] arbitration case, which you expect to be resolved in h2 '07. if you just give us a clue about that. then on motor in denmark, i think you mentioned the fact for claims frequency that there is an increased vandalism and then i think you mentioned glass and burglary. i don't think it is the first time you mention this issue on motor. can you just tell me how much of this you see as a recurring theme or how much is a temporary situation? finally, on the -- there was a question on the rating as well. am i correct in</t>
  </si>
  <si>
    <t xml:space="preserve"> and obviously security services. to say something about securities, obviously that is also seasonal; not every quarter has the same impact. so the guidance which we have given on the fee and commissions business (inaudible) first quarter 2016, you should consider that for a total amount. kirishanthan vijayarajah, barclays - analyst understood. yes. and then in terms of the penetration outside of belgium? johan thijs, kbc group sa - group ceo we will continue -- sorry i forgot to answer that. we will continue to develop our production the way we did it in belgium and all the other countries as well. kirishanthan vijayarajah, barclays - analyst okay, thank you. operator johannes thormann, hsbc. johannes thormann, hsbc global research - analyst two questions left from my side. first of all, </t>
  </si>
  <si>
    <t>xtrapolate going forwards? thank you. martin gruell, raiffeisen bank international ag - cfo let me start with your question on poland. the surprising cut on the lombard rate will have an impact, though we do not believe that it will be tremendous because we do not have such high volumes in the categories which will be affected. for all those who are not familiar, there is a regulation in place in poland where there is a cap on interest rate for certain loan products, which is linked to a formula saying four times the lombard rate. and due to the reduction of the lombard rate, this cap was now lowered by 4 percentage points. so we will have an impact on that, but it would be a quite low double-digit number. secondly, the levies for -- actually they are contributions to a local resolution fu</t>
  </si>
  <si>
    <t>en many, many ratios. i think that in europe we are witnessing a variety of core capital definitions; principal capital, the ecv capital, the basel iii capital, the core capital. basically what we are reflecting here is the core capital as an audited figure and following the definition of the local authorities. so we have 9.93% of core capital. we are increasing it and we are ahead of the pack in spain and, indeed, in europe. having said that, in spain, really the banks are extremely well-capitalized. so being the leader of the well-capitalized banks in a european context obviously is very important. also just to mention here on solvency is that our leverage ratio is very low. we only have 14 times leverage versus an average of 30 times leverage in europe. so what does it mean? it means th</t>
  </si>
  <si>
    <t>s as accepted over a periods of, in average, 10 years. so you do have to reconcile those numbers and to be able to come to that tax rate that you saw on the income statement. thank you. operator and moving now, move to our next question coming from inigo lecubarri with olympus capital. please go ahead. inigo lecubarri, olympus capital - analyst hello, just three general questions with specific to poland and greece and one more general. on poland, can you give us your gnp growth assumptions in poland, we have got recently some numbers from kbcm that i would like to find out what is your outlook for that this year, 2004 and 2005. in greece, how do you manage to produce cost, that's quite a significant achievement considering where you are at building stage there and it does seem to highlight</t>
  </si>
  <si>
    <t xml:space="preserve"> bank. in terms of the cost, in the free cash flow for other, rightly so you mentioned the eur 58 million annual payment. so this is when the payment takes, as you know, place only once a year of eur 58 million as i said. the rest is basically a combination of holding expenses. sometimes there are some adjustments on the taxes that we have to pay from the holding as part of the fiscal unit in the netherlands. but also special items, as you know, relating to the holding company, new restructurings for sample, redundancies as we have seen. sorry, there is a final question on the private equity dividends. well, it very much comes, as you know, through the investment income when these are recognized. otherwise they are reflected on capital gains coming from revaluations of the equity. and when</t>
  </si>
  <si>
    <t>rest income, we saw a continued good result from the founding activities, and i think that was one very important explanation why the less interest income between the quarters was exactly unchanged. we also had an increase in net interest income in the non swedish regional banking unit, from 496 to 590, which was actually a month's review to a significant increase in norway (ph). so of course, in sweden we are seriously hit by the lower interest rate level that we have this year, the average refill (ph) rate being a nine month period up to now in sweden has been 2.21%, compared to 3.28 in the nine month period of last year. and that leaves us, significantly as i said, on the deposit (ph) side. actually the impact of the net interest income only on the deposit side was 368 million during th</t>
  </si>
  <si>
    <t xml:space="preserve">tter up than i expected, because i thought that the unipol portfolio will have a more worse loss ratio than our portfolio. but in the end, it played out that it is a little bit worse than the allianz average portfolio. therefore, the average combined loss ratio in italy, and that is a 20% portfolio expansion in italy, is actually looking very strong. that means supporting our underwriting result. france and germany continue to have rate increases, so also support from there. agcs and [euler are] holding up, and the turnaround candidates, i think, are on the right track. russia will just be diminished to almost nothing; brazil is on a good way, going forwards; the personal lines business, fireman's fund, is sold. and the commercial business, before we improve the loss ratios there, that is </t>
  </si>
  <si>
    <t>expectations on the new government. but as you know, q4 2020 was characterized by the sort of the beginning of the instability of our government that led to prime minister conte leaving the government, so the spread change versus the previous view. but also on the corporate securities, so the spread increase on corporate products generated an increase of the calculation of the spread level on the italian securities. so this is basically the reason why scr level went up in q4. let's say, market risk in a nutshell. now on a long-term basis, how can we use this excess of capital that we have? well, i have to say that, unfortunately, the solvency metrics are very volatile. well, by the way, as mr. villa said before, we have adopted some vestment policies or, let's say, derisking policies aimin</t>
  </si>
  <si>
    <t>decisions about the absolute size and relative growth rates of pools of economic profit in the financial services industry over the coming years, and then to ensure that our own geographical presence, business portfolio and capabilities are well aligned with those growth opportunities. so for example, in developing our investment banking activities outside the uk, in choosing to buy businesses in spain, the united states -- our purchase of juniper -- and south africa, and in investing heavily in the growth of barclays global investors in mainland europe or in japan, we are making judgments about future economic profit growth. all of the profit of ircb comes from outside the united kingdom. and of course, that profit has been significantly increased by the absa transaction. in addition, non</t>
  </si>
  <si>
    <t>oss guidance, eur3.6 billion of that relates to the landbank and development portfolio. and of that eur3.6 billion, as richie said, eur2.8 billion refers to landbank and development and eur800 million refers to investment properties. so for the total of our eur35 billion of property, there's eur3.6 billion of the eur6.9 billion in our guidance -- in our loan loss guidance. richie boucher, bank of ireland - group chief executive but i think it's important for people to remember that nama is a purchase of loans. we're looking at provisions against loans should they remain on our books, or else you're selling loans at a discount. so it's very important that we remember we're actually talking of two different concepts. take another question from ciaran, then we'll go to sebastian and then we'l</t>
  </si>
  <si>
    <t xml:space="preserve">a deadline. so there can be no ambiguity on that. that doesn't mean to say we shall remain a shareholder in intesa for 150 years but we can remain as long as we like. in terms of our balance sheet, no particular change. the important point, as you know, is that we have purchased the [tfs] that the state subscribed in october 2008. we sold and i think technically we were the first to do so, on the french market. we have no particular point here, we continue to have risk-weighted assets which are more or less sustainable from 2008 to 2009. but the market risks, on which we are doing a great deal, particularly in cib, are down. we have reduced var and var remains at a very low level. but the operating, operational risk, so once we have it, is very often, is very -- doesn't very often recede. </t>
  </si>
  <si>
    <t xml:space="preserve">e traditional endowment. then you can see how much this conversion process has already taken place. so in a nutshell, the vast majority of the conversion has happened already. so you cannot expect the same -- to the same degree, this will contribute an increase next year. but to tell you exactly now what is the amount, frankly speaking, of this particular project, i can't tell you. werner matula, vienna insurance group ag - group actuary in chief okay. regarding your third question, about the transfers between the segments, there are basically two effects, which i would like to explain. one is, we tried to identify exactly the segments to which we allocate the group embedded value. for example, (inaudible), which was last year not yet based on the run-offs for p&amp;c, was, for example, still </t>
  </si>
  <si>
    <t xml:space="preserve">market would have grown by more in the second half of 2011. the european markets continue to deliver strong growth, strong growth in both revenue and client numbers. i think what's notable here is that even somewhere like spain and italy, where clearly the economic circumstances are not fantastic, delivering very good growth; 29% growth in clients in spain, and 31% growth in revenue. so, clearly, germany's still the strongest growing of the european offices, but don't give up on the rest of europe just yet. we're now at a point where both france and germany are pretty similar in scale to what australia was four years ago. clearly, in the intervening four years we've something like tripled the revenue that we get from australia. we certainly have market-leading positions in each of france, </t>
  </si>
  <si>
    <t>g warsaw. deutsche borse group is constantly evaluating options to further enhance the value of the company. as you may know, in the case of warsaw, certain details of the privatization process have been already made public. i can assure you that we will only proceed with the project if we believe the transaction makes sense from a shareholder, customer and company perspective. this, so far, what warsaw is concerned. now, eric. eric mueller, deutsche borse ag - ir yes, let me take the other questions you had. on it, a reporting change, you are right to pick that up. it's in the quarterly report, and that's a low single digit million number that we have now accounted for within the it, not in eurex anymore. now, with regards to singapore, the singapore office for clearstream that has been o</t>
  </si>
  <si>
    <t>id i understood you correctly? per gronborg, danske equities - analyst yes. christian clausen, nordea bank ab - president and group ceo i mean, we have seen a -- on the group level and also in nordic banking, a negative effect from the hedge [start to come in], that the nordic banking had a positive effect in '06 and somewhat negative in '07. and that has mainly affected sweden, to a small extent finland, and hardly nothing in denmark and norway. so, it's correct that we have seen strong income increase in finland. it would have been actually maybe 1% even higher if we adjust for the deposit hedge. and in sweden, 7% growth rate in sweden, excluding the hedge shifts, above 11%. so, there are double-digit income growth in all markets, with extremely strong growth in finland. operator thank y</t>
  </si>
  <si>
    <t xml:space="preserve"> story there, youdish, if that makes sense. youdish chicooree, autonomous research llp - non designated member no. and then on the rsa acquisition, please? johan kirstein brammer, tryg a/s - group chief commercial officer &amp; member of executive board yes. you asked about 2 things essentially. you asked about whether we're going to have operational control over our assets that we will end up within sweden and norway and also whether we can start reaping the synergies. and as for the operational control, we will obtain operational control over our perimeter. there are, of course, going to be limitations to that since we are, at closing, the danish, the swedish and the norwegian assets are sort of linked in one scandi asset, so there will be limitation as to how we operate and execute our oper</t>
  </si>
  <si>
    <t>ing these loans are land and most of the land is land that can be developed. i think there is just under 5% of land that cannot be developed, is greenbelt but the rest are either developed or can be developed. and this of course, with this 25%, this covers our needs for coverage for the developers' portfolio assuming that what we presented to date is the lowest weight of developers of any bank in spain. tomas blasco, bbva group - head of ir okay, that is the end of the webcast so i would just like to thank you for coming along and i would like to remind you that our investor relations team will answer any questions that we haven't been able to answer here due to lack of time. thank you very much. definitions transcript has been published in near real-time by an experienced professional tra</t>
  </si>
  <si>
    <t xml:space="preserve"> adequately and might even get reversals. on your second question, we are not participating in campaigns. there are no campaigns as we speak. we are, on the other hand, not changing list prices as market rates are moving up and down. we are continuing to operate the same way as we have been doing during the last years. and on your third question, it's a very relevant question. you need to ask the swedish fsa on their view. it's up to them. riccardo rovere, mediobanca - banca di credito finanziario s.p.a., research division - research analyst okay. but would you be surprised if they moved it forward in general, any initiative? i mean commercial risk weight is just one. any initiative, would you be surprised if that would be moved forward? anders karlsson, swedbank ab (publ) - cfo i think th</t>
  </si>
  <si>
    <t>o take into the whole payment process and the whole core system process partners. so it's lots of flexibility, speed and, of course, also cost per policy. i can say that in private denmark, it's very successful and really strong feedback from people dealing with the system now. and for all practical reasons, we have the whole private business into the system in denmark. so it's really successful. sweden, we are planning, and i guess, '23, '24 is the years for sweden. blair thomson stewart, bofa securities, research division - head of the uk and european insurance why do you say that short term, the sales could be impacted negatively in sweden? helge leiro baastad, gjensidige forsikring asa - ceo no, i'm not saying we will benefit from phasing out the old system. and the system in denmark a</t>
  </si>
  <si>
    <t xml:space="preserve">sitive trend in (inaudible), but also germany, baltics and poland and finland and denmark are important. so we see asset management coming back very strongly over the whole field. very satisfying, none the least for our customers, is that the performance has improved very much, too. you can see that 72% of assets under management last year beat their indexes, and that was the best among the major swedish banks. moving on to baltics and poland, another very good year. total income, not up so much, and that is predominantly because of the lowering of short-term interest rates in the baltics, which has a negative effect on deposits and on equity. also, some tightening of spreads because of these countries moving closer and closer to e.u., and they're experiencing more and more the spreads as </t>
  </si>
  <si>
    <t>aging board, chief finance &amp; risk officer thank you, nina, and a warm welcome from vienna on a special day. today, hotels, restaurants, fitness centers, theaters and opera houses in austria are finally opening again. after more than 6 months of lockdown now, this is a big thing and hopefully, only the first step towards a more normalization. so we are happy about this very positive development in austria. and it's my pleasure to also present positive results for vig for the first 3 months of 2021, with which we are returning to pre-pandemic levels. with me on the call today is my board member colleague, peter hofinger, who will join me for the q&amp;a after the presentation. now let's immediately start on page 3, where we summarized the highlights for the first quarter of 2021. we achieved a s</t>
  </si>
  <si>
    <t>er eur1.5 billion net profit. this is a result that is embedding nonrecurring items for a total of about eur400 million, due in particular to the first conversion of swiss franc mortgages in croatia, implying a higher loan loss provision for some eur200 million. the net impact on p&amp;l is eur140 million. then we had during the first half of the year the single resolution fund in italy, germany, and austria booked for an amount of eur160 million net of tax, and finally the coverage announcement actions taken in ukraine in the second quarter for about eur100 million, once again net of tax. in this quarter, our cost efficiency efforts have mitigated the impact of the seasonality on revenues. at the same time, we keep improving on asset quality. our capital position further improved, with a comm</t>
  </si>
  <si>
    <t>rnbak, carnegie - analyst hello. it's anders hornbak from carnegie in copenhagen. two questions. first, you're indicating weather-related claims of dkk150 million for 2008. isn't that an increase versus your previous assumptions and what's the reason behind that? and secondly, if you could comment on the competitive situation, particularly on motor and if you have made any initiatives recently on danish motor. thank you. unidentified audience member we -- about the weather-related claims forecast for 2008, we have seen that the cloudbursts in 2007 -- the number of cloudburst claims has increased and, consequently, we have increased our budgeted number for weather-related claims in this area. and that is the reason why we have increased weather-related claims from dkk120 million to dkk150 m</t>
  </si>
  <si>
    <t xml:space="preserve"> quarter and a record $62 billion over the last 12 months with an additional $13 billion committed to pending deals. our real estate business was particularly active in the quarter, and our new global fund is nearly 20% committed, only 4 months after launching. global logistics remain a key theme with the glp and colony transactions. we also agreed to privatize a canadian public company that owns german office buildings, kicking off the investment period for our new european real estate fund. and just last week for breit, we announced the sale leaseback on the iconic bellagio hotel in las vegas, another great example of how scale and conviction set us apart. all of this deployment is planting the seeds for future performance revenues, and with nearly $150 billion of dry powder, we have sig</t>
  </si>
  <si>
    <t xml:space="preserve"> part of the strategy. it's been over the last few years. it's probably not been visible enough for some people, but it is increasingly been more relevant and will continue to grow. we have a great source of deposits in euros. unfortunately, they make javier's life difficult with having billions and billions of money at the ecb, as you said. but we also have great corporates that are operating in spain for decades and where we can obviously compete effectively, not only in funding them when it's appropriate, but also in doing transactional banking, project finance, et cetera, our ancillary business that makes the overall relationship attractive enough. no, that train has left the station. in fact, it did leave the station 3, 4 years ago. and it's going to become, i think, more relevant ove</t>
  </si>
  <si>
    <t xml:space="preserve">an improvement by sek103 million compared to the first quarter. all in all, deposit margins dropped by another sek188 million in the quarter and the net interest income related to the financing effect of the equity declined by sek38 million. in sweden deposit margins fell by another sek200 million, whereas operations outside sweden saw a small pickup of sek12 million. increased deposit volumes in sweden gave a negative impact of sek8 million, while total lending margins declined by sek11 million. here we have an improvement of sek77 million in sweden that was offset by lower lending margins, mainly in norway. in the uk lending margins improved slightly also in q2. in sweden the improvement was mainly driven by mortgage margins being up 3 basis points to 104 basis points. increased lending </t>
  </si>
  <si>
    <t xml:space="preserve">osure towards office buildings, commercial assets and public car parks across europe. more than 70% of the assets are located in belgium, and some 20% in the surrounding countries. most of the office buildings portfolio is located in brussels, in the brussels region, known for its relatively low volatility compared with other cities. commercial assets are situated within major shopping centers in belgium, while the public car parks via interparking are widespread over europe. that's for the investment portfolio. in terms of capital, fortis reports a core equity of eur7.9 billion, exceeding the total minimum requirement of the insurance activities by eur5.4 billion, what we can call a quite solid solvency situation. the core equity of the insurance activities stood at eur4.7 billion, while </t>
  </si>
  <si>
    <t>arket, but in some markets we look for at least 20% irr, especially for larger portfolios or medium sized portfolios. robert bonte-friedheim, select equity group inc. - analyst and so the portfolios acquired in second quarter would all have been with the higher irr? michael wolf, intrum justitia ab - ceo somewhere between 15% and 20% and some north of that. but it's not like it's a general -- the finnish market is not the same as the spanish market for example, so it depends on the mix. but generally speaking, we are trying to go for slightly higher irrs than the past. monika elling, intrum justitia ab - cfo and then, of course, once you have bought them, some is better than you expected and some is a little bit lower than expected. so there is a spread in the actual performance of what yo</t>
  </si>
  <si>
    <t>n away in denmark with these new rules. so it means that there are lots of customers who want simply, very normally taking back (inaudible) servicing their debts. but nevertheless if there is a negative equity in that type of asset-backed financing that has to pay before the loan loss. of course, this means for the future, as i said, that now because we have gone through our whole lending book in denmark in light of these new approvals then now we have definitely identified lots of new impaired customers and have booked lots of new loan losses for all these impaired customers so that it is very likely that this trend is not -- it is not going to be repeated quarter after quarter. but still we will have new loan-loss customers and impaired customers also in denmark because, of course, there</t>
  </si>
  <si>
    <t>o say that this project is one [of the] project -- is a very, very important project for angola. we are talking about more than 800,000 square meters of construction. thank you. operator your next question comes from daragh quinn from lehman brothers. please ask your question. daragh quinn, lehman brothers - analyst hi. good afternoon. i have three questions. firstly, on the underlying results in portugal and specifically on margins and the cost of risk. on the margin again this quarter, there's been further downward pressure. and i was just wondering your outlook for the remainder of the year. do you think, given the conditions i the wholesale markets and competition for deposits that the subsequent quarters in 2008 will see continued pressure on margins or do you expect to see a positive</t>
  </si>
  <si>
    <t>, i think it would be a very brief answer than hannes has given. so what's your euro rate sensitivity? can you guide us to how much benefit dni would have from the higher euro rates? johann strobl, raiffeisen bank international ag - chairman of the management board &amp; ceo yes, this is -- just the euro rates you said. okay, so here, you have to be aware that from the euro, we will mainly benefit in slovakia as there, we have a retail portfolio and to a much lower extent in some countries in southeastern europe, where there are some deposits as well, and 50 to something, i would assume, as a first guess. let's see how competition develops maybe a little bit more, hopefully. operator (operator instructions) we do have a follow-up question from alan webborn with societe generale. alan ramsey we</t>
  </si>
  <si>
    <t>ear and our customers in poland are much more tax savvy than in general. so we have 70% of our customers in poland, that's 900,000 customers are online customers and they are very quick adaptors to the entire online services side. so a very strong position overall, the asset management continues to do very well. we are number one in three out of the five categories of asset management products in poland. so we've a very strong reputation there and that's our -- this outperformance is built on reputation over the last number of years. because we are primarily an organic growth story in all our divisions we have to also be committed to supporting that level of growth. and that's why in the last year we have organized our enterprise agenda which is to put in place systems and processes that s</t>
  </si>
  <si>
    <t>luxembourg</t>
  </si>
  <si>
    <t>xpect this development to be repeated year-after-year. profitability also increased significantly again, not least, thanks to the improved investment result, and resulted in an increased ebit. strong growth, as well as more efficient processes also improved the new business margin. here a brief comment on the development on the annual premium equivalent. the ape does not contain the premiums from luxembourg, liechtenstein, austria and croatia, since we do not calculate embedded value for these units. they are included in the total value with their ifrs equity. let's look at the details of the embedded value development on the next slide. return on embedded value increased to 13.1%. the main factors for this development are, first, the increase in value of new business; second, the lower ri</t>
  </si>
  <si>
    <t>ency. we think that we have a strong set of capital ratios. cet1 fully loaded ratio going up to 11.7%. that's the organic capital generation for 28 basis points and all other adjustments that deduct 13. our total capital ratio after recent issuance really sound at 15.8% on a fully loaded basis after the issuance this summer of new senior nonpreferred taking advantage of the new legal framework in spain. our mrel subordinated instruments ratio would be at 16.8%. so we think that really sound capital metrics. the tangible book value also up by eur 0.10 per share this quarter to eur 3.40. and just to remind that yesterday, the board [this] approved an interim dividend payment of eur 0.07 per share in cash to be paid november 2. and with this, i give the floor back to the ceo before taking que</t>
  </si>
  <si>
    <t>ckversicherungs-gesellschaft aktiengesellschaft - cfo &amp; member of management board we just avoided the increase per share because 2017 was an extraordinarily bad year with regard to the major losses. so we learned that the capital market was somewhat disappointed about that. but we thought it to be adequate, yes. on your second question, the dividends from subsidiaries of munich re ag under local german gaap, there's a part which is recurring, i would say. but there's also a lot of noise with regard to one-off effect, yes. so one was in this year that the dividends from our u.s. reinsurance subsidiaries, property-casualty subsidiaries, had to be canceled due to the burden from the natural catastrophes. but typically, we also have intra-group transactions of various kinds, be it disposals o</t>
  </si>
  <si>
    <t xml:space="preserve">holders for this proposal. and with that, i would like to hand back to henrik. henrik wennerholm, ddm holding ag - ceo thanks, fredrik. please go to slide 16 to summarize the quarter here. and the key takeaways is that the collections were initially significantly impacted by the pandemic before actually gradually improving during the quarter. collections were principally received from croatia and greece as a result of our larger markets. we have, during the quarter, primarily focused on collections, liquidity management, keeping our staff safe and strengthening operations across our markets. our portfolio has continued to show resilience with downward revaluations and impairments on the first half being less than 0.7% of the opening 2020 book. our strategic investment in addiko is pending </t>
  </si>
  <si>
    <t>ve been having in '17, we've been growing very fast and we had a very positive return from our customers. now for '18, we see growth coming from different segment of the markets. we are pushing on the consumer loans in italy, in germany, in austria as well as in central eastern europe. we are pushing on the mortgage loans, recapturing market share that we lost in the couple of years previously in italy, but we're also having an inroad in germany and we're already growing in mortgage loan in austria by double digits, so we have higher growth than the market. and then we have also on the corporate, we have -- on the corporate commercial, we have a growth in all the countries and in central eastern europe. we are moving very fast on the so-called working capital solutions, which is mainly fos</t>
  </si>
  <si>
    <t xml:space="preserve">'ve sunk some costs into that already, and talked in the past about the expensive bits being done, so from here costs on that, and then why you're building anything at all. mike tobin, telecity group plc - ceo i think the first part of that, the -- on the surface, 72% would suggest that you could continue to grow in that space. but you think about that on a group level, right? so, for example, in warsaw and sofia we have nothing. we've acquired assets there that are completely full and operationally sweating fully the assets, so we need expansion programs there. when you look at places like powergate, we have the capacity; and as that fills, we open more. where we've got -- the challenge is, as i said, the focus for the sales people will be to go and utilize the churn space, which, again, </t>
  </si>
  <si>
    <t xml:space="preserve">d commissions. in spite of the more adverse environment due to the market [results] and due to the higher interest rates which typically translate in less interest in off-balance sheet investments, shows a growth of 6%, where (technical difficulty] shows the growth of 9%, to a large extent, explained by credit cards, transactional fees and the current fees. in the international operations, namely poland, the fees and commissions were stable due to an even higher, i would say, impact from the interest rate movements from the nii. other income, as you see, were affected by the institutional protection scheme. you can see here, the other income in 2022 had an impact of eur 59 million, which translates, of course, in the growth of the mandatory contributions. in portugal, it's quite stable in </t>
  </si>
  <si>
    <t>agement division shows a disimprovement due to lower income levels in biam. progress is being made in reducing the group cost income ratio and i expect to see further improvement in the current fiscal year to march '07. if i look at loan and resources volume growth, we have seen very strong growth across the group, reflecting the strength of our distribution network and sales capability in retail ireland and the success of our growth strategies in wholesale and ukfs. in retail ireland, we achieved loan growth of 23% and resource growth of 15%, whilst in wholesale and the uk we delivered very strong loan growth of 35% and 29%, respectively. our resources in the uk declined as a result of the sale of the bristol &amp; west branch network and its related deposit base. the significant growth in ou</t>
  </si>
  <si>
    <t>r as a result of legacy technology assets reached in the end of their useful lives, and we continue to invest in new technology. the following slide sets out our noncore charges for the year, which fell as we progress important elements of our business restructuring. the customer redress charges you see here relate to the ongoing tracker mortgage examination and the eur 25 million central bank of ireland fine related to historical it service continuity issues. slide 24 sets out the building blocks with a net impairment gain of eur 194 million. eur 152 million of this gain is a combination of ila model releases from the improved economic outlook partially offset by the retention of management adjustments, as we protect our balance sheet from latent covid-19 risk and npe resolution and relat</t>
  </si>
  <si>
    <t>croatian</t>
  </si>
  <si>
    <t xml:space="preserve">s here are much higher than the stock volume growth. and this is actually -- these are the numbers which reflect the increasing demand, even if they don't translate immediately to similarly high-growth volume numbers there in our portfolios. and particularly strong is the hungarian mortgage, cash loan; and the bulgarian mortgage; the ukrainian consumer lending; romanian mortgage consumer lending; croatian consumer lending; serbian mortgage loans; croatian -- montenegro mortgage loan. so basically in each country -- and russian cash flow, as in each country, we have this 1 retail product segment growing quite fast in terms of our new productions. and this obviously reflects the economic situation in these countries. basically, in all countries and most importantly in our biggest markets in </t>
  </si>
  <si>
    <t xml:space="preserve">rcedes the unused conditional share buyback of eur 250 million, and total shareholder remuneration for its 2022 is equivalent to eur 1.55 per share and reflects a yield of around 11% at the current share price. so i'd like to talk a little bit about the achievements on our strategy execution and turning, therefore, to slide 3. we had a good year attracting new business. we were a market leader in dutch mortgages, and our entrepreneur and enterprise concept is now live in all countries. we successfully transitioned our retail business to a digital-first model with now only 27 branches remaining. we simplified our organizational structure and intend to appoint a chief operational officer on the board in due course. the ecb noncore wind-down is well underway as we fully closed our activities </t>
  </si>
  <si>
    <t>ctically stable at around pln700 million, yet the cross-sell grows to this client substantially. and we will continue this business using the it systems, know-how expertise, financial modelling that was accumulated in meritum for the last years. we combine that with what is the best in class in alior and it allows me to be very positive that we will be the number two player in consumer finance in poland after santander. this is our goal; i think quite achievable. on page 18, these are the highlights and probably the most difficult page of the presentation. the easy part here is nim. we started the last year with 4.5%; we ended up with 4.6%. we are starting this year with 4.6%; we believe it will end up at 4.7%. cost of risk is nothing special, it's just we do not expect any deterioration w</t>
  </si>
  <si>
    <t>ross collections are roughly 10% higher than you expected at the beginning of the quarter? michael wolf, intrum justitia ab - ceo no, slightly lower. i think -- monika elling, intrum justitia ab - cfo about 5%. michael wolf, intrum justitia ab - ceo yes, half of that. gaurav rege, cazenove - analyst alright, alright. and last couple of questions on the uk. what's the new data that you've got from ireland and scotland which makes you think the breakeven for the group -- for the region will be challenging for the full year? michael wolf, intrum justitia ab - ceo i think the challenge in markets like ireland and scotland is that there is not the well-developed debt surveillance business. so you're basically dependent on amicable debt collection. and there, you get cases late, and therefore yo</t>
  </si>
  <si>
    <t>t year, which actually there's been very substantial reductions. that's really been the focus of our most recent discussions with the agencies. amit kumar, macquarie research equities - analyst and what is the feedback you are getting from them? bill babcock, partnerre ltd. - evp &amp; cfo we have no feedback yet. amit kumar, macquarie research equities - analyst i guess the other question relates to paris re. when you acquired it that was a $1.4 billion book. a lot of that has been re-underwritten. how much of that remains on your book right now? and i guess, what are your thoughts on renewals going forward? should we expect you to continue to pullback or are you okay with the current levels of exposure? costas miranthis, partnerre ltd. - president &amp; ceo let me take that. i think we, as i sai</t>
  </si>
  <si>
    <t>er it right, we have even given slightly -- slight ranges. so for the time being, that still fits well. and the associated question to margin -- does margin pressure or customer behavior have an impact. theoretically speaking, if you model something, there is always a model risk. but i would think that, that model risk is pretty limited, and very well tracked currently. and the margin pressure in germany, i think, that is also a pretty well-known effect and doesn't affect the models anyway. ladies and gentlemen, many thanks for your questions and the discussions with you. i would like to say goodbye for today, and i'm looking forward to future discussions with you. goodbye and have a nice day. definitions transcript has been published in near real-time by an experienced professional transc</t>
  </si>
  <si>
    <t>hat you expect retain earnings or the consensus expects retained earnings to be 140 basis points, which should make sure that 2012 basel 3 core tier 1 will be at the level of today, so 8.6%. so does it imply that you roughly see 140 basis points impact from basel 3 today, is that how i should understand this? the second question, could you clarify please the jump in risk-weighted assets in retail austria, it jumped quite a bit in the quarter. and on funding (technical difficulty). would you give us some insight as to how big the potential cover pool is and how much (technical difficulty) federico ghizzoni, unicredit group spa - ceo sorry, can you repeat again the question about funding because we are losing part of your line. ronny rehn, kbw - analyst of the line, yes. (technical difficult</t>
  </si>
  <si>
    <t>rning more business from advisers who sell our funds. in the quarter, net outflows were higher and that included more than $1 billion year-over-year negative swing in model flows. in the u.k. and europe retail, we're in net inflows of about $300 million, but flows have been softer. we're reinforcing our strong position in the u.k. and investing and expanding key european markets, including italy, germany and spain. brexit remains a top priority. during this period of uncertainty, we've been supporting our clients as we begin to transition certain portfolios while we continue to extend our ckf fund range in europe. in institutional, we had elevated outflows as clients continue to derisk, rebalance and seek liquidity in this environment. we're working hard to convert opportunities in our pip</t>
  </si>
  <si>
    <t xml:space="preserve"> somewhat lower levels, but uk spread betting had certainly improved over the last few months. australia had a 6% fall in revenue per client; again that was weighted towards the beginning of the year. towards the end of the year it certainly recovered, and it actually peaked in may. europe overall fell 9%. there's a number of dynamics in here; the one to spike out is that germany had an 11% rise. germany's average revenue per client is a lot lower to the rest of the european countries, so as that mix changes there's an impact on the revenue per client. italy and spain are certainly driven by the economic conditions. client retention; this slide shows that the retention rates are actually broadly stable. there are troughs after extreme volatility, but overall, we had a 70% retention rate fr</t>
  </si>
  <si>
    <t xml:space="preserve"> reflects the fact that some -- on the proportional business our clients have been less disciplined than ourselves. they have had, in some categories, like [holdings and holding motor], a harsher competition in various countries that we have identified and spoken about in the past. and that stefan and michel referred to in terms of price adequacy in relative terms in some lines, in countries like germany or france. so that has an effect, which is addressed successfully by the new 2006 renewal, but you're conclusion was correct. so this is not a dramatic set back, but it's there. stefan lippe, swiss reinsurance company - head of products just turning to the question of what is the expected nat cat burden,'06. we simply don't know at this moment, because more than 40% of the u.s. business, e</t>
  </si>
  <si>
    <t xml:space="preserve">real problems. our total exposure, as you can see from the slide, is eur5.9b and this is split between construction and land, which is 14% of the irish book or 8% of our group loan book total. because of the problems in the market, our watch list has increased to almost 8% of the total and impaired loans are running at 5%. impaired loans in this sector now account for 60% of all impaired loans in ireland, so it gives you a sense of how tough the market has been. having said that, 78% is classified as high quality, it's passed all our stress tests and the next few slides explain why. you'll have seen the first bullet point on this slide before because it's the key to the way we lend. we lend to experienced developers with full personal recourse and we take a charge over all other available </t>
  </si>
  <si>
    <t>his slowdown and the capacity of the german industry to accelerate again in the course of 2019. so no recession. i would say, more or less a plateau in europe. philippe brassac, crédit agricole s.a. - ceo i would add on. in italy, at this point, when you look at on the long term, you can see that there was no correlation between our net income reserves and the growth in italy. we had recession in italy several years ago. we are not negative results for crédit agricole. the explanation is very simple. our setup started more than 30 years ago, especially north of italy. and since this time, we just give the priority to organic growth and then to additional setup by gradually acquisition, very small acquisitions, never rupturing the model. thanks to that, we succeeded to close many situations</t>
  </si>
  <si>
    <t xml:space="preserve">4. we expect to be in 2015 before we see a top line more in line with inflation and clearly it takes a while before particularly sweden and commercial starts to move in the right direction. and then i guess on the e-auction side and on the property side, it's fair to say that currently on the property benefits in the procurement program i would say that some 75% of the impact currently comes from denmark and a rather small proportion currently comes from norway. i guess what we're trying to do now is to figure out what sort of persuasive measures does it require to get the norwegian craftsmen more interested in participating in these programs. so far we have perhaps naively assumed that we could use exactly the same methodology in those two countries and given that the craftsmen in norway </t>
  </si>
  <si>
    <t xml:space="preserve">open, but, of course, we have to establish our position with these first in order to be really credible in getting into other areas as well. unidentified audience member is elcoteq going to be a listed company in the future? jouni hartikainen, elcoteq se - president and ceo now, when the videocon discussion has terminated, i strongly believe so. because, practically, you probably all know that in luxembourg change of control, or whatever you call it, if someone owns more than 33%, meaning new owners, not the existing ones, then that triggers the public tender offer. satu jaatinen, elcoteq se - communications manager okay, any more questions? what about operator; do we have any questions on the line? operator (operator instructions). we appear to have no questions from the line. i hand the </t>
  </si>
  <si>
    <t>e quarter when compared to the fourth quarter; evidence, we believe, of the ongoing strength of our franchise and continued confidence of our customers. new life sales were down in the americas due to lower universal life sales in the high net worth market, and lower variable life sales in the middle market, as well as lower sales of bank-owned and corporate-owned life insurance contracts. in the netherlands we won a couple of large group pension contracts, though we've seen it's declined in individual life sales. in the uk sales were down across most lines of business, which offset the growth we experienced in our annuity business. and in other countries spain experienced a particularly strong increase in new life sales, reflecting the incorporation of our new joint ventures, as well as h</t>
  </si>
  <si>
    <t xml:space="preserve"> in determining if a customer defaults -- a loan is over 90 days past due; the bank is assisting in the financial rescue restructuring measures of the customer with or without restructuring contributions; the bank has demanded repayment of its claim; or the customer has become insolvent. in addition, in the risk management, we follow the group exposure approach (spoken in german) according to the german law. this means that if there is one non-performing loan to a group of exposures, the overall exposure of the group is included in the default portfolio. francesca tondi, morgan stanley - analyst thank you. operator anke reingen, rbc. anke reingen, rbc capital markets - analyst i just had two follow-up questions. the first is on the reduction in the non-core assets in the quarter. you said </t>
  </si>
  <si>
    <t xml:space="preserve">concrete outlook for 2023 basis of ifrs 17 and 9, will only be possible in the course of the year. thank you for your attention, and we are ready now to take your questions. questions and answers operator (operator instructions) the first question is coming from bhavin rathod from hsbc. bhavin kumar rathod, hsbc, research division - analyst so i have 3. the first one would be on the cost ratio in poland, which was remarkably high in the fourth quarter of 2022. so could you just provide any additional color as on what was the driver of this higher cost ratio in poland? i'll appreciate there's some competition going on, but any indication as in what drove this higher ratio higher acquisition cost or claim handling, any color would be really helpful? the second one would be on turkey, if you </t>
  </si>
  <si>
    <t xml:space="preserve">gdahl, intrum ab (publ) - president &amp; ceo and let me clarify then. it's because the erc curve is slightly higher then because of the upward revision rather than the collections coming down. peter testa, one investments s.a.g.l. - analyst right. okay. and then just on the strategic markets, greece is obviously performing extremely well. you could see it in the margin. we saw, when you started with italy, there was an element, let's say, low-hanging fruit. and after a period of time, it normalized. do you expect that in greece? or are you also seeing then something different on flows, et cetera, which give you some confidence that this is sustaining at a high rate going forward? anders engdahl, intrum ab (publ) - president &amp; ceo in terms of the greek business, as we said, we're very pleased </t>
  </si>
  <si>
    <t>slovenia</t>
  </si>
  <si>
    <t xml:space="preserve"> the other indicators because turmoil and volatility is nothing that none of us would like or appreciate. but if there were a gradual increase of rate environment, of course, for all banks, that's great news, including us. so that's for sure. roe upside in the range of 100 bps easily. operator (operator instructions) so i'll move over to the webcast questions. our first question is from miha from slovenia. it reads to what extent is nlb group exposed to ukraine and russia? how are you planning to project nlb group against economical and geopolitical consequences of the war in ukraine? blaz brodnjak, nova ljubljanska banka d.d. - president of the management board, president, ceo &amp; cmo andreas, will you? peter andreas burkhardt, nova ljubljanska banka d.d. - chief risk officer &amp; member of ma</t>
  </si>
  <si>
    <t xml:space="preserve"> analyst thank you very much for taking the questions. i just had a question on net interest income. you pointed out that there have been some headwinds from rates and fx coming through. i'm just wondering if you expect these headwinds have fallen out? and whether you expect a more positive underlying development in q4 net interest income? and then just a question on asset quality. i can see that danish asset quality has improved a lot, which just seems to drive a lot of the beat. can you just give us some color around what's going on in denmark? is it being kind of driven by higher asset prices? or just kind of sort of give us some information on what's going on there. and then just a last question on regulation. in your discussion with the swedish regulator, has any kind of concerns arou</t>
  </si>
  <si>
    <t>ountries. this is very much linked to all the programs we have implemented on technical excellence, and this is something we started now that -- more than 3 years ago. how sustainable is it? hard for me to tell you. i mean, we are working hard to make it sustainable. and again, the fact that we see broad-based and consistent with our technical excellence program makes us confident. acquisition in portugal, you remember that when we had discussed our plan at the investor day, we said we had various criteria, strategic fit, and we believe this is totally consistent with our strategy, [culturally] and we also believe that this is a deal which is consistent with our corporate dna. and then, of course, financial criteria. so we've disclosed, i think which is helpful to you, results that we thin</t>
  </si>
  <si>
    <t>estion is that you are not probably going to sign a new agreement covering the next two years. also on costs, if you could, quantify how much was the austrian bank levy in 2011 and how much we should expect for 2012 in terms of bank levies in austria and other cee countries, given that there's a number of other countries which are introducing it and it is going up in austria. i'd like to keep the german one separate. then a second question is on basel 3. now that the impact of the rwas related to basel 2 is behind, could you just give us an update on what will be the impact next year on the rwa side related to basel 3? and then the curiosity is out of the ecb funding. is it all drawn from italy, or there's some of it which has been drawn from germany and austria? thank you. federico ghizzo</t>
  </si>
  <si>
    <t>d, i think that will be the negative legacy of this decision for the cypriot economy. on that happy note, i will pass the floor to george poulopoulos. george poulopoulos, piraeus bank sa - cfo thank you, ilias. as we were in cyprus, let's describe the recent acquisition of the operations of the three cypriot banks. piraeus bank acquired all the greek deposits, loans, and branches of banco cyprus, cyprus popular bank, and hellenic bank, including loans and deposits of their greek subsidiaries -- leasing, factoring, and ibg in greece -- for a total cash consideration of eur524 million. the agreement follows the proposal submitted in response to the invitation addressed to greek banks by the greek government, the bank of greece, and the hellenic financial stability fund. the consideration was</t>
  </si>
  <si>
    <t>has bumped your new business margin up from sort of 14% to 40%. what's the background to that? bill robertson, aegon n.v. - chief actuary which number is that? chris hitchings, kbw - analyst this is the value of new business in the first quarter. bill robertson, aegon n.v. - chief actuary okay. chris hitchings, kbw - analyst in the netherlands. or just overall generally, but particularly it's the netherlands figure that stands out. bill robertson, aegon n.v. - chief actuary the new business impact there has just grown significantly, increased margin coming through from our mortgage business that we're able to generate a significantly higher margin than we were able to generate in the previous year. i think the market's less competitive and that allows you to generate a significantly higher</t>
  </si>
  <si>
    <t>ntinued normalization across our business segments, especially cms and strategic markets. in cms, we expect to see gradual normalization in u.k.'s inflows and our strong pipeline conversion to add to the growth outlook into next year and beyond. in strategic markets, we see continued solid performance with strong delivery from our greek business and our real estate business in spain and where our italian business, which has experienced a delayed recovery, is expected to gradually go back to full operating capacity. our investment business continues to have very strong momentum, displaying strong back-book performance and accelerating deployment pace at attractive mid-teen returns. and lastly, our one intrum transformation program remains on track. and we're now, during the second half of 2</t>
  </si>
  <si>
    <t xml:space="preserve"> take the last three quarters in net interest income, the net interest income has perhaps more or less stabilized. on the life insurance side, the investment market was a bit mixed, still in the first quarter of 2003, and then we saw a significant turnaround in the quarters after that, and this first quarter in 2004 has been exceptionally good with very strong investment income and dividends from finnish companies. in if, we still take the exact 38% of their net profits, and the net profit how we consolidate, or how we take the 38% is net of actual paid tax plus the reduction on the deferred tax assets. so the actually paid tax and the tax benefit is not reflected in these numbers. on the holding company level, there is a minor change compared to last year. now on the holding company level</t>
  </si>
  <si>
    <t>the fund. when it comes to innovative deal structures, dovalue has been able to consistently affirm its market leadership. this is why we are present in the most important bids in europe. the pipeline for servicing mandate is still solid across all market with a few larger -- with a few large mandates we are already working on, especially in greece, italy and cyprus; and several mid-sized ones in spain. the most interesting announcement will be in the second half of the year, where the most important mandates will complete. moving to slide 6, i would like to point out how the positive cash generation feature of 2020, which is resulting from a shift to professional investors and consolidation of dovalue greece, is consolidating further, with q1 operating cash flow standing at a record [heig</t>
  </si>
  <si>
    <t xml:space="preserve">nothing untoward on a recurring basis coming through on that number. and if you flick it over into the assumption changes side, you'll see an ongoing improvement in our expense, our productivity base. denis casey, irish life and permanent plc - group ceo okay. thank you, peter. peter fitzpatrick, irish life and permanent plc - group fd so apologies for that little bit of confusion. dave mccarthy, irish life and permanent plc - cfo i don't think there are any more questions from london. denis casey, irish life and permanent plc - group ceo okay. thank you, dave. you're all done? okay. right. so we're going to take questions, please, from the audience in dublin now. if we start with emer. emer lang, davy stockbrokers - analyst emer lang from davy. just two questions. can you clarify whether </t>
  </si>
  <si>
    <t xml:space="preserve">pdate, less than salary inflation, and we have added people. and that is between these 2. [rejuvenation] taking younger, less expensive people to replace more expensive when they leave and also be very smart around whom you hire as a consultant versus higher as a permanent part of the bank. and there's many other areas. but to give you a little bit of flavor how we think about running it. then on germany, yes, you're right. for the tax audits, i believe with what i know today, the maximum will be the eur 1.5 billion plus interest. and that is for what we know today is around the eur 2 billion maximum. and then i have no news or new information on the u.s. and that is not, as i point out, a litigation. so we are nowhere near to having a litigation situation in the u.s., but we are having a </t>
  </si>
  <si>
    <t>e specific products, and we are in constant cooperation with the government on this. but in terms of the impact, you were more asking for the impact, i guess. for the gdp, first of all, for the gdp, this next-generation eu, our bbva research team, they do expect a 1 percentage point impact in the gdp growth because of next-generation eu in 2022, and 1.5% percentage point increase in gdp growth in spain due to next-generation eu funds. so overall, economic situation will be helped from this. we have also deep dived into which sectors are going to be receiving this, which types of companies, what is the subsidy level, how much financing, additional financing those clients might be needing and so on. we do expect annually an 8% increase in the what we call new loan production in the commercia</t>
  </si>
  <si>
    <t>e client side, i don't think in general we see the corporate come in expressing caution about their earnings growth. however, there are some that are pointing to the us dollar in the longer terms, that's going to give them some challenges if they have major proportion of earnings from dollar. but in general, it looks lets say if there is still good optimism around corporate. house price growth in sweden, i think can not be compared to the danish house price growth, but range to be seen. i think the danish house prices in certain areas came up quicker. the swedish, you can't really compare those. in none of the markets so are we overly cautious. derek de vries, merrill lynch - analyst okay. thanks you, very clear. operator anders hornbak from carnegie is on the phone with a question. anders</t>
  </si>
  <si>
    <t>ortant point. calculating roe on net income is -- doesn't make much sense today. the net income is not high enough for the roe to be significant in terms of its calculation. so i think that's that. as far as the tension on the market is concerned, we were obviously a bit confident after the stress test episode, and now things have fallen back a bit, and the market clearly is still pretty nervous. ireland was downgraded yesterday from aa to aa minus. this is a very important event, justified by the support provided by the bank of ireland to financial institutions. and the market i think reacted very quickly to that. so the market is still very nervous. but there's a major change, however, which we have started to see this summer, which is that the eu has set up a eur750 billion fund, so the</t>
  </si>
  <si>
    <t xml:space="preserve"> looking at 2021, just maybe if you could give some parameters around how much confidence you have in that $450 million number and what that implies for kind of fad across the business? joseph p. adams, fortress transportation and infrastructure investors llc - chairman &amp; ceo well, obviously, we feel pretty good about it, but obviously, covid is still out there, and you see europe and germany and france taking steps to shut down again. on the other hand, you have countries in asia where they've had no infections in taiwan. and china is back to pre-covid flying levels. so it's quite varied around the world. but people are figuring out how to manage it and people are flying. the u.s. had 1 million passengers in september. so i think people are getting there without a vaccine. obviously, many</t>
  </si>
  <si>
    <t>hink we understand that there are cycles and we are now at the beginning of a cycle that perhaps is a little slower than what we have seen before. but it's, in our opinion, likely to reverse itself. tonny thierry andersen, danske bank a/s - cfo and to add on that that when you look at our assumptions on gdp, that's the weighted for the group. we're saying 2% and we obviously have operated outside denmark. and if you look at the blended danske bank gdp, if one could express it that way, we're still at 2%. and so i think, in that regard, you can't look at just the 1.4% and say that -- to our assumption is under 2012 [bank]. andreas hakansson, ubs - analyst that's fair enough. thank you. operator aaron ibbotson from goldman sachs is on line with a question. aaron ibbotson, goldman sachs - ana</t>
  </si>
  <si>
    <t>ct us to continue to see low provisioning levels. now expecting income on the provision line is not something one can do. we have to accept the fact that even at the highest point of the cycle, there would be credit losses. but my expectation would be they will be fairly moderate. operator per gronborg. per gronborg, alfred berg/abn amro - analyst it's per gronborg calling from alfred berg/abn in copenhagen. i have two questions. the first one -- now, i have to get back to the right slide -- on your slide 4, you are showing at the bottom right hand corner how your net interest income have developed from the first quarter to the second quarter. can you talk a bit more about the line called "other changes" and whether we should expect any negative impact from other areas going forward? my se</t>
  </si>
  <si>
    <t xml:space="preserve">od. so, we see that the trend is picking up. month-by-month we see improved spreads, specifically in assets, but also in liabilities. it's good. in santander consumer finance, scf, it's doing well; the scenario that we've seen so far. margins have been much flatter. it is true that it's a new cycle. we see shrinking rates. probably this unit will be rewarded, just as it has been chastised so far. portugal is doing nicely also in terms of business and in terms of their net interest revenue, not the commercial spreads however. i said that, yes, they have improved, but this year has been tough, because of the regulatory changes in portugal. we've seen what the results have been in the recent quarters. we've seen how the portuguese banking sector has reflected these changes. if we look now at </t>
  </si>
  <si>
    <t>hungarian</t>
  </si>
  <si>
    <t>t that's the best we could do. on page 5, basically, this outstanding performance is obviously driven by the very favorable operating environment, what we had last year, in all of the companies, basically, where we are present, but especially still in hungary. the hungarian macro performance was really outstanding, and you have to go back really far in history to see similar growth pattern in the hungarian economy. and it's not just the growth itself, which was indeed quite broad-based, as you can see on this chart, gdp growth, 4%; household consumption growth, 4.3%; investments group, more than 22%. obviously, there's a kind of remark we have to make there. this is due to -- partially explained by the fact that in '16, the growth was actually negative. it declined by 15%, so this is parti</t>
  </si>
  <si>
    <t xml:space="preserve">d a good performance from our side. the volume will be up a high single-digit increase compared to last year. the french volumes instead are still weak. what is important to note there is that they have been improving all over the year, leading to flat volumes in the fourth quarter and also to a flat price development in the fourth quarter. the netherlands came from a very low basis, but also the netherlands recovered well over the year. all in all, the volume on a year-to-year basis were up 0.8%. coming on page 15 to the central, northern and eastern europe region, an even stronger fourth quarter. on a like-for-like basis, revenues are up 7%. overall, year on year, like for like the revenues are up 1.9%. we had a very strong performance in germany, where in a shrinking market we achieved </t>
  </si>
  <si>
    <t>(ph) financial services, which is banking and bank insurance, the performance -- the financial performance of this business line has been very good during this quarter. revenues were up 4.1 percent, again despite the tough market and financial conditions that we faced during the first quarter of this year and also despite very tough competition that currently exists among the belgium -- the large belgian banks. we have succeeded in both (ph) entries in the revenues by four percent and keep the costs under control. the costs were down one percent q1 2003 compared to q1 2002. and given the very high cost income ratio, this creates a leverage, resulting into a very strong increase of our gross operating income, 33.2 percent increase of gross operating income. we see the performance as -- of t</t>
  </si>
  <si>
    <t xml:space="preserve"> all you can see the evolution that we have from first half '08, from eur246 million to eur101 million in this quarter. in terms of the bradesco, we have with this potential gain a potential improvement in the core tier 1 of 25 basis points. in terms of solvency ratios, also in page 44, where you can see the breakdown of the -- our solvency ratio, and the risk-weighted assets, in terms of bank of portugal rules when we compare here the standardized and irb foundation approaches in basel ii. as you can see the core tier 1 as of the standard method is 5.5%, but taking into consideration the irb foundation we will have 5.9%, and in terms of tier 1, 6.9%. with tier 2 of 3.8%, we will end up with 10.7%, so still strong levels of capital. but anyway, as you can see in page 45, we are taking some</t>
  </si>
  <si>
    <t xml:space="preserve"> the changing market environment. on the corporate side, strong growth in the year obviously as we onboarded all of the ulster customers and loans offset obviously by reductions in the u.k. where we exited the sme and certain sectors. so for 2023 we expect to see small growth there, but nothing like what we saw in '22. commercial and sme for '22 probably flattish, reductions again in the u.k. the irish business i would say was somewhat flattish. but for 2023, you are going to see growth here as the remainder of the ulster corporate and commercial portfolio is probably more in this segment, commercial sme customers. energy, climate action &amp; infrastructure has been growing quite rapidly over the last number of years and this pace of growth we expect to continue as we focus on all areas with </t>
  </si>
  <si>
    <t>dly driven by a positive relative contribution from other. now, my question relates to this other category. would you be able to give us a better understanding of what dynamics drive the profit development in this segment called other? the second point relates to the rate environment in germany in p&amp;c, which you mentioned. you mentioned that there was a strong rate increase in the motor market in germany. now, that market has traditionally been a very difficult market to actually realize prices in. and i was wondering whether you could give us a -- some flavor of how you see market dynamics developing in motor insurance in germany. and finally, a point relating to the development in france. there was a large outflow, i think it was in 4q last year, some of which you recaptured into, i beli</t>
  </si>
  <si>
    <t xml:space="preserve">orward, or would you -- are you looking at increasing the number a little bit? laszlo urban, otp bank - cfo as i said, we can probably increase somewhat that ratio, but there are some limitations to that, because it depends on the composition. as we -- the collateralized obligations require -- and certain countries -- at least i was told, that in certain countries you cannot even put higher -- in romania like -- that is what i was told. that if you have a collateral like a mortgage behind it, you cannot put 100% cash provision for a collateralized obligation, even if the person is paying late, because there is a certain estimated value of that. so it depends -- and similarly on corporations, even if it is a late payment. but you do have some tangible [called] value of the collateral which </t>
  </si>
  <si>
    <t>nts to eur318m and was driven by higher underlying earnings, positive contribution from fair-value items, lower impairment and realized gains. charges related to restructuring in the us announced in december and pension legislation change in hungary also had an effect in the decreased net income. slide five, sales development in the quarter, new life sales amounted to eur558m. higher sales in the netherlands were due to strong pension sales and continued strong single-premium production in central and eastern europe. in the americas, the growth in retail life sales was offset by lower life reinsurance sales, while in the uk, in line with our strategy, higher pension sales were offset by lower annuity sales. gross deposits, excluding runoff businesses, increased 16% to eur7.8b, driven by us</t>
  </si>
  <si>
    <t xml:space="preserve"> share of that business went up by 1.2%, a lot of which was in the final quarter of last year. so, for example, our public sector portfolio in romania went up by 21% last year. so i think that gives you an indication of where the growth is coming from in romania and, associated with that, lower risk costs, but also lower margins. ronny rehn, keefe bruyette &amp; woods - analyst okay. just question on romania, so the interbank market rate seems to have gone up again in february. you should get some tailwind on the net interest margin in romania from the liabilities side going forward. dominic bruynseels, erste group bank ag - ceo, bcr i think what you're talking about there is kind of short-term spikes in the interbank rates. actually the longer-term trend is for a significant reduction in the </t>
  </si>
  <si>
    <t>e reconciliation question? emiel roozen, delta lloyd nv - cfo yes. yes, probably you're referring to page 10 of the financial supplement 2012. you see non-operational costs of eur147 million there. most of that what is included are impairments, which we took on buildings and land positions on the goodwill of cyrte of eur13 million. and, of course, we have friesland bank assurance and the non-life belgium part, which left delta lloyd group because it has been sold; that is all accounting up to eur147 million, but most of it is impairments, and some eur42 million of project cost. the other one is the economic risk capital. yes, we have not disclosed the economic risk capital. you are aware that we did it once. we are really hoping that the solvency ii study that will now be -- everybody's wo</t>
  </si>
  <si>
    <t xml:space="preserve">place. but it'll slow down. i read something today where they're anticipating a slowdown, but i really haven't seen the inflection point. we have -- as i said on one call before, we have a slow paydown quarter one of these times, and we're going to be up $400 million, $500 million and they're going to say, well, home is taking off and it's just strictly a matter of paydowns. and we've... tracy m. french, home bancshares, inc. (conway, ar) - executive officer &amp; director i think it's the same story we've said in the past. we do watch our past, and there's a lot of credits that we make that we know are going to be paid off at a certain time. over the past 15 months, naturally, those have come in and paid off a little bit earlier than normal. so use an example of the construction loan that we </t>
  </si>
  <si>
    <t>s eur66 billion. of which including the insurance company, so that is eur4 billion/eur5 billion. in the bank, spain is eur21 billion; brazil, eur11 billion; mexico, eur3 billion; us, eur5 billion; poland, eur5 billion; uk, eur5 billion; and the other, another eur6 billion/eur7 billion. those are the main numbers. typically, the duration of the balance sheet is particularly short at this period in spain and in uk, due to the fact that, well, the available-for-sale portfolios are not enough to offset the duration -- the negative duration of the current accounts. unidentified audience member thank you. we have two questions also related to the contribution of the alco portfolio this quarter. one from andrea filtri, mediobanca, which asks for the contribution to the overall group in the p&amp;l? a</t>
  </si>
  <si>
    <t>leased to host today. joining us from fgb are mr. karim karoui, the group chief financial officer, and sofia el-boury, the head of investor relations. i hope you all have a copy of the results presentation. if not, please drop me a line, and i'll send it over to you right away. i'm live on bloomberg now. i'll hand the call over to sofia to commence the presentation. sofia, over to you. thank you. sofia el-boury, first gulf bank - head - ir thank you for the introduction naresh. hello everyone, and welcome to fgb's conference call on q1 2014 financial results. before we begin, let me remind you that the q1 2014 financial statements, management discussion and analysis report and earnings presentation are available on our website under the investor relations tab. during today's call, karim an</t>
  </si>
  <si>
    <t>ricing differential? what term deposits, savings accounts are costing you? that would be interesting. jan juchelka, komercní banka, a.s. - chairman of the board &amp; ceo so here are the mix of our costs. and it's, i would say, it's a historical mix is that we do that, say, 2/3 of current accounts and 1/3 of current time deposits. maybe it's first to remind that kb is a transactional banker #1 in the czech republic, which means that the historical observations are confirming that the majority of these current accounts will be here forever. it is [telling] us although to answer what i analyze the deposits for long durations. so then they're replicating, which is, again, the day is decreasing, more operated of profit of commercial bank. that's still after the increase of market interest rates. t</t>
  </si>
  <si>
    <t>y indicated that sort of single premium business would open the door for more attractive attached business to that so what's been going in 3q please? in p&amp;c, again in germany actually, what was your loss from the hailstorm? clearly it's a big event but it doesn't seem to have dented materially your numbers in germany in the quarter. and then finally just another question on solvency. we're seeing italian banks talking about looking to revalue their stakes in banca d'italia as part of the aqr process. i understand that actually at the moment you don't include that asset at all in your solvency calculations. would that change? and if you were to revaluate, what sort of benefit would that have to solvency? thank you. alberto minali, assicurazioni generali spa - group cfo thank you marcus. lif</t>
  </si>
  <si>
    <t>in this quarter. finally, in terms -- somewhat in terms of the funding and liquidity of bes in the wholesale markets, also in this quarter, and comparing with the end of 2009, we see some change in our funding structure, namely a reduction on the contribution of customer funds and negative treasury gaps. the ecb liquidity provisioning was, of course, due for all the banks in spain, in ireland, in greece and also in portugal, and this was also the case of ourselves as you can see on page 42, with the use our ecb provision by the bank on net terms in eur6b in respect of the first half 2010. but we have been reinforcing the repoable securities portfolio which, by the end of june, was already achieving eur12.2b overall and ecb eligible eur7.6b. already in july, as it is stated in the chart, we</t>
  </si>
  <si>
    <t xml:space="preserve"> expected increase in your capital requirements? or shall we just deduct another 100 basis points for the expected increase there? and the other question is a broader one. if you could give us an update on how you think about the restructuring options for the russian business? and how do you see the pros and cons of potentially exiting from russia? and my final question is just a follow-up on the czech nii, where you had a smart strategy of moving with the deposit pricing before the competition. what's the outlook here? do you see room to further grow your nii? or do you think nii could roll over under your base case rate expectations? johann strobl, raiffeisen bank international ag - chairman of the management board &amp; ceo thank you for your questions. so the first, i hope it's -- i got yo</t>
  </si>
  <si>
    <t>e u.k. mortality strengthening which is showing through on those assumption changes, which was offset by capital assumption changes. general insurance. prior-year releases of gbp832m in '07 as a result of the recurring benefit of our conservative approach to setting loss reserves while maintaining a strong balance sheet. you can see that there was particularly strong results coming through in the netherlands and ireland, where the very strong profitability and the very strong reserves are leading to those profits coming through. in the u.k., we have again tried to separate out the recurring and non-recurring elements within those prior-year releases. you can see within the less development tables where they're coming via the accident years. i think the important thing to say, as far as the</t>
  </si>
  <si>
    <t>the cash injections, look, we don't know what the governments will do. we don't see a cash injection coming in italy. you see focus on the italian side for new invoices and not as much for the old invoices, and you buy through the new invoices (inaudible) of the quarter, the old invoices are more difficult to purchase. and so clearly, the impact is more on the market we can address anyway. and on spain, very likely that there will be another cash injection at the year-end now. remember, those are done through loans. so they are in a sense again, a loan from the (inaudible) that we are seeing, so that means going forward. in terms of customers, i mean the terms are similar. we are working to add new customers. we're not really losing them despite the liquidity that, i think an important sig</t>
  </si>
  <si>
    <t>tal at this point in time. jan wolter, credit suisse - analyst okay. many thanks for that. operator riccardo rovere, mediobanca. riccardo rovere, mediobanca - analyst good morning to everybody. three questions from my side. the first one is a bit of a strategic one. before you stated that the fact that the swedish fsa is imposing the same, basically, risk weight on mortgages and the fact that all swedish banks now are on advanced irb is creating a kind of even playing field. but the reality is that swedbank is required to hold 4, 5 percentage points higher capital than your peers, and i think this may be due to the fact that you are the most swedish among the swedish banks and this is just so -- i might be wrong, but my view that the regulator -- regulation in sweden is generating a kind o</t>
  </si>
  <si>
    <t>nings retention capacity. thank you. andreas treichl, erste group bank ag - ceo well, i think that the market sentiment towards appropriate capitalization should not influence our view on the participation capital, because the participation capital basically is a regulatory capital tool and is not a tool that is going to be there forever, as everybody knows. we have filed our application with the austrian government and our view has not changed in the sense that we now would like to keep it longer because the market expects higher capital ratios. this has to be real, true and long-lasting capital in any way, so our view on the part cap hasn't changed at all, when we get the go-ahead and we see things are clear, we are going to redeem it. okay. alexander hendricks, deutsche bank - analyst t</t>
  </si>
  <si>
    <t xml:space="preserve"> of the limit of eur500m, if the quality is extremely high, aaa, if you have an excellent loan to value and the issuing has to be this year, then there's an excellent opportunity to think about buying cmbs papers in this segment. and we are completely convinced that this is a very attractive opportunity which will arise this year, where we think we have to do it. concerning the development of the german mortgage bonds, i am not convinced and i can't see that there's a pressure on the margin, not -- in no way. juergen junginger, aareal bank ag - md of ir johannes, please? johannes thormann, hsbc - analyst johannes thormann, hsbc. three questions, please. first of all, concerning your credit portfolio, is it right to think that the u.k. is in western europe? and could you give a split for th</t>
  </si>
  <si>
    <t xml:space="preserve"> results. is there any other kind of impending or deferred or whatever change in the management team which we could expect? patrick frost, swiss life holding ag - group ceo &amp; chairman of the corporate executive board well, on the second question, there is nothing to report here. and on the first question, on the zzr, well, we've been hoping for some reform or, let's say, the insurance industry in germany has been hoping for some reform on the zzr for quite some time, but the political process has been dragging on. and we have very limited visibility now after the summer vacation on what will happen. the impact for us is actually quite limited as it has been quite easy to cover the zzr. you could even say, on the contrary, because we've realized some gains in the past to cover the zzr. we'v</t>
  </si>
  <si>
    <t xml:space="preserve"> ceo with respect to greece. well, greece is a magical country. what i mean is as is well known, in the second quarter of 2008 greek treasuries in our statement under international standards we had a negative impact. greek banks booked them directly in equity, that leads to a difference. in other words the accounting data, in view of the way they are applied in accounting standards are applied in greece cannot be compared directly. i mean i certainly saw several examples for banks. in the same way our assessment from paris about greek risks is quite notably different from the one greek players make within the greek market. so, yes, there are certainly a disagreement about the situation in greece. with respect to several greek banks, maybe we're being too cautious, but that's the way we see</t>
  </si>
  <si>
    <t>ppened. you said what you think will happen for the remainder of the year. i just wondered what happened between the first-quarter conference call and the end of the quarter, in terms of which areas disappointed that you were expecting to see it a little bit stronger? that would be the first question. secondly, are we -- should we worry about the level of the swiss franc? thirdly, a few points on romania. there's quite a strong trading income number in q2. where did it come from and is it a one-off? you do actually mention in your presentation, on slide 45, that deposit -- competition on the deposit side was one of the reasons for the net interest income falling and, yet, in the presentation you tell us that you have been able to reduce your deposit payments in romania. those two things do</t>
  </si>
  <si>
    <t xml:space="preserve"> the business segments. so here i am talking about the first time about diversification of our group, which makes us very crisis-proof and helps us also to make the profits when markets are regaining importance. as you can see, higher provisioning in hungary was even more than fully compensated by profits in other countries in central europe alone. so in other words, we could cover huge losses in hungary last year, which we did, eur355m was the loss in hungary in the year 2011. but we could compensate that large loss; it was by the way the highest loss of a single country that we ever made in the history of the company. we could cover that single loss out of one region only, which is central europe, and still posted a profit in the region of eur33m. earnings improved in most of our operati</t>
  </si>
  <si>
    <t>y presentation on slide 17 with a short summary of the highlights and the confirmation of our outlook 2018. looking back, over the first 9 months 2018, i would particularly want to highlight the ongoing consolidation in our cee market with the merger of local companies, composite insurance -- insurers with life insurance companies specialized in the bank distribution channel completed not only in austria but also in slovakia, hungary and croatia. the merger in the czech republic is expected to be completed by early 2019. similarly, the acquisition of seesam insurance in the baltic states has been completed as has the merger of axa and bcr life in romania as well as compensa life and polisa life in poland. the purchase agreement for the acquisition of gothaer tu in poland has also been sign</t>
  </si>
  <si>
    <t xml:space="preserve"> impact of keluma, the €80m reduction in the assets that you have on the keluma [indiscernible] situation. if you can just give me a quick explanation. thank you. matteo arpe, capitalia - ceo and the number of the network, [indiscernible] network, was just shown by larry, therefore i will not repeat that. but the book value and [assets]. it is the total book value of the [gruppo], so [speaking in italian]-- 6.3 before, yes. after, yes, you have to deduct the number that we showed there, which is an estimate, again. and let us come to the loan growth, which is an important question. we have to-- i don't see an increase in the second half. that was important, but there is a focus by all the banks to make a good quality. we have to compensate, as a system, many loans, so that at the end of 20</t>
  </si>
  <si>
    <t>fd offering. we also enhanced our otc limits. with regard to our online activities, we launched a new version of our markets &amp; prices section on our website. it's now state-of-the-art again and it's really worth a look at it. we introduced mobiletan for our banking and online offering. we -- for the investment area, we extended our etf savings plans. we now have the largest and widest offering in germany. and in the banking area, we introduced the dab gift cards, very nice present in our member shop. and also we should mention for the banking that we, of course as a member of cash group, also are able to use the shell offering of withdrawing money at shell gas stations. and for dab start!, we will spend a few minutes in a second. let's turn page 13 giving some highlights of our forex offer</t>
  </si>
  <si>
    <t>said, july and august continued to show a positive trend. stefan nedialkov, citigroup - analyst okay, and how about greek deposits for july and august? similar situation or --? yiannis kypri, bank of cyprus public company ltd. - deputy ceo in greece, we are starting to see a reversal of the trend of deposits previously taken out of greece, especially in august. we are seeing positive inflows into greece and obviously into bank of cyprus (inaudible). it was a small positive net inflow, and we expect this will continue in the following months. stefan nedialkov, citigroup - analyst okay. in terms of available assets for repoing with the ecb, are you able to disclose the amounts? i assume it is a proportion of your liquid assets overall, plus some of the securitizations you have recently done.</t>
  </si>
  <si>
    <t xml:space="preserve"> denominated and then a little caveat we have to put on these numbers. provision for credit losses, we had an increase but it was primarily driven by the re-class effects. we have provided those re-class numbers in the packs for your references. but here you see it was primarily driven, but we did also see some increases, especially in some of our credit portfolios outside of europe -- outside of germany, sorry. our problem loans, here the statistic, they obviously, based on the current conditions, have increased. there is a re-class effect in this as well. and, therefore, the coverage ratio that you see lower here is impacted by the re-class effect, it would have been around 61% without -- if you eliminate the re-classing effect. let me move now to the part that definitely continues to be</t>
  </si>
  <si>
    <t xml:space="preserve"> flavor. i do think we are going to get an acceleration of opportunities once the moratoria expires and we'll see who is in a strong capital position, who's been running a franchise in a resilient way and who hasn't. so i think that will lend opportunities to us, hopefully. as far as housing loans, it's broad-based. it's across the core markets. netherlands obviously is one market, but as well as germany and austria. the netherlands is just coming from a much lower base, right, so you don't have the amortization there. but we're seeing it's a pretty healthy broad-based development across the dach/nl region as we term it. and then corporate lending, you rightfully highlight that it is the first quarter, i guess. quarter-over-quarter, there's an uptick. but we're going to be conservative, má</t>
  </si>
  <si>
    <t xml:space="preserve"> deputy ceo, mr. karamouzis, please go ahead sir. nikolaos karamouzis, efg eurobank ergasias sa - deputy ceo good afternoon, we are here today, along with me is my colleague byron ballis, deputy ceo of the bank. ms. hadjisotiriou, cfo of the bank and mr. tegopoulos, head of investor relations of the bank along with his team. i would like to say a few things about the macro economic environment in greece, based on recent evaluations the gdp growth for 2003 was estimated to be about 4% and it is expected that gdp growth for 2004 would be a bit below 4%. so, overall it is expected that greece would continue to share relatively strong growth conditions compared to the rest of europe. consumer price index, rose at 2.9% in april, which is reflecting the impact of fuel prices, rising fuel prices </t>
  </si>
  <si>
    <t>he size and liquidity of the italian government bond market. at the end of the third quarter, we had eur1.6b italian sovereigns in our treasury bond and now it's coming a very important remark but as at today, we have reduced our italian portfolio by eur400m to eur1.2b, which will burden the result of our non-trading assets with an amount of eur60m in the fourth quarter. also, we still believe in italy. we decided to reduce our position due to the high volatility which can currently be seen in the markets. and the high volatility was also the reason why we sold our portfolio of government bonds of the kingdom of spain. let's step further to the treasury portfolio concerning financials. on page 33 -- page 31 you can see the figures. we are highly convinced at our covered bond portfolios and</t>
  </si>
  <si>
    <t xml:space="preserve">ast for the time being, the residual eur400 million restructuring costs are still valid. i just want to get a confirmation from you on this. and a second follow-up is: should we include or should we consider part of the eur400 million residual restructuring costs, should we include in that amount any potential damage coming out from the exposure in swiss mortgages; or would the swiss mortgages in poland be on top of the eur400 million? martin gruell, raiffeisen bank international ag - cfo clearly, any impact out of any conversion of swiss franc mortgages, as it was unfortunately -- as it happened in croatia last year is not included, because that would not be a restructuring element, very clearly. we do not believe that there will be a heavy burden coming out of swiss franc conversion law </t>
  </si>
  <si>
    <t xml:space="preserve"> the full year, and that is supported by strong claims ratio then coming out from many of the markets. if you have a look at what's happening between the different countries, you can see that sweden is doing incredibly well in quarter 1, a bit of luck, some reserve gains in quarter 1 but also a strong growth in the market. so well, our competitive position in sweden is very good at the moment, so sweden is kind of in lead in quarter 1. denmark and norway is doing very well. u.k., slightly on the negative side, [more or less] it will be volatility. it's 1 quarter. we are confident that u.k. will come back and deliver good figures seen from a profitability point of view going forward. and the important totality here is that this kind of adds up to a combined ratio size 91.1%. there are some </t>
  </si>
  <si>
    <t>an annual basis, yes, but not on a quarterly basis, because usually we make the big reserve review and all the related figures to that in q3/q4, and only then that is available. michael haid, mainfirst bank - analyst okay. nikolaus von bomhard, munich re group ag - ceo let me come to the other two questions, as regarding german life business and this special interest reserve, zinszusatzreserve in german, this additional interest reserve that was implemented into the supervisory not too long ago. the estimate for the yearend 2012 is somewhere around eur400m, and you should know that this is a running estimate so that includes earlier years as well. whatever you did in earlier years is accounted against that amount. and since we did a good eur100m already in 2011 and have done close to anoth</t>
  </si>
  <si>
    <t>Sentiment_NR</t>
  </si>
  <si>
    <t>Not_Relevant</t>
  </si>
  <si>
    <t>Sentiment NR</t>
  </si>
  <si>
    <t>Sentiment Pietro</t>
  </si>
  <si>
    <t>Sentiment Nico</t>
  </si>
  <si>
    <t>Relevance Pietro</t>
  </si>
  <si>
    <t>Relevance Nico</t>
  </si>
  <si>
    <t>Sentiment Deviation</t>
  </si>
  <si>
    <t>Snippet Nico</t>
  </si>
  <si>
    <t>Deviation Relevance</t>
  </si>
  <si>
    <t>Final Sentiment Score</t>
  </si>
  <si>
    <t>Comment Final Sentiment Score</t>
  </si>
  <si>
    <t>Final Relevance</t>
  </si>
  <si>
    <t>Solution Relevance Conflict</t>
  </si>
  <si>
    <t>Sentiment Score Conflict Resolve</t>
  </si>
  <si>
    <t>Final Relevance Score</t>
  </si>
  <si>
    <t>Final Combined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</si>
</sst>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1"/>
      <color theme="1"/>
      <name val="Calibri"/>
      <family val="2"/>
      <scheme val="minor"/>
    </font>
    <font>
      <b/>
      <sz val="11"/>
      <color theme="1"/>
      <name val="Arial"/>
      <family val="2"/>
    </font>
    <font>
      <sz val="11"/>
      <color theme="1"/>
      <name val="Arial"/>
      <family val="2"/>
    </font>
    <font>
      <b/>
      <sz val="11"/>
      <name val="Arial"/>
      <family val="2"/>
    </font>
    <font>
      <b/>
      <sz val="11"/>
      <color theme="1"/>
      <name val="Calibri"/>
      <family val="2"/>
      <scheme val="minor"/>
    </font>
  </fonts>
  <fills count="2">
    <fill>
      <patternFill patternType="none"/>
    </fill>
    <fill>
      <patternFill patternType="gray125"/>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1" fillId="0" borderId="0" xfId="0" applyFont="1"/>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 fillId="0" borderId="0" xfId="0" applyFont="1" applyAlignment="1">
      <alignment vertical="center" wrapText="1"/>
    </xf>
    <xf numFmtId="0" fontId="4" fillId="0" borderId="3" xfId="0" applyFont="1" applyBorder="1" applyAlignment="1">
      <alignment horizontal="center" vertical="top"/>
    </xf>
    <xf numFmtId="0" fontId="4" fillId="0" borderId="4" xfId="0" applyFont="1" applyBorder="1" applyAlignment="1">
      <alignment horizontal="center" vertical="top"/>
    </xf>
    <xf numFmtId="0" fontId="0" fillId="0" borderId="0" xfId="0" applyAlignment="1">
      <alignment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0" fillId="0" borderId="3" xfId="0" applyBorder="1"/>
    <xf numFmtId="0" fontId="1" fillId="0" borderId="3" xfId="0" applyFont="1" applyBorder="1"/>
    <xf numFmtId="0" fontId="0" fillId="0" borderId="3" xfId="0" applyBorder="1" applyAlignment="1">
      <alignment vertical="center" wrapText="1"/>
    </xf>
    <xf numFmtId="0" fontId="5" fillId="0" borderId="3" xfId="0" applyFont="1" applyBorder="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C9365-BA58-4B85-9727-9767CD5691B7}">
  <dimension ref="A1:H301"/>
  <sheetViews>
    <sheetView tabSelected="1" topLeftCell="A187" workbookViewId="0">
      <selection activeCell="J205" sqref="J205"/>
    </sheetView>
  </sheetViews>
  <sheetFormatPr defaultColWidth="10.90625" defaultRowHeight="14.5" x14ac:dyDescent="0.35"/>
  <cols>
    <col min="2" max="2" width="13.90625" customWidth="1"/>
  </cols>
  <sheetData>
    <row r="1" spans="1:8" x14ac:dyDescent="0.35">
      <c r="A1" s="13" t="s">
        <v>1</v>
      </c>
      <c r="B1" s="13" t="s">
        <v>2</v>
      </c>
      <c r="C1" s="13" t="s">
        <v>3</v>
      </c>
      <c r="D1" s="13" t="s">
        <v>4</v>
      </c>
      <c r="E1" s="13" t="s">
        <v>5</v>
      </c>
      <c r="F1" s="13" t="s">
        <v>372</v>
      </c>
      <c r="G1" s="13" t="s">
        <v>377</v>
      </c>
      <c r="H1" s="13" t="s">
        <v>378</v>
      </c>
    </row>
    <row r="2" spans="1:8" x14ac:dyDescent="0.35">
      <c r="A2" s="10" t="s">
        <v>8</v>
      </c>
      <c r="B2" s="10">
        <v>19567</v>
      </c>
      <c r="C2" s="10" t="s">
        <v>9</v>
      </c>
      <c r="D2" s="10" t="s">
        <v>8</v>
      </c>
      <c r="E2" s="10">
        <v>88569</v>
      </c>
      <c r="F2" s="10">
        <v>0</v>
      </c>
      <c r="G2" s="10">
        <v>0</v>
      </c>
      <c r="H2" s="10">
        <v>0</v>
      </c>
    </row>
    <row r="3" spans="1:8" x14ac:dyDescent="0.35">
      <c r="A3" s="10" t="s">
        <v>10</v>
      </c>
      <c r="B3" s="10">
        <v>8175</v>
      </c>
      <c r="C3" s="10" t="s">
        <v>11</v>
      </c>
      <c r="D3" s="10" t="s">
        <v>12</v>
      </c>
      <c r="E3" s="10">
        <v>32728</v>
      </c>
      <c r="F3" s="10">
        <v>0</v>
      </c>
      <c r="G3" s="10">
        <v>1</v>
      </c>
      <c r="H3" s="10">
        <v>99</v>
      </c>
    </row>
    <row r="4" spans="1:8" x14ac:dyDescent="0.35">
      <c r="A4" s="10" t="s">
        <v>13</v>
      </c>
      <c r="B4" s="10">
        <v>4644</v>
      </c>
      <c r="C4" s="10" t="s">
        <v>14</v>
      </c>
      <c r="D4" s="10" t="s">
        <v>15</v>
      </c>
      <c r="E4" s="10">
        <v>16223</v>
      </c>
      <c r="F4" s="10">
        <v>0</v>
      </c>
      <c r="G4" s="10">
        <v>0</v>
      </c>
      <c r="H4" s="10">
        <v>0</v>
      </c>
    </row>
    <row r="5" spans="1:8" x14ac:dyDescent="0.35">
      <c r="A5" s="10" t="s">
        <v>16</v>
      </c>
      <c r="B5" s="10">
        <v>32766</v>
      </c>
      <c r="C5" s="10" t="s">
        <v>17</v>
      </c>
      <c r="D5" s="10" t="s">
        <v>16</v>
      </c>
      <c r="E5" s="10">
        <v>141311</v>
      </c>
      <c r="F5" s="10">
        <v>0</v>
      </c>
      <c r="G5" s="10">
        <v>1</v>
      </c>
      <c r="H5" s="10">
        <v>99</v>
      </c>
    </row>
    <row r="6" spans="1:8" x14ac:dyDescent="0.35">
      <c r="A6" s="10" t="s">
        <v>8</v>
      </c>
      <c r="B6" s="10">
        <v>53123</v>
      </c>
      <c r="C6" s="10" t="s">
        <v>18</v>
      </c>
      <c r="D6" s="10" t="s">
        <v>8</v>
      </c>
      <c r="E6" s="10">
        <v>207617</v>
      </c>
      <c r="F6" s="10">
        <v>0</v>
      </c>
      <c r="G6" s="10">
        <v>0</v>
      </c>
      <c r="H6" s="10">
        <v>0</v>
      </c>
    </row>
    <row r="7" spans="1:8" x14ac:dyDescent="0.35">
      <c r="A7" s="10" t="s">
        <v>19</v>
      </c>
      <c r="B7" s="10">
        <v>28931</v>
      </c>
      <c r="C7" s="10" t="s">
        <v>20</v>
      </c>
      <c r="D7" s="10" t="s">
        <v>19</v>
      </c>
      <c r="E7" s="10">
        <v>128377</v>
      </c>
      <c r="F7" s="10">
        <v>0</v>
      </c>
      <c r="G7" s="10">
        <v>1</v>
      </c>
      <c r="H7" s="10">
        <v>99</v>
      </c>
    </row>
    <row r="8" spans="1:8" x14ac:dyDescent="0.35">
      <c r="A8" s="10" t="s">
        <v>21</v>
      </c>
      <c r="B8" s="10">
        <v>34816</v>
      </c>
      <c r="C8" s="10" t="s">
        <v>22</v>
      </c>
      <c r="D8" s="10" t="s">
        <v>23</v>
      </c>
      <c r="E8" s="10">
        <v>148897</v>
      </c>
      <c r="F8" s="10">
        <v>0</v>
      </c>
      <c r="G8" s="10">
        <v>0</v>
      </c>
      <c r="H8" s="10">
        <v>0</v>
      </c>
    </row>
    <row r="9" spans="1:8" x14ac:dyDescent="0.35">
      <c r="A9" s="10" t="s">
        <v>24</v>
      </c>
      <c r="B9" s="10">
        <v>18762</v>
      </c>
      <c r="C9" s="10" t="s">
        <v>25</v>
      </c>
      <c r="D9" s="10" t="s">
        <v>24</v>
      </c>
      <c r="E9" s="10">
        <v>84228</v>
      </c>
      <c r="F9" s="10">
        <v>0</v>
      </c>
      <c r="G9" s="10">
        <v>1</v>
      </c>
      <c r="H9" s="10">
        <v>99</v>
      </c>
    </row>
    <row r="10" spans="1:8" x14ac:dyDescent="0.35">
      <c r="A10" s="10" t="s">
        <v>26</v>
      </c>
      <c r="B10" s="10">
        <v>17713</v>
      </c>
      <c r="C10" s="10" t="s">
        <v>27</v>
      </c>
      <c r="D10" s="10" t="s">
        <v>28</v>
      </c>
      <c r="E10" s="10">
        <v>77690</v>
      </c>
      <c r="F10" s="10">
        <v>1</v>
      </c>
      <c r="G10" s="10">
        <v>0</v>
      </c>
      <c r="H10" s="10">
        <v>1</v>
      </c>
    </row>
    <row r="11" spans="1:8" x14ac:dyDescent="0.35">
      <c r="A11" s="10" t="s">
        <v>29</v>
      </c>
      <c r="B11" s="10">
        <v>24963</v>
      </c>
      <c r="C11" s="10" t="s">
        <v>30</v>
      </c>
      <c r="D11" s="10" t="s">
        <v>29</v>
      </c>
      <c r="E11" s="10">
        <v>113665</v>
      </c>
      <c r="F11" s="10">
        <v>0</v>
      </c>
      <c r="G11" s="10">
        <v>1</v>
      </c>
      <c r="H11" s="10">
        <v>99</v>
      </c>
    </row>
    <row r="12" spans="1:8" x14ac:dyDescent="0.35">
      <c r="A12" s="10" t="s">
        <v>31</v>
      </c>
      <c r="B12" s="10">
        <v>27370</v>
      </c>
      <c r="C12" s="10" t="s">
        <v>32</v>
      </c>
      <c r="D12" s="10" t="s">
        <v>8</v>
      </c>
      <c r="E12" s="10">
        <v>122726</v>
      </c>
      <c r="F12" s="10">
        <v>2</v>
      </c>
      <c r="G12" s="10">
        <v>0</v>
      </c>
      <c r="H12" s="10">
        <v>2</v>
      </c>
    </row>
    <row r="13" spans="1:8" x14ac:dyDescent="0.35">
      <c r="A13" s="10" t="s">
        <v>33</v>
      </c>
      <c r="B13" s="10">
        <v>14849</v>
      </c>
      <c r="C13" s="10" t="s">
        <v>34</v>
      </c>
      <c r="D13" s="10" t="s">
        <v>35</v>
      </c>
      <c r="E13" s="10">
        <v>62770</v>
      </c>
      <c r="F13" s="10">
        <v>2</v>
      </c>
      <c r="G13" s="10">
        <v>0</v>
      </c>
      <c r="H13" s="10">
        <v>2</v>
      </c>
    </row>
    <row r="14" spans="1:8" x14ac:dyDescent="0.35">
      <c r="A14" s="10" t="s">
        <v>36</v>
      </c>
      <c r="B14" s="10">
        <v>14387</v>
      </c>
      <c r="C14" s="10" t="s">
        <v>37</v>
      </c>
      <c r="D14" s="10" t="s">
        <v>38</v>
      </c>
      <c r="E14" s="10">
        <v>60093</v>
      </c>
      <c r="F14" s="10">
        <v>2</v>
      </c>
      <c r="G14" s="10">
        <v>0</v>
      </c>
      <c r="H14" s="10">
        <v>2</v>
      </c>
    </row>
    <row r="15" spans="1:8" x14ac:dyDescent="0.35">
      <c r="A15" s="10" t="s">
        <v>12</v>
      </c>
      <c r="B15" s="10">
        <v>19083</v>
      </c>
      <c r="C15" s="10" t="s">
        <v>39</v>
      </c>
      <c r="D15" s="10" t="s">
        <v>12</v>
      </c>
      <c r="E15" s="10">
        <v>86350</v>
      </c>
      <c r="F15" s="10">
        <v>1</v>
      </c>
      <c r="G15" s="10">
        <v>0</v>
      </c>
      <c r="H15" s="10">
        <v>1</v>
      </c>
    </row>
    <row r="16" spans="1:8" x14ac:dyDescent="0.35">
      <c r="A16" s="10" t="s">
        <v>40</v>
      </c>
      <c r="B16" s="10">
        <v>35405</v>
      </c>
      <c r="C16" s="10" t="s">
        <v>41</v>
      </c>
      <c r="D16" s="10" t="s">
        <v>40</v>
      </c>
      <c r="E16" s="10">
        <v>151117</v>
      </c>
      <c r="F16" s="10">
        <v>0</v>
      </c>
      <c r="G16" s="10">
        <v>1</v>
      </c>
      <c r="H16" s="10">
        <v>99</v>
      </c>
    </row>
    <row r="17" spans="1:8" x14ac:dyDescent="0.35">
      <c r="A17" s="10" t="s">
        <v>42</v>
      </c>
      <c r="B17" s="10">
        <v>26161</v>
      </c>
      <c r="C17" s="10" t="s">
        <v>43</v>
      </c>
      <c r="D17" s="10" t="s">
        <v>44</v>
      </c>
      <c r="E17" s="10">
        <v>118299</v>
      </c>
      <c r="F17" s="10">
        <v>2</v>
      </c>
      <c r="G17" s="10">
        <v>0</v>
      </c>
      <c r="H17" s="10">
        <v>2</v>
      </c>
    </row>
    <row r="18" spans="1:8" x14ac:dyDescent="0.35">
      <c r="A18" s="10" t="s">
        <v>28</v>
      </c>
      <c r="B18" s="10">
        <v>24261</v>
      </c>
      <c r="C18" s="10" t="s">
        <v>45</v>
      </c>
      <c r="D18" s="10" t="s">
        <v>28</v>
      </c>
      <c r="E18" s="10">
        <v>111146</v>
      </c>
      <c r="F18" s="10">
        <v>0</v>
      </c>
      <c r="G18" s="10">
        <v>1</v>
      </c>
      <c r="H18" s="10">
        <v>99</v>
      </c>
    </row>
    <row r="19" spans="1:8" x14ac:dyDescent="0.35">
      <c r="A19" s="10" t="s">
        <v>40</v>
      </c>
      <c r="B19" s="10">
        <v>49482</v>
      </c>
      <c r="C19" s="10" t="s">
        <v>46</v>
      </c>
      <c r="D19" s="10" t="s">
        <v>40</v>
      </c>
      <c r="E19" s="10">
        <v>197278</v>
      </c>
      <c r="F19" s="10">
        <v>-1</v>
      </c>
      <c r="G19" s="10">
        <v>0</v>
      </c>
      <c r="H19" s="10">
        <v>-1</v>
      </c>
    </row>
    <row r="20" spans="1:8" x14ac:dyDescent="0.35">
      <c r="A20" s="10" t="s">
        <v>15</v>
      </c>
      <c r="B20" s="10">
        <v>7394</v>
      </c>
      <c r="C20" s="10" t="s">
        <v>47</v>
      </c>
      <c r="D20" s="10" t="s">
        <v>15</v>
      </c>
      <c r="E20" s="10">
        <v>28938</v>
      </c>
      <c r="F20" s="10">
        <v>0</v>
      </c>
      <c r="G20" s="10">
        <v>0</v>
      </c>
      <c r="H20" s="10">
        <v>0</v>
      </c>
    </row>
    <row r="21" spans="1:8" x14ac:dyDescent="0.35">
      <c r="A21" s="10" t="s">
        <v>12</v>
      </c>
      <c r="B21" s="10">
        <v>4743</v>
      </c>
      <c r="C21" s="10" t="s">
        <v>48</v>
      </c>
      <c r="D21" s="10" t="s">
        <v>12</v>
      </c>
      <c r="E21" s="10">
        <v>17665</v>
      </c>
      <c r="F21" s="10">
        <v>0</v>
      </c>
      <c r="G21" s="10">
        <v>0</v>
      </c>
      <c r="H21" s="10">
        <v>0</v>
      </c>
    </row>
    <row r="22" spans="1:8" x14ac:dyDescent="0.35">
      <c r="A22" s="10" t="s">
        <v>10</v>
      </c>
      <c r="B22" s="10">
        <v>41926</v>
      </c>
      <c r="C22" s="10" t="s">
        <v>49</v>
      </c>
      <c r="D22" s="10" t="s">
        <v>12</v>
      </c>
      <c r="E22" s="10">
        <v>174138</v>
      </c>
      <c r="F22" s="10">
        <v>0</v>
      </c>
      <c r="G22" s="10">
        <v>0</v>
      </c>
      <c r="H22" s="10">
        <v>0</v>
      </c>
    </row>
    <row r="23" spans="1:8" x14ac:dyDescent="0.35">
      <c r="A23" s="10" t="s">
        <v>8</v>
      </c>
      <c r="B23" s="10">
        <v>21357</v>
      </c>
      <c r="C23" s="10" t="s">
        <v>50</v>
      </c>
      <c r="D23" s="10" t="s">
        <v>8</v>
      </c>
      <c r="E23" s="10">
        <v>96779</v>
      </c>
      <c r="F23" s="10">
        <v>0</v>
      </c>
      <c r="G23" s="10">
        <v>0</v>
      </c>
      <c r="H23" s="10">
        <v>0</v>
      </c>
    </row>
    <row r="24" spans="1:8" x14ac:dyDescent="0.35">
      <c r="A24" s="10" t="s">
        <v>10</v>
      </c>
      <c r="B24" s="10">
        <v>31865</v>
      </c>
      <c r="C24" s="10" t="s">
        <v>51</v>
      </c>
      <c r="D24" s="10" t="s">
        <v>12</v>
      </c>
      <c r="E24" s="10">
        <v>137789</v>
      </c>
      <c r="F24" s="10">
        <v>0</v>
      </c>
      <c r="G24" s="10">
        <v>0</v>
      </c>
      <c r="H24" s="10">
        <v>0</v>
      </c>
    </row>
    <row r="25" spans="1:8" x14ac:dyDescent="0.35">
      <c r="A25" s="10" t="s">
        <v>24</v>
      </c>
      <c r="B25" s="10">
        <v>48806</v>
      </c>
      <c r="C25" s="10" t="s">
        <v>52</v>
      </c>
      <c r="D25" s="10" t="s">
        <v>24</v>
      </c>
      <c r="E25" s="10">
        <v>195681</v>
      </c>
      <c r="F25" s="10">
        <v>0</v>
      </c>
      <c r="G25" s="10">
        <v>0</v>
      </c>
      <c r="H25" s="10">
        <v>0</v>
      </c>
    </row>
    <row r="26" spans="1:8" x14ac:dyDescent="0.35">
      <c r="A26" s="10" t="s">
        <v>53</v>
      </c>
      <c r="B26" s="10">
        <v>18867</v>
      </c>
      <c r="C26" s="10" t="s">
        <v>54</v>
      </c>
      <c r="D26" s="10" t="s">
        <v>35</v>
      </c>
      <c r="E26" s="10">
        <v>84678</v>
      </c>
      <c r="F26" s="10">
        <v>-2</v>
      </c>
      <c r="G26" s="10">
        <v>0</v>
      </c>
      <c r="H26" s="10">
        <v>-2</v>
      </c>
    </row>
    <row r="27" spans="1:8" x14ac:dyDescent="0.35">
      <c r="A27" s="10" t="s">
        <v>26</v>
      </c>
      <c r="B27" s="10">
        <v>10234</v>
      </c>
      <c r="C27" s="10" t="s">
        <v>55</v>
      </c>
      <c r="D27" s="10" t="s">
        <v>28</v>
      </c>
      <c r="E27" s="10">
        <v>42535</v>
      </c>
      <c r="F27" s="10">
        <v>0</v>
      </c>
      <c r="G27" s="10">
        <v>1</v>
      </c>
      <c r="H27" s="10">
        <v>99</v>
      </c>
    </row>
    <row r="28" spans="1:8" x14ac:dyDescent="0.35">
      <c r="A28" s="10" t="s">
        <v>16</v>
      </c>
      <c r="B28" s="10">
        <v>14204</v>
      </c>
      <c r="C28" s="10" t="s">
        <v>56</v>
      </c>
      <c r="D28" s="10" t="s">
        <v>16</v>
      </c>
      <c r="E28" s="10">
        <v>59698</v>
      </c>
      <c r="F28" s="10">
        <v>0</v>
      </c>
      <c r="G28" s="10">
        <v>0</v>
      </c>
      <c r="H28" s="10">
        <v>0</v>
      </c>
    </row>
    <row r="29" spans="1:8" x14ac:dyDescent="0.35">
      <c r="A29" s="10" t="s">
        <v>42</v>
      </c>
      <c r="B29" s="10">
        <v>24529</v>
      </c>
      <c r="C29" s="10" t="s">
        <v>57</v>
      </c>
      <c r="D29" s="10" t="s">
        <v>44</v>
      </c>
      <c r="E29" s="10">
        <v>112221</v>
      </c>
      <c r="F29" s="10">
        <v>-1</v>
      </c>
      <c r="G29" s="10">
        <v>0</v>
      </c>
      <c r="H29" s="10">
        <v>-1</v>
      </c>
    </row>
    <row r="30" spans="1:8" x14ac:dyDescent="0.35">
      <c r="A30" s="10" t="s">
        <v>21</v>
      </c>
      <c r="B30" s="10">
        <v>4446</v>
      </c>
      <c r="C30" s="10" t="s">
        <v>58</v>
      </c>
      <c r="D30" s="10" t="s">
        <v>23</v>
      </c>
      <c r="E30" s="10">
        <v>15647</v>
      </c>
      <c r="F30" s="10">
        <v>0</v>
      </c>
      <c r="G30" s="10">
        <v>0</v>
      </c>
      <c r="H30" s="10">
        <v>0</v>
      </c>
    </row>
    <row r="31" spans="1:8" x14ac:dyDescent="0.35">
      <c r="A31" s="10" t="s">
        <v>59</v>
      </c>
      <c r="B31" s="10">
        <v>13148</v>
      </c>
      <c r="C31" s="10" t="s">
        <v>60</v>
      </c>
      <c r="D31" s="10" t="s">
        <v>59</v>
      </c>
      <c r="E31" s="10">
        <v>55195</v>
      </c>
      <c r="F31" s="10">
        <v>1</v>
      </c>
      <c r="G31" s="10">
        <v>0</v>
      </c>
      <c r="H31" s="10">
        <v>1</v>
      </c>
    </row>
    <row r="32" spans="1:8" x14ac:dyDescent="0.35">
      <c r="A32" s="10" t="s">
        <v>12</v>
      </c>
      <c r="B32" s="10">
        <v>22297</v>
      </c>
      <c r="C32" s="10" t="s">
        <v>61</v>
      </c>
      <c r="D32" s="10" t="s">
        <v>12</v>
      </c>
      <c r="E32" s="10">
        <v>101469</v>
      </c>
      <c r="F32" s="10">
        <v>1</v>
      </c>
      <c r="G32" s="10">
        <v>0</v>
      </c>
      <c r="H32" s="10">
        <v>1</v>
      </c>
    </row>
    <row r="33" spans="1:8" x14ac:dyDescent="0.35">
      <c r="A33" s="10" t="s">
        <v>62</v>
      </c>
      <c r="B33" s="10">
        <v>44371</v>
      </c>
      <c r="C33" s="10" t="s">
        <v>63</v>
      </c>
      <c r="D33" s="10" t="s">
        <v>62</v>
      </c>
      <c r="E33" s="10">
        <v>181510</v>
      </c>
      <c r="F33" s="10">
        <v>0</v>
      </c>
      <c r="G33" s="10">
        <v>0</v>
      </c>
      <c r="H33" s="10">
        <v>0</v>
      </c>
    </row>
    <row r="34" spans="1:8" x14ac:dyDescent="0.35">
      <c r="A34" s="10" t="s">
        <v>40</v>
      </c>
      <c r="B34" s="10">
        <v>7611</v>
      </c>
      <c r="C34" s="10" t="s">
        <v>64</v>
      </c>
      <c r="D34" s="10" t="s">
        <v>40</v>
      </c>
      <c r="E34" s="10">
        <v>30108</v>
      </c>
      <c r="F34" s="10">
        <v>0</v>
      </c>
      <c r="G34" s="10">
        <v>1</v>
      </c>
      <c r="H34" s="10">
        <v>99</v>
      </c>
    </row>
    <row r="35" spans="1:8" x14ac:dyDescent="0.35">
      <c r="A35" s="10" t="s">
        <v>19</v>
      </c>
      <c r="B35" s="10">
        <v>50476</v>
      </c>
      <c r="C35" s="10" t="s">
        <v>65</v>
      </c>
      <c r="D35" s="10" t="s">
        <v>19</v>
      </c>
      <c r="E35" s="10">
        <v>200338</v>
      </c>
      <c r="F35" s="10">
        <v>-1</v>
      </c>
      <c r="G35" s="10">
        <v>0</v>
      </c>
      <c r="H35" s="10">
        <v>-1</v>
      </c>
    </row>
    <row r="36" spans="1:8" x14ac:dyDescent="0.35">
      <c r="A36" s="10" t="s">
        <v>26</v>
      </c>
      <c r="B36" s="10">
        <v>23036</v>
      </c>
      <c r="C36" s="10" t="s">
        <v>66</v>
      </c>
      <c r="D36" s="10" t="s">
        <v>28</v>
      </c>
      <c r="E36" s="10">
        <v>105249</v>
      </c>
      <c r="F36" s="10">
        <v>0</v>
      </c>
      <c r="G36" s="10">
        <v>0</v>
      </c>
      <c r="H36" s="10">
        <v>0</v>
      </c>
    </row>
    <row r="37" spans="1:8" x14ac:dyDescent="0.35">
      <c r="A37" s="10" t="s">
        <v>10</v>
      </c>
      <c r="B37" s="10">
        <v>42034</v>
      </c>
      <c r="C37" s="10" t="s">
        <v>67</v>
      </c>
      <c r="D37" s="10" t="s">
        <v>12</v>
      </c>
      <c r="E37" s="10">
        <v>174671</v>
      </c>
      <c r="F37" s="10">
        <v>1</v>
      </c>
      <c r="G37" s="10">
        <v>0</v>
      </c>
      <c r="H37" s="10">
        <v>1</v>
      </c>
    </row>
    <row r="38" spans="1:8" x14ac:dyDescent="0.35">
      <c r="A38" s="10" t="s">
        <v>33</v>
      </c>
      <c r="B38" s="10">
        <v>25673</v>
      </c>
      <c r="C38" s="10" t="s">
        <v>68</v>
      </c>
      <c r="D38" s="10" t="s">
        <v>35</v>
      </c>
      <c r="E38" s="10">
        <v>116537</v>
      </c>
      <c r="F38" s="10">
        <v>1</v>
      </c>
      <c r="G38" s="10">
        <v>0</v>
      </c>
      <c r="H38" s="10">
        <v>1</v>
      </c>
    </row>
    <row r="39" spans="1:8" x14ac:dyDescent="0.35">
      <c r="A39" s="10" t="s">
        <v>38</v>
      </c>
      <c r="B39" s="10">
        <v>41118</v>
      </c>
      <c r="C39" s="10" t="s">
        <v>69</v>
      </c>
      <c r="D39" s="10" t="s">
        <v>38</v>
      </c>
      <c r="E39" s="10">
        <v>171540</v>
      </c>
      <c r="F39" s="10">
        <v>-1</v>
      </c>
      <c r="G39" s="10">
        <v>0</v>
      </c>
      <c r="H39" s="10">
        <v>-1</v>
      </c>
    </row>
    <row r="40" spans="1:8" x14ac:dyDescent="0.35">
      <c r="A40" s="10" t="s">
        <v>70</v>
      </c>
      <c r="B40" s="10">
        <v>3125</v>
      </c>
      <c r="C40" s="10" t="s">
        <v>71</v>
      </c>
      <c r="D40" s="10" t="s">
        <v>24</v>
      </c>
      <c r="E40" s="10">
        <v>10330</v>
      </c>
      <c r="F40" s="10">
        <v>0</v>
      </c>
      <c r="G40" s="10">
        <v>1</v>
      </c>
      <c r="H40" s="10">
        <v>99</v>
      </c>
    </row>
    <row r="41" spans="1:8" x14ac:dyDescent="0.35">
      <c r="A41" s="10" t="s">
        <v>8</v>
      </c>
      <c r="B41" s="10">
        <v>46072</v>
      </c>
      <c r="C41" s="10" t="s">
        <v>72</v>
      </c>
      <c r="D41" s="10" t="s">
        <v>8</v>
      </c>
      <c r="E41" s="10">
        <v>186757</v>
      </c>
      <c r="F41" s="10">
        <v>0</v>
      </c>
      <c r="G41" s="10">
        <v>1</v>
      </c>
      <c r="H41" s="10">
        <v>99</v>
      </c>
    </row>
    <row r="42" spans="1:8" x14ac:dyDescent="0.35">
      <c r="A42" s="10" t="s">
        <v>62</v>
      </c>
      <c r="B42" s="10">
        <v>12727</v>
      </c>
      <c r="C42" s="10" t="s">
        <v>73</v>
      </c>
      <c r="D42" s="10" t="s">
        <v>62</v>
      </c>
      <c r="E42" s="10">
        <v>53334</v>
      </c>
      <c r="F42" s="10">
        <v>0</v>
      </c>
      <c r="G42" s="10">
        <v>0</v>
      </c>
      <c r="H42" s="10">
        <v>0</v>
      </c>
    </row>
    <row r="43" spans="1:8" x14ac:dyDescent="0.35">
      <c r="A43" s="10" t="s">
        <v>26</v>
      </c>
      <c r="B43" s="10">
        <v>5619</v>
      </c>
      <c r="C43" s="10" t="s">
        <v>74</v>
      </c>
      <c r="D43" s="10" t="s">
        <v>28</v>
      </c>
      <c r="E43" s="10">
        <v>20554</v>
      </c>
      <c r="F43" s="10">
        <v>1</v>
      </c>
      <c r="G43" s="10">
        <v>0</v>
      </c>
      <c r="H43" s="10">
        <v>1</v>
      </c>
    </row>
    <row r="44" spans="1:8" x14ac:dyDescent="0.35">
      <c r="A44" s="10" t="s">
        <v>75</v>
      </c>
      <c r="B44" s="10">
        <v>36702</v>
      </c>
      <c r="C44" s="10" t="s">
        <v>76</v>
      </c>
      <c r="D44" s="10" t="s">
        <v>77</v>
      </c>
      <c r="E44" s="10">
        <v>155986</v>
      </c>
      <c r="F44" s="10">
        <v>-1</v>
      </c>
      <c r="G44" s="10">
        <v>1</v>
      </c>
      <c r="H44" s="10">
        <v>99</v>
      </c>
    </row>
    <row r="45" spans="1:8" x14ac:dyDescent="0.35">
      <c r="A45" s="10" t="s">
        <v>77</v>
      </c>
      <c r="B45" s="10">
        <v>30258</v>
      </c>
      <c r="C45" s="10" t="s">
        <v>78</v>
      </c>
      <c r="D45" s="10" t="s">
        <v>77</v>
      </c>
      <c r="E45" s="10">
        <v>132901</v>
      </c>
      <c r="F45" s="10">
        <v>-1</v>
      </c>
      <c r="G45" s="10">
        <v>0</v>
      </c>
      <c r="H45" s="10">
        <v>-1</v>
      </c>
    </row>
    <row r="46" spans="1:8" x14ac:dyDescent="0.35">
      <c r="A46" s="10" t="s">
        <v>23</v>
      </c>
      <c r="B46" s="10">
        <v>45626</v>
      </c>
      <c r="C46" s="10" t="s">
        <v>79</v>
      </c>
      <c r="D46" s="10" t="s">
        <v>23</v>
      </c>
      <c r="E46" s="10">
        <v>185558</v>
      </c>
      <c r="F46" s="10">
        <v>0</v>
      </c>
      <c r="G46" s="10">
        <v>1</v>
      </c>
      <c r="H46" s="10">
        <v>99</v>
      </c>
    </row>
    <row r="47" spans="1:8" x14ac:dyDescent="0.35">
      <c r="A47" s="10" t="s">
        <v>80</v>
      </c>
      <c r="B47" s="10">
        <v>10332</v>
      </c>
      <c r="C47" s="10" t="s">
        <v>81</v>
      </c>
      <c r="D47" s="10" t="s">
        <v>62</v>
      </c>
      <c r="E47" s="10">
        <v>42840</v>
      </c>
      <c r="F47" s="10">
        <v>1</v>
      </c>
      <c r="G47" s="10">
        <v>0</v>
      </c>
      <c r="H47" s="10">
        <v>1</v>
      </c>
    </row>
    <row r="48" spans="1:8" x14ac:dyDescent="0.35">
      <c r="A48" s="10" t="s">
        <v>82</v>
      </c>
      <c r="B48" s="10">
        <v>19770</v>
      </c>
      <c r="C48" s="10" t="s">
        <v>83</v>
      </c>
      <c r="D48" s="10" t="s">
        <v>19</v>
      </c>
      <c r="E48" s="10">
        <v>90215</v>
      </c>
      <c r="F48" s="10">
        <v>0</v>
      </c>
      <c r="G48" s="10">
        <v>1</v>
      </c>
      <c r="H48" s="10">
        <v>99</v>
      </c>
    </row>
    <row r="49" spans="1:8" x14ac:dyDescent="0.35">
      <c r="A49" s="10" t="s">
        <v>33</v>
      </c>
      <c r="B49" s="10">
        <v>22916</v>
      </c>
      <c r="C49" s="10" t="s">
        <v>84</v>
      </c>
      <c r="D49" s="10" t="s">
        <v>35</v>
      </c>
      <c r="E49" s="10">
        <v>104853</v>
      </c>
      <c r="F49" s="10">
        <v>0</v>
      </c>
      <c r="G49" s="10">
        <v>0</v>
      </c>
      <c r="H49" s="10">
        <v>0</v>
      </c>
    </row>
    <row r="50" spans="1:8" x14ac:dyDescent="0.35">
      <c r="A50" s="10" t="s">
        <v>23</v>
      </c>
      <c r="B50" s="10">
        <v>52418</v>
      </c>
      <c r="C50" s="10" t="s">
        <v>85</v>
      </c>
      <c r="D50" s="10" t="s">
        <v>23</v>
      </c>
      <c r="E50" s="10">
        <v>205851</v>
      </c>
      <c r="F50" s="10">
        <v>0</v>
      </c>
      <c r="G50" s="10">
        <v>0</v>
      </c>
      <c r="H50" s="10">
        <v>0</v>
      </c>
    </row>
    <row r="51" spans="1:8" x14ac:dyDescent="0.35">
      <c r="A51" s="10" t="s">
        <v>35</v>
      </c>
      <c r="B51" s="10">
        <v>11049</v>
      </c>
      <c r="C51" s="10" t="s">
        <v>86</v>
      </c>
      <c r="D51" s="10" t="s">
        <v>35</v>
      </c>
      <c r="E51" s="10">
        <v>46117</v>
      </c>
      <c r="F51" s="10">
        <v>1</v>
      </c>
      <c r="G51" s="10">
        <v>0</v>
      </c>
      <c r="H51" s="10">
        <v>1</v>
      </c>
    </row>
    <row r="52" spans="1:8" x14ac:dyDescent="0.35">
      <c r="A52" s="10" t="s">
        <v>24</v>
      </c>
      <c r="B52" s="10">
        <v>5448</v>
      </c>
      <c r="C52" s="10" t="s">
        <v>87</v>
      </c>
      <c r="D52" s="10" t="s">
        <v>24</v>
      </c>
      <c r="E52" s="10">
        <v>19708</v>
      </c>
      <c r="F52" s="10">
        <v>0</v>
      </c>
      <c r="G52" s="10">
        <v>0</v>
      </c>
      <c r="H52" s="10">
        <v>0</v>
      </c>
    </row>
    <row r="53" spans="1:8" x14ac:dyDescent="0.35">
      <c r="A53" s="10" t="s">
        <v>40</v>
      </c>
      <c r="B53" s="10">
        <v>40571</v>
      </c>
      <c r="C53" s="10" t="s">
        <v>88</v>
      </c>
      <c r="D53" s="10" t="s">
        <v>40</v>
      </c>
      <c r="E53" s="10">
        <v>169766</v>
      </c>
      <c r="F53" s="10">
        <v>-1</v>
      </c>
      <c r="G53" s="10">
        <v>0</v>
      </c>
      <c r="H53" s="10">
        <v>-1</v>
      </c>
    </row>
    <row r="54" spans="1:8" x14ac:dyDescent="0.35">
      <c r="A54" s="10" t="s">
        <v>12</v>
      </c>
      <c r="B54" s="10">
        <v>34994</v>
      </c>
      <c r="C54" s="10" t="s">
        <v>89</v>
      </c>
      <c r="D54" s="10" t="s">
        <v>12</v>
      </c>
      <c r="E54" s="10">
        <v>149695</v>
      </c>
      <c r="F54" s="10">
        <v>1</v>
      </c>
      <c r="G54" s="10">
        <v>0</v>
      </c>
      <c r="H54" s="10">
        <v>1</v>
      </c>
    </row>
    <row r="55" spans="1:8" x14ac:dyDescent="0.35">
      <c r="A55" s="10" t="s">
        <v>21</v>
      </c>
      <c r="B55" s="10">
        <v>36332</v>
      </c>
      <c r="C55" s="10" t="s">
        <v>90</v>
      </c>
      <c r="D55" s="10" t="s">
        <v>23</v>
      </c>
      <c r="E55" s="10">
        <v>154326</v>
      </c>
      <c r="F55" s="10">
        <v>2</v>
      </c>
      <c r="G55" s="10">
        <v>0</v>
      </c>
      <c r="H55" s="10">
        <v>2</v>
      </c>
    </row>
    <row r="56" spans="1:8" x14ac:dyDescent="0.35">
      <c r="A56" s="10" t="s">
        <v>62</v>
      </c>
      <c r="B56" s="10">
        <v>22282</v>
      </c>
      <c r="C56" s="10" t="s">
        <v>91</v>
      </c>
      <c r="D56" s="10" t="s">
        <v>62</v>
      </c>
      <c r="E56" s="10">
        <v>101430</v>
      </c>
      <c r="F56" s="10">
        <v>0</v>
      </c>
      <c r="G56" s="10">
        <v>0</v>
      </c>
      <c r="H56" s="10">
        <v>0</v>
      </c>
    </row>
    <row r="57" spans="1:8" x14ac:dyDescent="0.35">
      <c r="A57" s="10" t="s">
        <v>28</v>
      </c>
      <c r="B57" s="10">
        <v>9965</v>
      </c>
      <c r="C57" s="10" t="s">
        <v>92</v>
      </c>
      <c r="D57" s="10" t="s">
        <v>28</v>
      </c>
      <c r="E57" s="10">
        <v>40897</v>
      </c>
      <c r="F57" s="10">
        <v>1</v>
      </c>
      <c r="G57" s="10">
        <v>0</v>
      </c>
      <c r="H57" s="10">
        <v>1</v>
      </c>
    </row>
    <row r="58" spans="1:8" x14ac:dyDescent="0.35">
      <c r="A58" s="10" t="s">
        <v>62</v>
      </c>
      <c r="B58" s="10">
        <v>14875</v>
      </c>
      <c r="C58" s="10" t="s">
        <v>93</v>
      </c>
      <c r="D58" s="10" t="s">
        <v>62</v>
      </c>
      <c r="E58" s="10">
        <v>63403</v>
      </c>
      <c r="F58" s="10">
        <v>0</v>
      </c>
      <c r="G58" s="10">
        <v>0</v>
      </c>
      <c r="H58" s="10">
        <v>0</v>
      </c>
    </row>
    <row r="59" spans="1:8" x14ac:dyDescent="0.35">
      <c r="A59" s="10" t="s">
        <v>94</v>
      </c>
      <c r="B59" s="10">
        <v>16405</v>
      </c>
      <c r="C59" s="10" t="s">
        <v>95</v>
      </c>
      <c r="D59" s="10" t="s">
        <v>94</v>
      </c>
      <c r="E59" s="10">
        <v>71178</v>
      </c>
      <c r="F59" s="10">
        <v>-1</v>
      </c>
      <c r="G59" s="10">
        <v>0</v>
      </c>
      <c r="H59" s="10">
        <v>-1</v>
      </c>
    </row>
    <row r="60" spans="1:8" x14ac:dyDescent="0.35">
      <c r="A60" s="10" t="s">
        <v>96</v>
      </c>
      <c r="B60" s="10">
        <v>48969</v>
      </c>
      <c r="C60" s="10" t="s">
        <v>97</v>
      </c>
      <c r="D60" s="10" t="s">
        <v>96</v>
      </c>
      <c r="E60" s="10">
        <v>196098</v>
      </c>
      <c r="F60" s="10">
        <v>-1</v>
      </c>
      <c r="G60" s="10">
        <v>1</v>
      </c>
      <c r="H60" s="10">
        <v>99</v>
      </c>
    </row>
    <row r="61" spans="1:8" x14ac:dyDescent="0.35">
      <c r="A61" s="10" t="s">
        <v>8</v>
      </c>
      <c r="B61" s="10">
        <v>2748</v>
      </c>
      <c r="C61" s="10" t="s">
        <v>98</v>
      </c>
      <c r="D61" s="10" t="s">
        <v>8</v>
      </c>
      <c r="E61" s="10">
        <v>9251</v>
      </c>
      <c r="F61" s="10">
        <v>1</v>
      </c>
      <c r="G61" s="10">
        <v>1</v>
      </c>
      <c r="H61" s="10">
        <v>99</v>
      </c>
    </row>
    <row r="62" spans="1:8" x14ac:dyDescent="0.35">
      <c r="A62" s="10" t="s">
        <v>70</v>
      </c>
      <c r="B62" s="10">
        <v>8783</v>
      </c>
      <c r="C62" s="10" t="s">
        <v>99</v>
      </c>
      <c r="D62" s="10" t="s">
        <v>24</v>
      </c>
      <c r="E62" s="10">
        <v>35726</v>
      </c>
      <c r="F62" s="10">
        <v>0</v>
      </c>
      <c r="G62" s="10">
        <v>0</v>
      </c>
      <c r="H62" s="10">
        <v>0</v>
      </c>
    </row>
    <row r="63" spans="1:8" x14ac:dyDescent="0.35">
      <c r="A63" s="10" t="s">
        <v>23</v>
      </c>
      <c r="B63" s="10">
        <v>33964</v>
      </c>
      <c r="C63" s="10" t="s">
        <v>100</v>
      </c>
      <c r="D63" s="10" t="s">
        <v>23</v>
      </c>
      <c r="E63" s="10">
        <v>145673</v>
      </c>
      <c r="F63" s="10">
        <v>2</v>
      </c>
      <c r="G63" s="10">
        <v>0</v>
      </c>
      <c r="H63" s="10">
        <v>2</v>
      </c>
    </row>
    <row r="64" spans="1:8" x14ac:dyDescent="0.35">
      <c r="A64" s="10" t="s">
        <v>101</v>
      </c>
      <c r="B64" s="10">
        <v>38899</v>
      </c>
      <c r="C64" s="10" t="s">
        <v>102</v>
      </c>
      <c r="D64" s="10" t="s">
        <v>101</v>
      </c>
      <c r="E64" s="10">
        <v>164282</v>
      </c>
      <c r="F64" s="10">
        <v>1</v>
      </c>
      <c r="G64" s="10">
        <v>0</v>
      </c>
      <c r="H64" s="10">
        <v>1</v>
      </c>
    </row>
    <row r="65" spans="1:8" x14ac:dyDescent="0.35">
      <c r="A65" s="10" t="s">
        <v>16</v>
      </c>
      <c r="B65" s="10">
        <v>41275</v>
      </c>
      <c r="C65" s="10" t="s">
        <v>103</v>
      </c>
      <c r="D65" s="10" t="s">
        <v>16</v>
      </c>
      <c r="E65" s="10">
        <v>172205</v>
      </c>
      <c r="F65" s="10">
        <v>0</v>
      </c>
      <c r="G65" s="10">
        <v>1</v>
      </c>
      <c r="H65" s="10">
        <v>99</v>
      </c>
    </row>
    <row r="66" spans="1:8" x14ac:dyDescent="0.35">
      <c r="A66" s="10" t="s">
        <v>104</v>
      </c>
      <c r="B66" s="10">
        <v>360</v>
      </c>
      <c r="C66" s="10" t="s">
        <v>105</v>
      </c>
      <c r="D66" s="10" t="s">
        <v>106</v>
      </c>
      <c r="E66" s="10">
        <v>476</v>
      </c>
      <c r="F66" s="10">
        <v>0</v>
      </c>
      <c r="G66" s="10">
        <v>1</v>
      </c>
      <c r="H66" s="10">
        <v>99</v>
      </c>
    </row>
    <row r="67" spans="1:8" x14ac:dyDescent="0.35">
      <c r="A67" s="10" t="s">
        <v>29</v>
      </c>
      <c r="B67" s="10">
        <v>13061</v>
      </c>
      <c r="C67" s="10" t="s">
        <v>107</v>
      </c>
      <c r="D67" s="10" t="s">
        <v>29</v>
      </c>
      <c r="E67" s="10">
        <v>54739</v>
      </c>
      <c r="F67" s="10">
        <v>0</v>
      </c>
      <c r="G67" s="10">
        <v>1</v>
      </c>
      <c r="H67" s="10">
        <v>99</v>
      </c>
    </row>
    <row r="68" spans="1:8" x14ac:dyDescent="0.35">
      <c r="A68" s="10" t="s">
        <v>24</v>
      </c>
      <c r="B68" s="10">
        <v>7118</v>
      </c>
      <c r="C68" s="10" t="s">
        <v>108</v>
      </c>
      <c r="D68" s="10" t="s">
        <v>24</v>
      </c>
      <c r="E68" s="10">
        <v>27001</v>
      </c>
      <c r="F68" s="10">
        <v>0</v>
      </c>
      <c r="G68" s="10">
        <v>1</v>
      </c>
      <c r="H68" s="10">
        <v>99</v>
      </c>
    </row>
    <row r="69" spans="1:8" x14ac:dyDescent="0.35">
      <c r="A69" s="10" t="s">
        <v>109</v>
      </c>
      <c r="B69" s="10">
        <v>46914</v>
      </c>
      <c r="C69" s="10" t="s">
        <v>110</v>
      </c>
      <c r="D69" s="10" t="s">
        <v>28</v>
      </c>
      <c r="E69" s="10">
        <v>189474</v>
      </c>
      <c r="F69" s="10">
        <v>0</v>
      </c>
      <c r="G69" s="10">
        <v>1</v>
      </c>
      <c r="H69" s="10">
        <v>99</v>
      </c>
    </row>
    <row r="70" spans="1:8" x14ac:dyDescent="0.35">
      <c r="A70" s="10" t="s">
        <v>23</v>
      </c>
      <c r="B70" s="10">
        <v>1360</v>
      </c>
      <c r="C70" s="10" t="s">
        <v>111</v>
      </c>
      <c r="D70" s="10" t="s">
        <v>23</v>
      </c>
      <c r="E70" s="10">
        <v>3491</v>
      </c>
      <c r="F70" s="10">
        <v>-1</v>
      </c>
      <c r="G70" s="10">
        <v>0</v>
      </c>
      <c r="H70" s="10">
        <v>-1</v>
      </c>
    </row>
    <row r="71" spans="1:8" x14ac:dyDescent="0.35">
      <c r="A71" s="10" t="s">
        <v>112</v>
      </c>
      <c r="B71" s="10">
        <v>19768</v>
      </c>
      <c r="C71" s="10" t="s">
        <v>113</v>
      </c>
      <c r="D71" s="10" t="s">
        <v>19</v>
      </c>
      <c r="E71" s="10">
        <v>90185</v>
      </c>
      <c r="F71" s="10">
        <v>0</v>
      </c>
      <c r="G71" s="10">
        <v>1</v>
      </c>
      <c r="H71" s="10">
        <v>99</v>
      </c>
    </row>
    <row r="72" spans="1:8" x14ac:dyDescent="0.35">
      <c r="A72" s="10" t="s">
        <v>8</v>
      </c>
      <c r="B72" s="10">
        <v>7309</v>
      </c>
      <c r="C72" s="10" t="s">
        <v>114</v>
      </c>
      <c r="D72" s="10" t="s">
        <v>8</v>
      </c>
      <c r="E72" s="10">
        <v>27789</v>
      </c>
      <c r="F72" s="10">
        <v>0</v>
      </c>
      <c r="G72" s="10">
        <v>1</v>
      </c>
      <c r="H72" s="10">
        <v>99</v>
      </c>
    </row>
    <row r="73" spans="1:8" x14ac:dyDescent="0.35">
      <c r="A73" s="10" t="s">
        <v>15</v>
      </c>
      <c r="B73" s="10">
        <v>23570</v>
      </c>
      <c r="C73" s="10" t="s">
        <v>115</v>
      </c>
      <c r="D73" s="10" t="s">
        <v>15</v>
      </c>
      <c r="E73" s="10">
        <v>107798</v>
      </c>
      <c r="F73" s="10">
        <v>1</v>
      </c>
      <c r="G73" s="10">
        <v>0</v>
      </c>
      <c r="H73" s="10">
        <v>1</v>
      </c>
    </row>
    <row r="74" spans="1:8" x14ac:dyDescent="0.35">
      <c r="A74" s="10" t="s">
        <v>116</v>
      </c>
      <c r="B74" s="10">
        <v>38850</v>
      </c>
      <c r="C74" s="10" t="s">
        <v>117</v>
      </c>
      <c r="D74" s="10" t="s">
        <v>118</v>
      </c>
      <c r="E74" s="10">
        <v>164064</v>
      </c>
      <c r="F74" s="10">
        <v>0</v>
      </c>
      <c r="G74" s="10">
        <v>0</v>
      </c>
      <c r="H74" s="10">
        <v>0</v>
      </c>
    </row>
    <row r="75" spans="1:8" x14ac:dyDescent="0.35">
      <c r="A75" s="10" t="s">
        <v>38</v>
      </c>
      <c r="B75" s="10">
        <v>471</v>
      </c>
      <c r="C75" s="10" t="s">
        <v>119</v>
      </c>
      <c r="D75" s="10" t="s">
        <v>38</v>
      </c>
      <c r="E75" s="10">
        <v>651</v>
      </c>
      <c r="F75" s="10">
        <v>0</v>
      </c>
      <c r="G75" s="10">
        <v>0</v>
      </c>
      <c r="H75" s="10">
        <v>0</v>
      </c>
    </row>
    <row r="76" spans="1:8" x14ac:dyDescent="0.35">
      <c r="A76" s="10" t="s">
        <v>26</v>
      </c>
      <c r="B76" s="10">
        <v>3052</v>
      </c>
      <c r="C76" s="10" t="s">
        <v>120</v>
      </c>
      <c r="D76" s="10" t="s">
        <v>28</v>
      </c>
      <c r="E76" s="10">
        <v>10170</v>
      </c>
      <c r="F76" s="10">
        <v>0</v>
      </c>
      <c r="G76" s="10">
        <v>0</v>
      </c>
      <c r="H76" s="10">
        <v>0</v>
      </c>
    </row>
    <row r="77" spans="1:8" x14ac:dyDescent="0.35">
      <c r="A77" s="10" t="s">
        <v>16</v>
      </c>
      <c r="B77" s="10">
        <v>7668</v>
      </c>
      <c r="C77" s="10" t="s">
        <v>121</v>
      </c>
      <c r="D77" s="10" t="s">
        <v>16</v>
      </c>
      <c r="E77" s="10">
        <v>30629</v>
      </c>
      <c r="F77" s="10">
        <v>0</v>
      </c>
      <c r="G77" s="10">
        <v>1</v>
      </c>
      <c r="H77" s="10">
        <v>99</v>
      </c>
    </row>
    <row r="78" spans="1:8" x14ac:dyDescent="0.35">
      <c r="A78" s="10" t="s">
        <v>8</v>
      </c>
      <c r="B78" s="10">
        <v>7752</v>
      </c>
      <c r="C78" s="10" t="s">
        <v>122</v>
      </c>
      <c r="D78" s="10" t="s">
        <v>8</v>
      </c>
      <c r="E78" s="10">
        <v>31645</v>
      </c>
      <c r="F78" s="10">
        <v>-1</v>
      </c>
      <c r="G78" s="10">
        <v>0</v>
      </c>
      <c r="H78" s="10">
        <v>-1</v>
      </c>
    </row>
    <row r="79" spans="1:8" x14ac:dyDescent="0.35">
      <c r="A79" s="10" t="s">
        <v>123</v>
      </c>
      <c r="B79" s="10">
        <v>3539</v>
      </c>
      <c r="C79" s="10" t="s">
        <v>124</v>
      </c>
      <c r="D79" s="10" t="s">
        <v>29</v>
      </c>
      <c r="E79" s="10">
        <v>12015</v>
      </c>
      <c r="F79" s="10">
        <v>1</v>
      </c>
      <c r="G79" s="10">
        <v>0</v>
      </c>
      <c r="H79" s="10">
        <v>1</v>
      </c>
    </row>
    <row r="80" spans="1:8" x14ac:dyDescent="0.35">
      <c r="A80" s="10" t="s">
        <v>13</v>
      </c>
      <c r="B80" s="10">
        <v>49057</v>
      </c>
      <c r="C80" s="10" t="s">
        <v>125</v>
      </c>
      <c r="D80" s="10" t="s">
        <v>15</v>
      </c>
      <c r="E80" s="10">
        <v>196362</v>
      </c>
      <c r="F80" s="10">
        <v>0</v>
      </c>
      <c r="G80" s="10">
        <v>0</v>
      </c>
      <c r="H80" s="10">
        <v>0</v>
      </c>
    </row>
    <row r="81" spans="1:8" x14ac:dyDescent="0.35">
      <c r="A81" s="10" t="s">
        <v>28</v>
      </c>
      <c r="B81" s="10">
        <v>52343</v>
      </c>
      <c r="C81" s="10" t="s">
        <v>126</v>
      </c>
      <c r="D81" s="10" t="s">
        <v>28</v>
      </c>
      <c r="E81" s="10">
        <v>205648</v>
      </c>
      <c r="F81" s="10">
        <v>-1</v>
      </c>
      <c r="G81" s="10">
        <v>0</v>
      </c>
      <c r="H81" s="10">
        <v>-1</v>
      </c>
    </row>
    <row r="82" spans="1:8" x14ac:dyDescent="0.35">
      <c r="A82" s="10" t="s">
        <v>127</v>
      </c>
      <c r="B82" s="10">
        <v>14205</v>
      </c>
      <c r="C82" s="10" t="s">
        <v>128</v>
      </c>
      <c r="D82" s="10" t="s">
        <v>127</v>
      </c>
      <c r="E82" s="10">
        <v>59754</v>
      </c>
      <c r="F82" s="10">
        <v>1</v>
      </c>
      <c r="G82" s="10">
        <v>0</v>
      </c>
      <c r="H82" s="10">
        <v>1</v>
      </c>
    </row>
    <row r="83" spans="1:8" x14ac:dyDescent="0.35">
      <c r="A83" s="10" t="s">
        <v>24</v>
      </c>
      <c r="B83" s="10">
        <v>30171</v>
      </c>
      <c r="C83" s="10" t="s">
        <v>129</v>
      </c>
      <c r="D83" s="10" t="s">
        <v>24</v>
      </c>
      <c r="E83" s="10">
        <v>132341</v>
      </c>
      <c r="F83" s="10">
        <v>0</v>
      </c>
      <c r="G83" s="10">
        <v>1</v>
      </c>
      <c r="H83" s="10">
        <v>99</v>
      </c>
    </row>
    <row r="84" spans="1:8" x14ac:dyDescent="0.35">
      <c r="A84" s="10" t="s">
        <v>130</v>
      </c>
      <c r="B84" s="10">
        <v>535</v>
      </c>
      <c r="C84" s="10" t="s">
        <v>131</v>
      </c>
      <c r="D84" s="10" t="s">
        <v>94</v>
      </c>
      <c r="E84" s="10">
        <v>975</v>
      </c>
      <c r="F84" s="10">
        <v>0</v>
      </c>
      <c r="G84" s="10">
        <v>1</v>
      </c>
      <c r="H84" s="10">
        <v>99</v>
      </c>
    </row>
    <row r="85" spans="1:8" x14ac:dyDescent="0.35">
      <c r="A85" s="10" t="s">
        <v>28</v>
      </c>
      <c r="B85" s="10">
        <v>37113</v>
      </c>
      <c r="C85" s="10" t="s">
        <v>132</v>
      </c>
      <c r="D85" s="10" t="s">
        <v>28</v>
      </c>
      <c r="E85" s="10">
        <v>157210</v>
      </c>
      <c r="F85" s="10">
        <v>1</v>
      </c>
      <c r="G85" s="10">
        <v>0</v>
      </c>
      <c r="H85" s="10">
        <v>1</v>
      </c>
    </row>
    <row r="86" spans="1:8" x14ac:dyDescent="0.35">
      <c r="A86" s="10" t="s">
        <v>62</v>
      </c>
      <c r="B86" s="10">
        <v>15388</v>
      </c>
      <c r="C86" s="10" t="s">
        <v>133</v>
      </c>
      <c r="D86" s="10" t="s">
        <v>62</v>
      </c>
      <c r="E86" s="10">
        <v>65577</v>
      </c>
      <c r="F86" s="10">
        <v>0</v>
      </c>
      <c r="G86" s="10">
        <v>1</v>
      </c>
      <c r="H86" s="10">
        <v>99</v>
      </c>
    </row>
    <row r="87" spans="1:8" x14ac:dyDescent="0.35">
      <c r="A87" s="10" t="s">
        <v>38</v>
      </c>
      <c r="B87" s="10">
        <v>41910</v>
      </c>
      <c r="C87" s="10" t="s">
        <v>134</v>
      </c>
      <c r="D87" s="10" t="s">
        <v>38</v>
      </c>
      <c r="E87" s="10">
        <v>174075</v>
      </c>
      <c r="F87" s="10">
        <v>-1</v>
      </c>
      <c r="G87" s="10">
        <v>0</v>
      </c>
      <c r="H87" s="10">
        <v>-1</v>
      </c>
    </row>
    <row r="88" spans="1:8" x14ac:dyDescent="0.35">
      <c r="A88" s="10" t="s">
        <v>12</v>
      </c>
      <c r="B88" s="10">
        <v>45056</v>
      </c>
      <c r="C88" s="10" t="s">
        <v>135</v>
      </c>
      <c r="D88" s="10" t="s">
        <v>12</v>
      </c>
      <c r="E88" s="10">
        <v>183571</v>
      </c>
      <c r="F88" s="10">
        <v>1</v>
      </c>
      <c r="G88" s="10">
        <v>0</v>
      </c>
      <c r="H88" s="10">
        <v>1</v>
      </c>
    </row>
    <row r="89" spans="1:8" x14ac:dyDescent="0.35">
      <c r="A89" s="10" t="s">
        <v>136</v>
      </c>
      <c r="B89" s="10">
        <v>3816</v>
      </c>
      <c r="C89" s="10" t="s">
        <v>137</v>
      </c>
      <c r="D89" s="10" t="s">
        <v>77</v>
      </c>
      <c r="E89" s="10">
        <v>13849</v>
      </c>
      <c r="F89" s="10">
        <v>0</v>
      </c>
      <c r="G89" s="10">
        <v>0</v>
      </c>
      <c r="H89" s="10">
        <v>0</v>
      </c>
    </row>
    <row r="90" spans="1:8" x14ac:dyDescent="0.35">
      <c r="A90" s="10" t="s">
        <v>138</v>
      </c>
      <c r="B90" s="10">
        <v>47545</v>
      </c>
      <c r="C90" s="10" t="s">
        <v>139</v>
      </c>
      <c r="D90" s="10" t="s">
        <v>24</v>
      </c>
      <c r="E90" s="10">
        <v>191376</v>
      </c>
      <c r="F90" s="10">
        <v>0</v>
      </c>
      <c r="G90" s="10">
        <v>1</v>
      </c>
      <c r="H90" s="10">
        <v>99</v>
      </c>
    </row>
    <row r="91" spans="1:8" x14ac:dyDescent="0.35">
      <c r="A91" s="10" t="s">
        <v>28</v>
      </c>
      <c r="B91" s="10">
        <v>35083</v>
      </c>
      <c r="C91" s="10" t="s">
        <v>140</v>
      </c>
      <c r="D91" s="10" t="s">
        <v>28</v>
      </c>
      <c r="E91" s="10">
        <v>150243</v>
      </c>
      <c r="F91" s="10">
        <v>-1</v>
      </c>
      <c r="G91" s="10">
        <v>0</v>
      </c>
      <c r="H91" s="10">
        <v>-1</v>
      </c>
    </row>
    <row r="92" spans="1:8" x14ac:dyDescent="0.35">
      <c r="A92" s="10" t="s">
        <v>94</v>
      </c>
      <c r="B92" s="10">
        <v>17239</v>
      </c>
      <c r="C92" s="10" t="s">
        <v>141</v>
      </c>
      <c r="D92" s="10" t="s">
        <v>94</v>
      </c>
      <c r="E92" s="10">
        <v>75312</v>
      </c>
      <c r="F92" s="10">
        <v>-1</v>
      </c>
      <c r="G92" s="10">
        <v>0</v>
      </c>
      <c r="H92" s="10">
        <v>-1</v>
      </c>
    </row>
    <row r="93" spans="1:8" x14ac:dyDescent="0.35">
      <c r="A93" s="10" t="s">
        <v>29</v>
      </c>
      <c r="B93" s="10">
        <v>10680</v>
      </c>
      <c r="C93" s="10" t="s">
        <v>142</v>
      </c>
      <c r="D93" s="10" t="s">
        <v>29</v>
      </c>
      <c r="E93" s="10">
        <v>44501</v>
      </c>
      <c r="F93" s="10">
        <v>0</v>
      </c>
      <c r="G93" s="10">
        <v>1</v>
      </c>
      <c r="H93" s="10">
        <v>99</v>
      </c>
    </row>
    <row r="94" spans="1:8" x14ac:dyDescent="0.35">
      <c r="A94" s="10" t="s">
        <v>42</v>
      </c>
      <c r="B94" s="10">
        <v>47785</v>
      </c>
      <c r="C94" s="10" t="s">
        <v>143</v>
      </c>
      <c r="D94" s="10" t="s">
        <v>44</v>
      </c>
      <c r="E94" s="10">
        <v>192231</v>
      </c>
      <c r="F94" s="10">
        <v>1</v>
      </c>
      <c r="G94" s="10">
        <v>0</v>
      </c>
      <c r="H94" s="10">
        <v>1</v>
      </c>
    </row>
    <row r="95" spans="1:8" x14ac:dyDescent="0.35">
      <c r="A95" s="10" t="s">
        <v>144</v>
      </c>
      <c r="B95" s="10">
        <v>4478</v>
      </c>
      <c r="C95" s="10" t="s">
        <v>145</v>
      </c>
      <c r="D95" s="10" t="s">
        <v>62</v>
      </c>
      <c r="E95" s="10">
        <v>15709</v>
      </c>
      <c r="F95" s="10">
        <v>1</v>
      </c>
      <c r="G95" s="10">
        <v>0</v>
      </c>
      <c r="H95" s="10">
        <v>1</v>
      </c>
    </row>
    <row r="96" spans="1:8" x14ac:dyDescent="0.35">
      <c r="A96" s="10" t="s">
        <v>42</v>
      </c>
      <c r="B96" s="10">
        <v>26785</v>
      </c>
      <c r="C96" s="10" t="s">
        <v>146</v>
      </c>
      <c r="D96" s="10" t="s">
        <v>44</v>
      </c>
      <c r="E96" s="10">
        <v>120509</v>
      </c>
      <c r="F96" s="10">
        <v>0</v>
      </c>
      <c r="G96" s="10">
        <v>1</v>
      </c>
      <c r="H96" s="10">
        <v>99</v>
      </c>
    </row>
    <row r="97" spans="1:8" x14ac:dyDescent="0.35">
      <c r="A97" s="10" t="s">
        <v>8</v>
      </c>
      <c r="B97" s="10">
        <v>50251</v>
      </c>
      <c r="C97" s="10" t="s">
        <v>147</v>
      </c>
      <c r="D97" s="10" t="s">
        <v>8</v>
      </c>
      <c r="E97" s="10">
        <v>199621</v>
      </c>
      <c r="F97" s="10">
        <v>0</v>
      </c>
      <c r="G97" s="10">
        <v>1</v>
      </c>
      <c r="H97" s="10">
        <v>99</v>
      </c>
    </row>
    <row r="98" spans="1:8" x14ac:dyDescent="0.35">
      <c r="A98" s="10" t="s">
        <v>21</v>
      </c>
      <c r="B98" s="10">
        <v>13157</v>
      </c>
      <c r="C98" s="10" t="s">
        <v>148</v>
      </c>
      <c r="D98" s="10" t="s">
        <v>23</v>
      </c>
      <c r="E98" s="10">
        <v>55278</v>
      </c>
      <c r="F98" s="10">
        <v>-1</v>
      </c>
      <c r="G98" s="10">
        <v>0</v>
      </c>
      <c r="H98" s="10">
        <v>-1</v>
      </c>
    </row>
    <row r="99" spans="1:8" x14ac:dyDescent="0.35">
      <c r="A99" s="10" t="s">
        <v>19</v>
      </c>
      <c r="B99" s="10">
        <v>49488</v>
      </c>
      <c r="C99" s="10" t="s">
        <v>149</v>
      </c>
      <c r="D99" s="10" t="s">
        <v>19</v>
      </c>
      <c r="E99" s="10">
        <v>197291</v>
      </c>
      <c r="F99" s="10">
        <v>0</v>
      </c>
      <c r="G99" s="10">
        <v>0</v>
      </c>
      <c r="H99" s="10">
        <v>0</v>
      </c>
    </row>
    <row r="100" spans="1:8" x14ac:dyDescent="0.35">
      <c r="A100" s="10" t="s">
        <v>123</v>
      </c>
      <c r="B100" s="10">
        <v>19774</v>
      </c>
      <c r="C100" s="10" t="s">
        <v>150</v>
      </c>
      <c r="D100" s="10" t="s">
        <v>29</v>
      </c>
      <c r="E100" s="10">
        <v>90391</v>
      </c>
      <c r="F100" s="10">
        <v>-2</v>
      </c>
      <c r="G100" s="10">
        <v>0</v>
      </c>
      <c r="H100" s="10">
        <v>-2</v>
      </c>
    </row>
    <row r="101" spans="1:8" x14ac:dyDescent="0.35">
      <c r="A101" s="10" t="s">
        <v>21</v>
      </c>
      <c r="B101" s="10">
        <v>23145</v>
      </c>
      <c r="C101" s="10" t="s">
        <v>151</v>
      </c>
      <c r="D101" s="10" t="s">
        <v>23</v>
      </c>
      <c r="E101" s="10">
        <v>105482</v>
      </c>
      <c r="F101" s="10">
        <v>0</v>
      </c>
      <c r="G101" s="10">
        <v>0</v>
      </c>
      <c r="H101" s="10">
        <v>0</v>
      </c>
    </row>
    <row r="102" spans="1:8" x14ac:dyDescent="0.35">
      <c r="A102" s="10" t="s">
        <v>15</v>
      </c>
      <c r="B102" s="10">
        <v>39213</v>
      </c>
      <c r="C102" s="10" t="s">
        <v>152</v>
      </c>
      <c r="D102" s="10" t="s">
        <v>15</v>
      </c>
      <c r="E102" s="10">
        <v>165210</v>
      </c>
      <c r="F102" s="10">
        <v>1</v>
      </c>
      <c r="G102" s="10">
        <v>0</v>
      </c>
      <c r="H102" s="10">
        <v>1</v>
      </c>
    </row>
    <row r="103" spans="1:8" x14ac:dyDescent="0.35">
      <c r="A103" s="10" t="s">
        <v>10</v>
      </c>
      <c r="B103" s="10">
        <v>20895</v>
      </c>
      <c r="C103" s="10" t="s">
        <v>153</v>
      </c>
      <c r="D103" s="10" t="s">
        <v>12</v>
      </c>
      <c r="E103" s="10">
        <v>94980</v>
      </c>
      <c r="F103" s="10">
        <v>0</v>
      </c>
      <c r="G103" s="10">
        <v>0</v>
      </c>
      <c r="H103" s="10">
        <v>0</v>
      </c>
    </row>
    <row r="104" spans="1:8" x14ac:dyDescent="0.35">
      <c r="A104" s="10" t="s">
        <v>29</v>
      </c>
      <c r="B104" s="10">
        <v>32490</v>
      </c>
      <c r="C104" s="10" t="s">
        <v>154</v>
      </c>
      <c r="D104" s="10" t="s">
        <v>29</v>
      </c>
      <c r="E104" s="10">
        <v>140108</v>
      </c>
      <c r="F104" s="10">
        <v>0</v>
      </c>
      <c r="G104" s="10">
        <v>0</v>
      </c>
      <c r="H104" s="10">
        <v>0</v>
      </c>
    </row>
    <row r="105" spans="1:8" x14ac:dyDescent="0.35">
      <c r="A105" s="10" t="s">
        <v>16</v>
      </c>
      <c r="B105" s="10">
        <v>1419</v>
      </c>
      <c r="C105" s="10" t="s">
        <v>155</v>
      </c>
      <c r="D105" s="10" t="s">
        <v>16</v>
      </c>
      <c r="E105" s="10">
        <v>4077</v>
      </c>
      <c r="F105" s="10">
        <v>0</v>
      </c>
      <c r="G105" s="10">
        <v>0</v>
      </c>
      <c r="H105" s="10">
        <v>0</v>
      </c>
    </row>
    <row r="106" spans="1:8" x14ac:dyDescent="0.35">
      <c r="A106" s="10" t="s">
        <v>62</v>
      </c>
      <c r="B106" s="10">
        <v>6200</v>
      </c>
      <c r="C106" s="10" t="s">
        <v>156</v>
      </c>
      <c r="D106" s="10" t="s">
        <v>62</v>
      </c>
      <c r="E106" s="10">
        <v>23120</v>
      </c>
      <c r="F106" s="10">
        <v>0</v>
      </c>
      <c r="G106" s="10">
        <v>0</v>
      </c>
      <c r="H106" s="10">
        <v>0</v>
      </c>
    </row>
    <row r="107" spans="1:8" x14ac:dyDescent="0.35">
      <c r="A107" s="10" t="s">
        <v>8</v>
      </c>
      <c r="B107" s="10">
        <v>11320</v>
      </c>
      <c r="C107" s="10" t="s">
        <v>157</v>
      </c>
      <c r="D107" s="10" t="s">
        <v>8</v>
      </c>
      <c r="E107" s="10">
        <v>47737</v>
      </c>
      <c r="F107" s="10">
        <v>0</v>
      </c>
      <c r="G107" s="10">
        <v>1</v>
      </c>
      <c r="H107" s="10">
        <v>99</v>
      </c>
    </row>
    <row r="108" spans="1:8" x14ac:dyDescent="0.35">
      <c r="A108" s="10" t="s">
        <v>8</v>
      </c>
      <c r="B108" s="10">
        <v>27607</v>
      </c>
      <c r="C108" s="10" t="s">
        <v>158</v>
      </c>
      <c r="D108" s="10" t="s">
        <v>8</v>
      </c>
      <c r="E108" s="10">
        <v>123829</v>
      </c>
      <c r="F108" s="10">
        <v>0</v>
      </c>
      <c r="G108" s="10">
        <v>0</v>
      </c>
      <c r="H108" s="10">
        <v>0</v>
      </c>
    </row>
    <row r="109" spans="1:8" x14ac:dyDescent="0.35">
      <c r="A109" s="10" t="s">
        <v>70</v>
      </c>
      <c r="B109" s="10">
        <v>5072</v>
      </c>
      <c r="C109" s="10" t="s">
        <v>159</v>
      </c>
      <c r="D109" s="10" t="s">
        <v>24</v>
      </c>
      <c r="E109" s="10">
        <v>18515</v>
      </c>
      <c r="F109" s="10">
        <v>0</v>
      </c>
      <c r="G109" s="10">
        <v>0</v>
      </c>
      <c r="H109" s="10">
        <v>0</v>
      </c>
    </row>
    <row r="110" spans="1:8" x14ac:dyDescent="0.35">
      <c r="A110" s="10" t="s">
        <v>21</v>
      </c>
      <c r="B110" s="10">
        <v>30133</v>
      </c>
      <c r="C110" s="10" t="s">
        <v>160</v>
      </c>
      <c r="D110" s="10" t="s">
        <v>23</v>
      </c>
      <c r="E110" s="10">
        <v>132049</v>
      </c>
      <c r="F110" s="10">
        <v>0</v>
      </c>
      <c r="G110" s="10">
        <v>0</v>
      </c>
      <c r="H110" s="10">
        <v>0</v>
      </c>
    </row>
    <row r="111" spans="1:8" x14ac:dyDescent="0.35">
      <c r="A111" s="10" t="s">
        <v>10</v>
      </c>
      <c r="B111" s="10">
        <v>22766</v>
      </c>
      <c r="C111" s="10" t="s">
        <v>161</v>
      </c>
      <c r="D111" s="10" t="s">
        <v>12</v>
      </c>
      <c r="E111" s="10">
        <v>103999</v>
      </c>
      <c r="F111" s="10">
        <v>0</v>
      </c>
      <c r="G111" s="10">
        <v>1</v>
      </c>
      <c r="H111" s="10">
        <v>99</v>
      </c>
    </row>
    <row r="112" spans="1:8" x14ac:dyDescent="0.35">
      <c r="A112" s="10" t="s">
        <v>33</v>
      </c>
      <c r="B112" s="10">
        <v>19713</v>
      </c>
      <c r="C112" s="10" t="s">
        <v>162</v>
      </c>
      <c r="D112" s="10" t="s">
        <v>35</v>
      </c>
      <c r="E112" s="10">
        <v>89320</v>
      </c>
      <c r="F112" s="10">
        <v>-2</v>
      </c>
      <c r="G112" s="10">
        <v>0</v>
      </c>
      <c r="H112" s="10">
        <v>-2</v>
      </c>
    </row>
    <row r="113" spans="1:8" x14ac:dyDescent="0.35">
      <c r="A113" s="10" t="s">
        <v>15</v>
      </c>
      <c r="B113" s="10">
        <v>11520</v>
      </c>
      <c r="C113" s="10" t="s">
        <v>163</v>
      </c>
      <c r="D113" s="10" t="s">
        <v>15</v>
      </c>
      <c r="E113" s="10">
        <v>48246</v>
      </c>
      <c r="F113" s="10">
        <v>0</v>
      </c>
      <c r="G113" s="10">
        <v>0</v>
      </c>
      <c r="H113" s="10">
        <v>0</v>
      </c>
    </row>
    <row r="114" spans="1:8" x14ac:dyDescent="0.35">
      <c r="A114" s="10" t="s">
        <v>33</v>
      </c>
      <c r="B114" s="10">
        <v>15470</v>
      </c>
      <c r="C114" s="10" t="s">
        <v>164</v>
      </c>
      <c r="D114" s="10" t="s">
        <v>35</v>
      </c>
      <c r="E114" s="10">
        <v>66442</v>
      </c>
      <c r="F114" s="10">
        <v>0</v>
      </c>
      <c r="G114" s="10">
        <v>0</v>
      </c>
      <c r="H114" s="10">
        <v>0</v>
      </c>
    </row>
    <row r="115" spans="1:8" x14ac:dyDescent="0.35">
      <c r="A115" s="10" t="s">
        <v>8</v>
      </c>
      <c r="B115" s="10">
        <v>1868</v>
      </c>
      <c r="C115" s="10" t="s">
        <v>165</v>
      </c>
      <c r="D115" s="10" t="s">
        <v>8</v>
      </c>
      <c r="E115" s="10">
        <v>5930</v>
      </c>
      <c r="F115" s="10">
        <v>0</v>
      </c>
      <c r="G115" s="10">
        <v>1</v>
      </c>
      <c r="H115" s="10">
        <v>99</v>
      </c>
    </row>
    <row r="116" spans="1:8" x14ac:dyDescent="0.35">
      <c r="A116" s="10" t="s">
        <v>28</v>
      </c>
      <c r="B116" s="10">
        <v>16986</v>
      </c>
      <c r="C116" s="10" t="s">
        <v>166</v>
      </c>
      <c r="D116" s="10" t="s">
        <v>28</v>
      </c>
      <c r="E116" s="10">
        <v>73597</v>
      </c>
      <c r="F116" s="10">
        <v>2</v>
      </c>
      <c r="G116" s="10">
        <v>0</v>
      </c>
      <c r="H116" s="10">
        <v>2</v>
      </c>
    </row>
    <row r="117" spans="1:8" x14ac:dyDescent="0.35">
      <c r="A117" s="10" t="s">
        <v>10</v>
      </c>
      <c r="B117" s="10">
        <v>25649</v>
      </c>
      <c r="C117" s="10" t="s">
        <v>167</v>
      </c>
      <c r="D117" s="10" t="s">
        <v>12</v>
      </c>
      <c r="E117" s="10">
        <v>116467</v>
      </c>
      <c r="F117" s="10">
        <v>0</v>
      </c>
      <c r="G117" s="10">
        <v>1</v>
      </c>
      <c r="H117" s="10">
        <v>99</v>
      </c>
    </row>
    <row r="118" spans="1:8" x14ac:dyDescent="0.35">
      <c r="A118" s="10" t="s">
        <v>16</v>
      </c>
      <c r="B118" s="10">
        <v>26877</v>
      </c>
      <c r="C118" s="10" t="s">
        <v>168</v>
      </c>
      <c r="D118" s="10" t="s">
        <v>16</v>
      </c>
      <c r="E118" s="10">
        <v>120990</v>
      </c>
      <c r="F118" s="10">
        <v>0</v>
      </c>
      <c r="G118" s="10">
        <v>0</v>
      </c>
      <c r="H118" s="10">
        <v>0</v>
      </c>
    </row>
    <row r="119" spans="1:8" x14ac:dyDescent="0.35">
      <c r="A119" s="10" t="s">
        <v>12</v>
      </c>
      <c r="B119" s="10">
        <v>29287</v>
      </c>
      <c r="C119" s="10" t="s">
        <v>169</v>
      </c>
      <c r="D119" s="10" t="s">
        <v>12</v>
      </c>
      <c r="E119" s="10">
        <v>129118</v>
      </c>
      <c r="F119" s="10">
        <v>0</v>
      </c>
      <c r="G119" s="10">
        <v>0</v>
      </c>
      <c r="H119" s="10">
        <v>0</v>
      </c>
    </row>
    <row r="120" spans="1:8" x14ac:dyDescent="0.35">
      <c r="A120" s="10" t="s">
        <v>31</v>
      </c>
      <c r="B120" s="10">
        <v>25730</v>
      </c>
      <c r="C120" s="10" t="s">
        <v>170</v>
      </c>
      <c r="D120" s="10" t="s">
        <v>8</v>
      </c>
      <c r="E120" s="10">
        <v>116898</v>
      </c>
      <c r="F120" s="10">
        <v>1</v>
      </c>
      <c r="G120" s="10">
        <v>0</v>
      </c>
      <c r="H120" s="10">
        <v>1</v>
      </c>
    </row>
    <row r="121" spans="1:8" x14ac:dyDescent="0.35">
      <c r="A121" s="10" t="s">
        <v>23</v>
      </c>
      <c r="B121" s="10">
        <v>12705</v>
      </c>
      <c r="C121" s="10" t="s">
        <v>171</v>
      </c>
      <c r="D121" s="10" t="s">
        <v>23</v>
      </c>
      <c r="E121" s="10">
        <v>53211</v>
      </c>
      <c r="F121" s="10">
        <v>0</v>
      </c>
      <c r="G121" s="10">
        <v>1</v>
      </c>
      <c r="H121" s="10">
        <v>99</v>
      </c>
    </row>
    <row r="122" spans="1:8" x14ac:dyDescent="0.35">
      <c r="A122" s="10" t="s">
        <v>24</v>
      </c>
      <c r="B122" s="10">
        <v>34046</v>
      </c>
      <c r="C122" s="10" t="s">
        <v>172</v>
      </c>
      <c r="D122" s="10" t="s">
        <v>24</v>
      </c>
      <c r="E122" s="10">
        <v>146045</v>
      </c>
      <c r="F122" s="10">
        <v>0</v>
      </c>
      <c r="G122" s="10">
        <v>1</v>
      </c>
      <c r="H122" s="10">
        <v>99</v>
      </c>
    </row>
    <row r="123" spans="1:8" x14ac:dyDescent="0.35">
      <c r="A123" s="10" t="s">
        <v>12</v>
      </c>
      <c r="B123" s="10">
        <v>27366</v>
      </c>
      <c r="C123" s="10" t="s">
        <v>173</v>
      </c>
      <c r="D123" s="10" t="s">
        <v>12</v>
      </c>
      <c r="E123" s="10">
        <v>122705</v>
      </c>
      <c r="F123" s="10">
        <v>1</v>
      </c>
      <c r="G123" s="10">
        <v>0</v>
      </c>
      <c r="H123" s="10">
        <v>1</v>
      </c>
    </row>
    <row r="124" spans="1:8" x14ac:dyDescent="0.35">
      <c r="A124" s="10" t="s">
        <v>23</v>
      </c>
      <c r="B124" s="10">
        <v>26264</v>
      </c>
      <c r="C124" s="10" t="s">
        <v>174</v>
      </c>
      <c r="D124" s="10" t="s">
        <v>23</v>
      </c>
      <c r="E124" s="10">
        <v>118759</v>
      </c>
      <c r="F124" s="10">
        <v>1</v>
      </c>
      <c r="G124" s="10">
        <v>0</v>
      </c>
      <c r="H124" s="10">
        <v>1</v>
      </c>
    </row>
    <row r="125" spans="1:8" x14ac:dyDescent="0.35">
      <c r="A125" s="10" t="s">
        <v>31</v>
      </c>
      <c r="B125" s="10">
        <v>27531</v>
      </c>
      <c r="C125" s="10" t="s">
        <v>175</v>
      </c>
      <c r="D125" s="10" t="s">
        <v>8</v>
      </c>
      <c r="E125" s="10">
        <v>123563</v>
      </c>
      <c r="F125" s="10">
        <v>-2</v>
      </c>
      <c r="G125" s="10">
        <v>0</v>
      </c>
      <c r="H125" s="10">
        <v>-2</v>
      </c>
    </row>
    <row r="126" spans="1:8" x14ac:dyDescent="0.35">
      <c r="A126" s="10" t="s">
        <v>42</v>
      </c>
      <c r="B126" s="10">
        <v>24385</v>
      </c>
      <c r="C126" s="10" t="s">
        <v>176</v>
      </c>
      <c r="D126" s="10" t="s">
        <v>44</v>
      </c>
      <c r="E126" s="10">
        <v>111511</v>
      </c>
      <c r="F126" s="10">
        <v>2</v>
      </c>
      <c r="G126" s="10">
        <v>0</v>
      </c>
      <c r="H126" s="10">
        <v>2</v>
      </c>
    </row>
    <row r="127" spans="1:8" x14ac:dyDescent="0.35">
      <c r="A127" s="10" t="s">
        <v>19</v>
      </c>
      <c r="B127" s="10">
        <v>13013</v>
      </c>
      <c r="C127" s="10" t="s">
        <v>177</v>
      </c>
      <c r="D127" s="10" t="s">
        <v>19</v>
      </c>
      <c r="E127" s="10">
        <v>54302</v>
      </c>
      <c r="F127" s="10">
        <v>1</v>
      </c>
      <c r="G127" s="10">
        <v>0</v>
      </c>
      <c r="H127" s="10">
        <v>1</v>
      </c>
    </row>
    <row r="128" spans="1:8" x14ac:dyDescent="0.35">
      <c r="A128" s="10" t="s">
        <v>38</v>
      </c>
      <c r="B128" s="10">
        <v>13362</v>
      </c>
      <c r="C128" s="10" t="s">
        <v>178</v>
      </c>
      <c r="D128" s="10" t="s">
        <v>38</v>
      </c>
      <c r="E128" s="10">
        <v>55869</v>
      </c>
      <c r="F128" s="10">
        <v>0</v>
      </c>
      <c r="G128" s="10">
        <v>0</v>
      </c>
      <c r="H128" s="10">
        <v>0</v>
      </c>
    </row>
    <row r="129" spans="1:8" x14ac:dyDescent="0.35">
      <c r="A129" s="10" t="s">
        <v>101</v>
      </c>
      <c r="B129" s="10">
        <v>44538</v>
      </c>
      <c r="C129" s="10" t="s">
        <v>179</v>
      </c>
      <c r="D129" s="10" t="s">
        <v>101</v>
      </c>
      <c r="E129" s="10">
        <v>181880</v>
      </c>
      <c r="F129" s="10">
        <v>2</v>
      </c>
      <c r="G129" s="10">
        <v>0</v>
      </c>
      <c r="H129" s="10">
        <v>2</v>
      </c>
    </row>
    <row r="130" spans="1:8" x14ac:dyDescent="0.35">
      <c r="A130" s="10" t="s">
        <v>138</v>
      </c>
      <c r="B130" s="10">
        <v>12040</v>
      </c>
      <c r="C130" s="10" t="s">
        <v>180</v>
      </c>
      <c r="D130" s="10" t="s">
        <v>24</v>
      </c>
      <c r="E130" s="10">
        <v>50208</v>
      </c>
      <c r="F130" s="10">
        <v>0</v>
      </c>
      <c r="G130" s="10">
        <v>1</v>
      </c>
      <c r="H130" s="10">
        <v>99</v>
      </c>
    </row>
    <row r="131" spans="1:8" x14ac:dyDescent="0.35">
      <c r="A131" s="10" t="s">
        <v>123</v>
      </c>
      <c r="B131" s="10">
        <v>18216</v>
      </c>
      <c r="C131" s="10" t="s">
        <v>181</v>
      </c>
      <c r="D131" s="10" t="s">
        <v>29</v>
      </c>
      <c r="E131" s="10">
        <v>80547</v>
      </c>
      <c r="F131" s="10">
        <v>0</v>
      </c>
      <c r="G131" s="10">
        <v>0</v>
      </c>
      <c r="H131" s="10">
        <v>0</v>
      </c>
    </row>
    <row r="132" spans="1:8" x14ac:dyDescent="0.35">
      <c r="A132" s="10" t="s">
        <v>118</v>
      </c>
      <c r="B132" s="10">
        <v>41398</v>
      </c>
      <c r="C132" s="10" t="s">
        <v>182</v>
      </c>
      <c r="D132" s="10" t="s">
        <v>118</v>
      </c>
      <c r="E132" s="10">
        <v>172939</v>
      </c>
      <c r="F132" s="10">
        <v>0</v>
      </c>
      <c r="G132" s="10">
        <v>1</v>
      </c>
      <c r="H132" s="10">
        <v>99</v>
      </c>
    </row>
    <row r="133" spans="1:8" x14ac:dyDescent="0.35">
      <c r="A133" s="10" t="s">
        <v>28</v>
      </c>
      <c r="B133" s="10">
        <v>25932</v>
      </c>
      <c r="C133" s="10" t="s">
        <v>183</v>
      </c>
      <c r="D133" s="10" t="s">
        <v>28</v>
      </c>
      <c r="E133" s="10">
        <v>117318</v>
      </c>
      <c r="F133" s="10">
        <v>0</v>
      </c>
      <c r="G133" s="10">
        <v>0</v>
      </c>
      <c r="H133" s="10">
        <v>0</v>
      </c>
    </row>
    <row r="134" spans="1:8" x14ac:dyDescent="0.35">
      <c r="A134" s="10" t="s">
        <v>62</v>
      </c>
      <c r="B134" s="10">
        <v>15787</v>
      </c>
      <c r="C134" s="10" t="s">
        <v>184</v>
      </c>
      <c r="D134" s="10" t="s">
        <v>62</v>
      </c>
      <c r="E134" s="10">
        <v>67519</v>
      </c>
      <c r="F134" s="10">
        <v>1</v>
      </c>
      <c r="G134" s="10">
        <v>0</v>
      </c>
      <c r="H134" s="10">
        <v>1</v>
      </c>
    </row>
    <row r="135" spans="1:8" x14ac:dyDescent="0.35">
      <c r="A135" s="10" t="s">
        <v>185</v>
      </c>
      <c r="B135" s="10">
        <v>14594</v>
      </c>
      <c r="C135" s="10" t="s">
        <v>186</v>
      </c>
      <c r="D135" s="10" t="s">
        <v>12</v>
      </c>
      <c r="E135" s="10">
        <v>60692</v>
      </c>
      <c r="F135" s="10">
        <v>0</v>
      </c>
      <c r="G135" s="10">
        <v>1</v>
      </c>
      <c r="H135" s="10">
        <v>99</v>
      </c>
    </row>
    <row r="136" spans="1:8" x14ac:dyDescent="0.35">
      <c r="A136" s="10" t="s">
        <v>28</v>
      </c>
      <c r="B136" s="10">
        <v>15118</v>
      </c>
      <c r="C136" s="10" t="s">
        <v>187</v>
      </c>
      <c r="D136" s="10" t="s">
        <v>28</v>
      </c>
      <c r="E136" s="10">
        <v>64143</v>
      </c>
      <c r="F136" s="10">
        <v>1</v>
      </c>
      <c r="G136" s="10">
        <v>0</v>
      </c>
      <c r="H136" s="10">
        <v>1</v>
      </c>
    </row>
    <row r="137" spans="1:8" x14ac:dyDescent="0.35">
      <c r="A137" s="10" t="s">
        <v>8</v>
      </c>
      <c r="B137" s="10">
        <v>10660</v>
      </c>
      <c r="C137" s="10" t="s">
        <v>188</v>
      </c>
      <c r="D137" s="10" t="s">
        <v>8</v>
      </c>
      <c r="E137" s="10">
        <v>44379</v>
      </c>
      <c r="F137" s="10">
        <v>0</v>
      </c>
      <c r="G137" s="10">
        <v>1</v>
      </c>
      <c r="H137" s="10">
        <v>99</v>
      </c>
    </row>
    <row r="138" spans="1:8" x14ac:dyDescent="0.35">
      <c r="A138" s="10" t="s">
        <v>23</v>
      </c>
      <c r="B138" s="10">
        <v>23973</v>
      </c>
      <c r="C138" s="10" t="s">
        <v>189</v>
      </c>
      <c r="D138" s="10" t="s">
        <v>23</v>
      </c>
      <c r="E138" s="10">
        <v>110248</v>
      </c>
      <c r="F138" s="10">
        <v>0</v>
      </c>
      <c r="G138" s="10">
        <v>0</v>
      </c>
      <c r="H138" s="10">
        <v>0</v>
      </c>
    </row>
    <row r="139" spans="1:8" x14ac:dyDescent="0.35">
      <c r="A139" s="10" t="s">
        <v>28</v>
      </c>
      <c r="B139" s="10">
        <v>28990</v>
      </c>
      <c r="C139" s="10" t="s">
        <v>190</v>
      </c>
      <c r="D139" s="10" t="s">
        <v>28</v>
      </c>
      <c r="E139" s="10">
        <v>128632</v>
      </c>
      <c r="F139" s="10">
        <v>0</v>
      </c>
      <c r="G139" s="10">
        <v>0</v>
      </c>
      <c r="H139" s="10">
        <v>0</v>
      </c>
    </row>
    <row r="140" spans="1:8" x14ac:dyDescent="0.35">
      <c r="A140" s="10" t="s">
        <v>31</v>
      </c>
      <c r="B140" s="10">
        <v>14159</v>
      </c>
      <c r="C140" s="10" t="s">
        <v>191</v>
      </c>
      <c r="D140" s="10" t="s">
        <v>8</v>
      </c>
      <c r="E140" s="10">
        <v>59193</v>
      </c>
      <c r="F140" s="10">
        <v>-2</v>
      </c>
      <c r="G140" s="10">
        <v>0</v>
      </c>
      <c r="H140" s="10">
        <v>-2</v>
      </c>
    </row>
    <row r="141" spans="1:8" x14ac:dyDescent="0.35">
      <c r="A141" s="10" t="s">
        <v>62</v>
      </c>
      <c r="B141" s="10">
        <v>17925</v>
      </c>
      <c r="C141" s="10" t="s">
        <v>192</v>
      </c>
      <c r="D141" s="10" t="s">
        <v>62</v>
      </c>
      <c r="E141" s="10">
        <v>79314</v>
      </c>
      <c r="F141" s="10">
        <v>0</v>
      </c>
      <c r="G141" s="10">
        <v>1</v>
      </c>
      <c r="H141" s="10">
        <v>99</v>
      </c>
    </row>
    <row r="142" spans="1:8" x14ac:dyDescent="0.35">
      <c r="A142" s="10" t="s">
        <v>193</v>
      </c>
      <c r="B142" s="10">
        <v>41118</v>
      </c>
      <c r="C142" s="10" t="s">
        <v>194</v>
      </c>
      <c r="D142" s="10" t="s">
        <v>8</v>
      </c>
      <c r="E142" s="10">
        <v>171568</v>
      </c>
      <c r="F142" s="10">
        <v>-1</v>
      </c>
      <c r="G142" s="10">
        <v>0</v>
      </c>
      <c r="H142" s="10">
        <v>-1</v>
      </c>
    </row>
    <row r="143" spans="1:8" x14ac:dyDescent="0.35">
      <c r="A143" s="10" t="s">
        <v>33</v>
      </c>
      <c r="B143" s="10">
        <v>11033</v>
      </c>
      <c r="C143" s="10" t="s">
        <v>195</v>
      </c>
      <c r="D143" s="10" t="s">
        <v>35</v>
      </c>
      <c r="E143" s="10">
        <v>46050</v>
      </c>
      <c r="F143" s="10">
        <v>-2</v>
      </c>
      <c r="G143" s="10">
        <v>0</v>
      </c>
      <c r="H143" s="10">
        <v>-2</v>
      </c>
    </row>
    <row r="144" spans="1:8" x14ac:dyDescent="0.35">
      <c r="A144" s="10" t="s">
        <v>35</v>
      </c>
      <c r="B144" s="10">
        <v>14658</v>
      </c>
      <c r="C144" s="10" t="s">
        <v>196</v>
      </c>
      <c r="D144" s="10" t="s">
        <v>35</v>
      </c>
      <c r="E144" s="10">
        <v>61065</v>
      </c>
      <c r="F144" s="10">
        <v>-2</v>
      </c>
      <c r="G144" s="10">
        <v>0</v>
      </c>
      <c r="H144" s="10">
        <v>-2</v>
      </c>
    </row>
    <row r="145" spans="1:8" x14ac:dyDescent="0.35">
      <c r="A145" s="10" t="s">
        <v>33</v>
      </c>
      <c r="B145" s="10">
        <v>26360</v>
      </c>
      <c r="C145" s="10" t="s">
        <v>197</v>
      </c>
      <c r="D145" s="10" t="s">
        <v>35</v>
      </c>
      <c r="E145" s="10">
        <v>119482</v>
      </c>
      <c r="F145" s="10">
        <v>-1</v>
      </c>
      <c r="G145" s="10">
        <v>0</v>
      </c>
      <c r="H145" s="10">
        <v>-1</v>
      </c>
    </row>
    <row r="146" spans="1:8" x14ac:dyDescent="0.35">
      <c r="A146" s="10" t="s">
        <v>16</v>
      </c>
      <c r="B146" s="10">
        <v>42996</v>
      </c>
      <c r="C146" s="10" t="s">
        <v>198</v>
      </c>
      <c r="D146" s="10" t="s">
        <v>16</v>
      </c>
      <c r="E146" s="10">
        <v>177406</v>
      </c>
      <c r="F146" s="10">
        <v>1</v>
      </c>
      <c r="G146" s="10">
        <v>0</v>
      </c>
      <c r="H146" s="10">
        <v>1</v>
      </c>
    </row>
    <row r="147" spans="1:8" x14ac:dyDescent="0.35">
      <c r="A147" s="10" t="s">
        <v>199</v>
      </c>
      <c r="B147" s="10">
        <v>52242</v>
      </c>
      <c r="C147" s="10" t="s">
        <v>200</v>
      </c>
      <c r="D147" s="10" t="s">
        <v>40</v>
      </c>
      <c r="E147" s="10">
        <v>205398</v>
      </c>
      <c r="F147" s="10">
        <v>2</v>
      </c>
      <c r="G147" s="10">
        <v>0</v>
      </c>
      <c r="H147" s="10">
        <v>2</v>
      </c>
    </row>
    <row r="148" spans="1:8" x14ac:dyDescent="0.35">
      <c r="A148" s="10" t="s">
        <v>38</v>
      </c>
      <c r="B148" s="10">
        <v>41351</v>
      </c>
      <c r="C148" s="10" t="s">
        <v>201</v>
      </c>
      <c r="D148" s="10" t="s">
        <v>38</v>
      </c>
      <c r="E148" s="10">
        <v>172661</v>
      </c>
      <c r="F148" s="10">
        <v>0</v>
      </c>
      <c r="G148" s="10">
        <v>0</v>
      </c>
      <c r="H148" s="10">
        <v>0</v>
      </c>
    </row>
    <row r="149" spans="1:8" x14ac:dyDescent="0.35">
      <c r="A149" s="10" t="s">
        <v>29</v>
      </c>
      <c r="B149" s="10">
        <v>4564</v>
      </c>
      <c r="C149" s="10" t="s">
        <v>202</v>
      </c>
      <c r="D149" s="10" t="s">
        <v>29</v>
      </c>
      <c r="E149" s="10">
        <v>15991</v>
      </c>
      <c r="F149" s="10">
        <v>0</v>
      </c>
      <c r="G149" s="10">
        <v>1</v>
      </c>
      <c r="H149" s="10">
        <v>99</v>
      </c>
    </row>
    <row r="150" spans="1:8" x14ac:dyDescent="0.35">
      <c r="A150" s="10" t="s">
        <v>8</v>
      </c>
      <c r="B150" s="10">
        <v>5779</v>
      </c>
      <c r="C150" s="10" t="s">
        <v>203</v>
      </c>
      <c r="D150" s="10" t="s">
        <v>8</v>
      </c>
      <c r="E150" s="10">
        <v>22078</v>
      </c>
      <c r="F150" s="10">
        <v>0</v>
      </c>
      <c r="G150" s="10">
        <v>0</v>
      </c>
      <c r="H150" s="10">
        <v>0</v>
      </c>
    </row>
    <row r="151" spans="1:8" x14ac:dyDescent="0.35">
      <c r="A151" s="10" t="s">
        <v>138</v>
      </c>
      <c r="B151" s="10">
        <v>6705</v>
      </c>
      <c r="C151" s="10" t="s">
        <v>204</v>
      </c>
      <c r="D151" s="10" t="s">
        <v>24</v>
      </c>
      <c r="E151" s="10">
        <v>25203</v>
      </c>
      <c r="F151" s="10">
        <v>0</v>
      </c>
      <c r="G151" s="10">
        <v>1</v>
      </c>
      <c r="H151" s="10">
        <v>99</v>
      </c>
    </row>
    <row r="152" spans="1:8" x14ac:dyDescent="0.35">
      <c r="A152" s="10" t="s">
        <v>28</v>
      </c>
      <c r="B152" s="10">
        <v>34620</v>
      </c>
      <c r="C152" s="10" t="s">
        <v>205</v>
      </c>
      <c r="D152" s="10" t="s">
        <v>28</v>
      </c>
      <c r="E152" s="10">
        <v>148265</v>
      </c>
      <c r="F152" s="10">
        <v>0</v>
      </c>
      <c r="G152" s="10">
        <v>0</v>
      </c>
      <c r="H152" s="10">
        <v>0</v>
      </c>
    </row>
    <row r="153" spans="1:8" x14ac:dyDescent="0.35">
      <c r="A153" s="10" t="s">
        <v>8</v>
      </c>
      <c r="B153" s="10">
        <v>23613</v>
      </c>
      <c r="C153" s="10" t="s">
        <v>206</v>
      </c>
      <c r="D153" s="10" t="s">
        <v>8</v>
      </c>
      <c r="E153" s="10">
        <v>107957</v>
      </c>
      <c r="F153" s="10">
        <v>1</v>
      </c>
      <c r="G153" s="10">
        <v>0</v>
      </c>
      <c r="H153" s="10">
        <v>1</v>
      </c>
    </row>
    <row r="154" spans="1:8" x14ac:dyDescent="0.35">
      <c r="A154" s="10" t="s">
        <v>29</v>
      </c>
      <c r="B154" s="10">
        <v>48597</v>
      </c>
      <c r="C154" s="10" t="s">
        <v>207</v>
      </c>
      <c r="D154" s="10" t="s">
        <v>29</v>
      </c>
      <c r="E154" s="10">
        <v>195187</v>
      </c>
      <c r="F154" s="10">
        <v>0</v>
      </c>
      <c r="G154" s="10">
        <v>1</v>
      </c>
      <c r="H154" s="10">
        <v>99</v>
      </c>
    </row>
    <row r="155" spans="1:8" x14ac:dyDescent="0.35">
      <c r="A155" s="10" t="s">
        <v>12</v>
      </c>
      <c r="B155" s="10">
        <v>38684</v>
      </c>
      <c r="C155" s="10" t="s">
        <v>208</v>
      </c>
      <c r="D155" s="10" t="s">
        <v>12</v>
      </c>
      <c r="E155" s="10">
        <v>163320</v>
      </c>
      <c r="F155" s="10">
        <v>0</v>
      </c>
      <c r="G155" s="10">
        <v>0</v>
      </c>
      <c r="H155" s="10">
        <v>0</v>
      </c>
    </row>
    <row r="156" spans="1:8" x14ac:dyDescent="0.35">
      <c r="A156" s="10" t="s">
        <v>40</v>
      </c>
      <c r="B156" s="10">
        <v>40150</v>
      </c>
      <c r="C156" s="10" t="s">
        <v>209</v>
      </c>
      <c r="D156" s="10" t="s">
        <v>40</v>
      </c>
      <c r="E156" s="10">
        <v>167828</v>
      </c>
      <c r="F156" s="10">
        <v>0</v>
      </c>
      <c r="G156" s="10">
        <v>1</v>
      </c>
      <c r="H156" s="10">
        <v>99</v>
      </c>
    </row>
    <row r="157" spans="1:8" x14ac:dyDescent="0.35">
      <c r="A157" s="10" t="s">
        <v>31</v>
      </c>
      <c r="B157" s="10">
        <v>22199</v>
      </c>
      <c r="C157" s="10" t="s">
        <v>210</v>
      </c>
      <c r="D157" s="10" t="s">
        <v>8</v>
      </c>
      <c r="E157" s="10">
        <v>101250</v>
      </c>
      <c r="F157" s="10">
        <v>-2</v>
      </c>
      <c r="G157" s="10">
        <v>0</v>
      </c>
      <c r="H157" s="10">
        <v>-2</v>
      </c>
    </row>
    <row r="158" spans="1:8" x14ac:dyDescent="0.35">
      <c r="A158" s="10" t="s">
        <v>23</v>
      </c>
      <c r="B158" s="10">
        <v>1748</v>
      </c>
      <c r="C158" s="10" t="s">
        <v>211</v>
      </c>
      <c r="D158" s="10" t="s">
        <v>23</v>
      </c>
      <c r="E158" s="10">
        <v>4793</v>
      </c>
      <c r="F158" s="10">
        <v>1</v>
      </c>
      <c r="G158" s="10">
        <v>0</v>
      </c>
      <c r="H158" s="10">
        <v>1</v>
      </c>
    </row>
    <row r="159" spans="1:8" x14ac:dyDescent="0.35">
      <c r="A159" s="10" t="s">
        <v>118</v>
      </c>
      <c r="B159" s="10">
        <v>4657</v>
      </c>
      <c r="C159" s="10" t="s">
        <v>212</v>
      </c>
      <c r="D159" s="10" t="s">
        <v>118</v>
      </c>
      <c r="E159" s="10">
        <v>16329</v>
      </c>
      <c r="F159" s="10">
        <v>1</v>
      </c>
      <c r="G159" s="10">
        <v>0</v>
      </c>
      <c r="H159" s="10">
        <v>1</v>
      </c>
    </row>
    <row r="160" spans="1:8" x14ac:dyDescent="0.35">
      <c r="A160" s="10" t="s">
        <v>8</v>
      </c>
      <c r="B160" s="10">
        <v>24483</v>
      </c>
      <c r="C160" s="10" t="s">
        <v>213</v>
      </c>
      <c r="D160" s="10" t="s">
        <v>8</v>
      </c>
      <c r="E160" s="10">
        <v>111766</v>
      </c>
      <c r="F160" s="10">
        <v>0</v>
      </c>
      <c r="G160" s="10">
        <v>0</v>
      </c>
      <c r="H160" s="10">
        <v>0</v>
      </c>
    </row>
    <row r="161" spans="1:8" x14ac:dyDescent="0.35">
      <c r="A161" s="10" t="s">
        <v>23</v>
      </c>
      <c r="B161" s="10">
        <v>28578</v>
      </c>
      <c r="C161" s="10" t="s">
        <v>214</v>
      </c>
      <c r="D161" s="10" t="s">
        <v>23</v>
      </c>
      <c r="E161" s="10">
        <v>126527</v>
      </c>
      <c r="F161" s="10">
        <v>0</v>
      </c>
      <c r="G161" s="10">
        <v>1</v>
      </c>
      <c r="H161" s="10">
        <v>99</v>
      </c>
    </row>
    <row r="162" spans="1:8" x14ac:dyDescent="0.35">
      <c r="A162" s="10" t="s">
        <v>215</v>
      </c>
      <c r="B162" s="10">
        <v>41301</v>
      </c>
      <c r="C162" s="10" t="s">
        <v>216</v>
      </c>
      <c r="D162" s="10" t="s">
        <v>16</v>
      </c>
      <c r="E162" s="10">
        <v>172407</v>
      </c>
      <c r="F162" s="10">
        <v>-2</v>
      </c>
      <c r="G162" s="10">
        <v>0</v>
      </c>
      <c r="H162" s="10">
        <v>-2</v>
      </c>
    </row>
    <row r="163" spans="1:8" x14ac:dyDescent="0.35">
      <c r="A163" s="10" t="s">
        <v>112</v>
      </c>
      <c r="B163" s="10">
        <v>35842</v>
      </c>
      <c r="C163" s="10" t="s">
        <v>217</v>
      </c>
      <c r="D163" s="10" t="s">
        <v>19</v>
      </c>
      <c r="E163" s="10">
        <v>153044</v>
      </c>
      <c r="F163" s="10">
        <v>0</v>
      </c>
      <c r="G163" s="10">
        <v>1</v>
      </c>
      <c r="H163" s="10">
        <v>99</v>
      </c>
    </row>
    <row r="164" spans="1:8" x14ac:dyDescent="0.35">
      <c r="A164" s="10" t="s">
        <v>218</v>
      </c>
      <c r="B164" s="10">
        <v>28804</v>
      </c>
      <c r="C164" s="10" t="s">
        <v>219</v>
      </c>
      <c r="D164" s="10" t="s">
        <v>118</v>
      </c>
      <c r="E164" s="10">
        <v>127565</v>
      </c>
      <c r="F164" s="10">
        <v>0</v>
      </c>
      <c r="G164" s="10">
        <v>0</v>
      </c>
      <c r="H164" s="10">
        <v>0</v>
      </c>
    </row>
    <row r="165" spans="1:8" x14ac:dyDescent="0.35">
      <c r="A165" s="10" t="s">
        <v>220</v>
      </c>
      <c r="B165" s="10">
        <v>25158</v>
      </c>
      <c r="C165" s="10" t="s">
        <v>221</v>
      </c>
      <c r="D165" s="10" t="s">
        <v>220</v>
      </c>
      <c r="E165" s="10">
        <v>114622</v>
      </c>
      <c r="F165" s="10">
        <v>1</v>
      </c>
      <c r="G165" s="10">
        <v>0</v>
      </c>
      <c r="H165" s="10">
        <v>1</v>
      </c>
    </row>
    <row r="166" spans="1:8" x14ac:dyDescent="0.35">
      <c r="A166" s="10" t="s">
        <v>101</v>
      </c>
      <c r="B166" s="10">
        <v>41187</v>
      </c>
      <c r="C166" s="10" t="s">
        <v>222</v>
      </c>
      <c r="D166" s="10" t="s">
        <v>101</v>
      </c>
      <c r="E166" s="10">
        <v>171869</v>
      </c>
      <c r="F166" s="10">
        <v>0</v>
      </c>
      <c r="G166" s="10">
        <v>1</v>
      </c>
      <c r="H166" s="10">
        <v>99</v>
      </c>
    </row>
    <row r="167" spans="1:8" x14ac:dyDescent="0.35">
      <c r="A167" s="10" t="s">
        <v>101</v>
      </c>
      <c r="B167" s="10">
        <v>15602</v>
      </c>
      <c r="C167" s="10" t="s">
        <v>223</v>
      </c>
      <c r="D167" s="10" t="s">
        <v>101</v>
      </c>
      <c r="E167" s="10">
        <v>67026</v>
      </c>
      <c r="F167" s="10">
        <v>0</v>
      </c>
      <c r="G167" s="10">
        <v>0</v>
      </c>
      <c r="H167" s="10">
        <v>0</v>
      </c>
    </row>
    <row r="168" spans="1:8" x14ac:dyDescent="0.35">
      <c r="A168" s="10" t="s">
        <v>116</v>
      </c>
      <c r="B168" s="10">
        <v>43821</v>
      </c>
      <c r="C168" s="10" t="s">
        <v>224</v>
      </c>
      <c r="D168" s="10" t="s">
        <v>118</v>
      </c>
      <c r="E168" s="10">
        <v>179817</v>
      </c>
      <c r="F168" s="10">
        <v>0</v>
      </c>
      <c r="G168" s="10">
        <v>0</v>
      </c>
      <c r="H168" s="10">
        <v>0</v>
      </c>
    </row>
    <row r="169" spans="1:8" x14ac:dyDescent="0.35">
      <c r="A169" s="10" t="s">
        <v>118</v>
      </c>
      <c r="B169" s="10">
        <v>48554</v>
      </c>
      <c r="C169" s="10" t="s">
        <v>225</v>
      </c>
      <c r="D169" s="10" t="s">
        <v>118</v>
      </c>
      <c r="E169" s="10">
        <v>194882</v>
      </c>
      <c r="F169" s="10">
        <v>1</v>
      </c>
      <c r="G169" s="10">
        <v>0</v>
      </c>
      <c r="H169" s="10">
        <v>1</v>
      </c>
    </row>
    <row r="170" spans="1:8" x14ac:dyDescent="0.35">
      <c r="A170" s="10" t="s">
        <v>42</v>
      </c>
      <c r="B170" s="10">
        <v>44551</v>
      </c>
      <c r="C170" s="10" t="s">
        <v>226</v>
      </c>
      <c r="D170" s="10" t="s">
        <v>44</v>
      </c>
      <c r="E170" s="10">
        <v>181961</v>
      </c>
      <c r="F170" s="10">
        <v>0</v>
      </c>
      <c r="G170" s="10">
        <v>0</v>
      </c>
      <c r="H170" s="10">
        <v>0</v>
      </c>
    </row>
    <row r="171" spans="1:8" x14ac:dyDescent="0.35">
      <c r="A171" s="10" t="s">
        <v>75</v>
      </c>
      <c r="B171" s="10">
        <v>23383</v>
      </c>
      <c r="C171" s="10" t="s">
        <v>227</v>
      </c>
      <c r="D171" s="10" t="s">
        <v>77</v>
      </c>
      <c r="E171" s="10">
        <v>107055</v>
      </c>
      <c r="F171" s="10">
        <v>0</v>
      </c>
      <c r="G171" s="10">
        <v>1</v>
      </c>
      <c r="H171" s="10">
        <v>99</v>
      </c>
    </row>
    <row r="172" spans="1:8" x14ac:dyDescent="0.35">
      <c r="A172" s="10" t="s">
        <v>40</v>
      </c>
      <c r="B172" s="10">
        <v>23343</v>
      </c>
      <c r="C172" s="10" t="s">
        <v>228</v>
      </c>
      <c r="D172" s="10" t="s">
        <v>40</v>
      </c>
      <c r="E172" s="10">
        <v>106654</v>
      </c>
      <c r="F172" s="10">
        <v>1</v>
      </c>
      <c r="G172" s="10">
        <v>0</v>
      </c>
      <c r="H172" s="10">
        <v>1</v>
      </c>
    </row>
    <row r="173" spans="1:8" x14ac:dyDescent="0.35">
      <c r="A173" s="10" t="s">
        <v>26</v>
      </c>
      <c r="B173" s="10">
        <v>967</v>
      </c>
      <c r="C173" s="10" t="s">
        <v>229</v>
      </c>
      <c r="D173" s="10" t="s">
        <v>28</v>
      </c>
      <c r="E173" s="10">
        <v>2220</v>
      </c>
      <c r="F173" s="10">
        <v>1</v>
      </c>
      <c r="G173" s="10">
        <v>0</v>
      </c>
      <c r="H173" s="10">
        <v>1</v>
      </c>
    </row>
    <row r="174" spans="1:8" x14ac:dyDescent="0.35">
      <c r="A174" s="10" t="s">
        <v>75</v>
      </c>
      <c r="B174" s="10">
        <v>36386</v>
      </c>
      <c r="C174" s="10" t="s">
        <v>230</v>
      </c>
      <c r="D174" s="10" t="s">
        <v>77</v>
      </c>
      <c r="E174" s="10">
        <v>154551</v>
      </c>
      <c r="F174" s="10">
        <v>-1</v>
      </c>
      <c r="G174" s="10">
        <v>1</v>
      </c>
      <c r="H174" s="10">
        <v>99</v>
      </c>
    </row>
    <row r="175" spans="1:8" x14ac:dyDescent="0.35">
      <c r="A175" s="10" t="s">
        <v>23</v>
      </c>
      <c r="B175" s="10">
        <v>11565</v>
      </c>
      <c r="C175" s="10" t="s">
        <v>231</v>
      </c>
      <c r="D175" s="10" t="s">
        <v>23</v>
      </c>
      <c r="E175" s="10">
        <v>48310</v>
      </c>
      <c r="F175" s="10">
        <v>1</v>
      </c>
      <c r="G175" s="10">
        <v>0</v>
      </c>
      <c r="H175" s="10">
        <v>1</v>
      </c>
    </row>
    <row r="176" spans="1:8" x14ac:dyDescent="0.35">
      <c r="A176" s="10" t="s">
        <v>23</v>
      </c>
      <c r="B176" s="10">
        <v>945</v>
      </c>
      <c r="C176" s="10" t="s">
        <v>232</v>
      </c>
      <c r="D176" s="10" t="s">
        <v>23</v>
      </c>
      <c r="E176" s="10">
        <v>1956</v>
      </c>
      <c r="F176" s="10">
        <v>1</v>
      </c>
      <c r="G176" s="10">
        <v>0</v>
      </c>
      <c r="H176" s="10">
        <v>1</v>
      </c>
    </row>
    <row r="177" spans="1:8" x14ac:dyDescent="0.35">
      <c r="A177" s="10" t="s">
        <v>77</v>
      </c>
      <c r="B177" s="10">
        <v>47976</v>
      </c>
      <c r="C177" s="10" t="s">
        <v>233</v>
      </c>
      <c r="D177" s="10" t="s">
        <v>77</v>
      </c>
      <c r="E177" s="10">
        <v>193052</v>
      </c>
      <c r="F177" s="10">
        <v>0</v>
      </c>
      <c r="G177" s="10">
        <v>0</v>
      </c>
      <c r="H177" s="10">
        <v>0</v>
      </c>
    </row>
    <row r="178" spans="1:8" x14ac:dyDescent="0.35">
      <c r="A178" s="10" t="s">
        <v>23</v>
      </c>
      <c r="B178" s="10">
        <v>37806</v>
      </c>
      <c r="C178" s="10" t="s">
        <v>234</v>
      </c>
      <c r="D178" s="10" t="s">
        <v>23</v>
      </c>
      <c r="E178" s="10">
        <v>160140</v>
      </c>
      <c r="F178" s="10">
        <v>1</v>
      </c>
      <c r="G178" s="10">
        <v>0</v>
      </c>
      <c r="H178" s="10">
        <v>1</v>
      </c>
    </row>
    <row r="179" spans="1:8" x14ac:dyDescent="0.35">
      <c r="A179" s="10" t="s">
        <v>77</v>
      </c>
      <c r="B179" s="10">
        <v>23570</v>
      </c>
      <c r="C179" s="10" t="s">
        <v>235</v>
      </c>
      <c r="D179" s="10" t="s">
        <v>77</v>
      </c>
      <c r="E179" s="10">
        <v>107776</v>
      </c>
      <c r="F179" s="10">
        <v>0</v>
      </c>
      <c r="G179" s="10">
        <v>0</v>
      </c>
      <c r="H179" s="10">
        <v>0</v>
      </c>
    </row>
    <row r="180" spans="1:8" x14ac:dyDescent="0.35">
      <c r="A180" s="10" t="s">
        <v>62</v>
      </c>
      <c r="B180" s="10">
        <v>52526</v>
      </c>
      <c r="C180" s="10" t="s">
        <v>236</v>
      </c>
      <c r="D180" s="10" t="s">
        <v>62</v>
      </c>
      <c r="E180" s="10">
        <v>206049</v>
      </c>
      <c r="F180" s="10">
        <v>1</v>
      </c>
      <c r="G180" s="10">
        <v>0</v>
      </c>
      <c r="H180" s="10">
        <v>1</v>
      </c>
    </row>
    <row r="181" spans="1:8" x14ac:dyDescent="0.35">
      <c r="A181" s="10" t="s">
        <v>185</v>
      </c>
      <c r="B181" s="10">
        <v>41444</v>
      </c>
      <c r="C181" s="10" t="s">
        <v>237</v>
      </c>
      <c r="D181" s="10" t="s">
        <v>12</v>
      </c>
      <c r="E181" s="10">
        <v>173011</v>
      </c>
      <c r="F181" s="10">
        <v>0</v>
      </c>
      <c r="G181" s="10">
        <v>1</v>
      </c>
      <c r="H181" s="10">
        <v>99</v>
      </c>
    </row>
    <row r="182" spans="1:8" x14ac:dyDescent="0.35">
      <c r="A182" s="10" t="s">
        <v>123</v>
      </c>
      <c r="B182" s="10">
        <v>19117</v>
      </c>
      <c r="C182" s="10" t="s">
        <v>238</v>
      </c>
      <c r="D182" s="10" t="s">
        <v>29</v>
      </c>
      <c r="E182" s="10">
        <v>86887</v>
      </c>
      <c r="F182" s="10">
        <v>0</v>
      </c>
      <c r="G182" s="10">
        <v>1</v>
      </c>
      <c r="H182" s="10">
        <v>99</v>
      </c>
    </row>
    <row r="183" spans="1:8" x14ac:dyDescent="0.35">
      <c r="A183" s="10" t="s">
        <v>62</v>
      </c>
      <c r="B183" s="10">
        <v>22255</v>
      </c>
      <c r="C183" s="10" t="s">
        <v>239</v>
      </c>
      <c r="D183" s="10" t="s">
        <v>62</v>
      </c>
      <c r="E183" s="10">
        <v>101394</v>
      </c>
      <c r="F183" s="10">
        <v>-1</v>
      </c>
      <c r="G183" s="10">
        <v>0</v>
      </c>
      <c r="H183" s="10">
        <v>-1</v>
      </c>
    </row>
    <row r="184" spans="1:8" x14ac:dyDescent="0.35">
      <c r="A184" s="10" t="s">
        <v>24</v>
      </c>
      <c r="B184" s="10">
        <v>33819</v>
      </c>
      <c r="C184" s="10" t="s">
        <v>240</v>
      </c>
      <c r="D184" s="10" t="s">
        <v>24</v>
      </c>
      <c r="E184" s="10">
        <v>144868</v>
      </c>
      <c r="F184" s="10">
        <v>0</v>
      </c>
      <c r="G184" s="10">
        <v>0</v>
      </c>
      <c r="H184" s="10">
        <v>0</v>
      </c>
    </row>
    <row r="185" spans="1:8" x14ac:dyDescent="0.35">
      <c r="A185" s="10" t="s">
        <v>16</v>
      </c>
      <c r="B185" s="10">
        <v>21868</v>
      </c>
      <c r="C185" s="10" t="s">
        <v>241</v>
      </c>
      <c r="D185" s="10" t="s">
        <v>16</v>
      </c>
      <c r="E185" s="10">
        <v>98980</v>
      </c>
      <c r="F185" s="10">
        <v>-2</v>
      </c>
      <c r="G185" s="10">
        <v>0</v>
      </c>
      <c r="H185" s="10">
        <v>-2</v>
      </c>
    </row>
    <row r="186" spans="1:8" x14ac:dyDescent="0.35">
      <c r="A186" s="10" t="s">
        <v>23</v>
      </c>
      <c r="B186" s="10">
        <v>4557</v>
      </c>
      <c r="C186" s="10" t="s">
        <v>242</v>
      </c>
      <c r="D186" s="10" t="s">
        <v>23</v>
      </c>
      <c r="E186" s="10">
        <v>15897</v>
      </c>
      <c r="F186" s="10">
        <v>0</v>
      </c>
      <c r="G186" s="10">
        <v>1</v>
      </c>
      <c r="H186" s="10">
        <v>99</v>
      </c>
    </row>
    <row r="187" spans="1:8" x14ac:dyDescent="0.35">
      <c r="A187" s="10" t="s">
        <v>77</v>
      </c>
      <c r="B187" s="10">
        <v>8837</v>
      </c>
      <c r="C187" s="10" t="s">
        <v>243</v>
      </c>
      <c r="D187" s="10" t="s">
        <v>77</v>
      </c>
      <c r="E187" s="10">
        <v>36137</v>
      </c>
      <c r="F187" s="10">
        <v>0</v>
      </c>
      <c r="G187" s="10">
        <v>1</v>
      </c>
      <c r="H187" s="10">
        <v>99</v>
      </c>
    </row>
    <row r="188" spans="1:8" x14ac:dyDescent="0.35">
      <c r="A188" s="10" t="s">
        <v>16</v>
      </c>
      <c r="B188" s="10">
        <v>28709</v>
      </c>
      <c r="C188" s="10" t="s">
        <v>244</v>
      </c>
      <c r="D188" s="10" t="s">
        <v>16</v>
      </c>
      <c r="E188" s="10">
        <v>127178</v>
      </c>
      <c r="F188" s="10">
        <v>0</v>
      </c>
      <c r="G188" s="10">
        <v>1</v>
      </c>
      <c r="H188" s="10">
        <v>99</v>
      </c>
    </row>
    <row r="189" spans="1:8" x14ac:dyDescent="0.35">
      <c r="A189" s="10" t="s">
        <v>40</v>
      </c>
      <c r="B189" s="10">
        <v>25746</v>
      </c>
      <c r="C189" s="10" t="s">
        <v>245</v>
      </c>
      <c r="D189" s="10" t="s">
        <v>40</v>
      </c>
      <c r="E189" s="10">
        <v>117135</v>
      </c>
      <c r="F189" s="10">
        <v>0</v>
      </c>
      <c r="G189" s="10">
        <v>0</v>
      </c>
      <c r="H189" s="10">
        <v>0</v>
      </c>
    </row>
    <row r="190" spans="1:8" x14ac:dyDescent="0.35">
      <c r="A190" s="10" t="s">
        <v>62</v>
      </c>
      <c r="B190" s="10">
        <v>17669</v>
      </c>
      <c r="C190" s="10" t="s">
        <v>246</v>
      </c>
      <c r="D190" s="10" t="s">
        <v>62</v>
      </c>
      <c r="E190" s="10">
        <v>77582</v>
      </c>
      <c r="F190" s="10">
        <v>1</v>
      </c>
      <c r="G190" s="10">
        <v>0</v>
      </c>
      <c r="H190" s="10">
        <v>1</v>
      </c>
    </row>
    <row r="191" spans="1:8" x14ac:dyDescent="0.35">
      <c r="A191" s="10" t="s">
        <v>40</v>
      </c>
      <c r="B191" s="10">
        <v>1963</v>
      </c>
      <c r="C191" s="10" t="s">
        <v>247</v>
      </c>
      <c r="D191" s="10" t="s">
        <v>40</v>
      </c>
      <c r="E191" s="10">
        <v>6064</v>
      </c>
      <c r="F191" s="10">
        <v>0</v>
      </c>
      <c r="G191" s="10">
        <v>1</v>
      </c>
      <c r="H191" s="10">
        <v>99</v>
      </c>
    </row>
    <row r="192" spans="1:8" x14ac:dyDescent="0.35">
      <c r="A192" s="10" t="s">
        <v>24</v>
      </c>
      <c r="B192" s="10">
        <v>35785</v>
      </c>
      <c r="C192" s="10" t="s">
        <v>248</v>
      </c>
      <c r="D192" s="10" t="s">
        <v>24</v>
      </c>
      <c r="E192" s="10">
        <v>152849</v>
      </c>
      <c r="F192" s="10">
        <v>0</v>
      </c>
      <c r="G192" s="10">
        <v>0</v>
      </c>
      <c r="H192" s="10">
        <v>0</v>
      </c>
    </row>
    <row r="193" spans="1:8" x14ac:dyDescent="0.35">
      <c r="A193" s="10" t="s">
        <v>28</v>
      </c>
      <c r="B193" s="10">
        <v>2845</v>
      </c>
      <c r="C193" s="10" t="s">
        <v>249</v>
      </c>
      <c r="D193" s="10" t="s">
        <v>28</v>
      </c>
      <c r="E193" s="10">
        <v>9692</v>
      </c>
      <c r="F193" s="10">
        <v>1</v>
      </c>
      <c r="G193" s="10">
        <v>0</v>
      </c>
      <c r="H193" s="10">
        <v>1</v>
      </c>
    </row>
    <row r="194" spans="1:8" x14ac:dyDescent="0.35">
      <c r="A194" s="10" t="s">
        <v>12</v>
      </c>
      <c r="B194" s="10">
        <v>26920</v>
      </c>
      <c r="C194" s="10" t="s">
        <v>250</v>
      </c>
      <c r="D194" s="10" t="s">
        <v>12</v>
      </c>
      <c r="E194" s="10">
        <v>121238</v>
      </c>
      <c r="F194" s="10">
        <v>0</v>
      </c>
      <c r="G194" s="10">
        <v>0</v>
      </c>
      <c r="H194" s="10">
        <v>0</v>
      </c>
    </row>
    <row r="195" spans="1:8" x14ac:dyDescent="0.35">
      <c r="A195" s="10" t="s">
        <v>31</v>
      </c>
      <c r="B195" s="10">
        <v>43617</v>
      </c>
      <c r="C195" s="10" t="s">
        <v>251</v>
      </c>
      <c r="D195" s="10" t="s">
        <v>8</v>
      </c>
      <c r="E195" s="10">
        <v>179161</v>
      </c>
      <c r="F195" s="10">
        <v>-2</v>
      </c>
      <c r="G195" s="10">
        <v>0</v>
      </c>
      <c r="H195" s="10">
        <v>-2</v>
      </c>
    </row>
    <row r="196" spans="1:8" x14ac:dyDescent="0.35">
      <c r="A196" s="10" t="s">
        <v>62</v>
      </c>
      <c r="B196" s="10">
        <v>5622</v>
      </c>
      <c r="C196" s="10" t="s">
        <v>252</v>
      </c>
      <c r="D196" s="10" t="s">
        <v>62</v>
      </c>
      <c r="E196" s="10">
        <v>20603</v>
      </c>
      <c r="F196" s="10">
        <v>0</v>
      </c>
      <c r="G196" s="10">
        <v>1</v>
      </c>
      <c r="H196" s="10">
        <v>99</v>
      </c>
    </row>
    <row r="197" spans="1:8" x14ac:dyDescent="0.35">
      <c r="A197" s="10" t="s">
        <v>29</v>
      </c>
      <c r="B197" s="10">
        <v>14073</v>
      </c>
      <c r="C197" s="10" t="s">
        <v>253</v>
      </c>
      <c r="D197" s="10" t="s">
        <v>29</v>
      </c>
      <c r="E197" s="10">
        <v>58811</v>
      </c>
      <c r="F197" s="10">
        <v>0</v>
      </c>
      <c r="G197" s="10">
        <v>1</v>
      </c>
      <c r="H197" s="10">
        <v>99</v>
      </c>
    </row>
    <row r="198" spans="1:8" x14ac:dyDescent="0.35">
      <c r="A198" s="10" t="s">
        <v>10</v>
      </c>
      <c r="B198" s="10">
        <v>14717</v>
      </c>
      <c r="C198" s="10" t="s">
        <v>254</v>
      </c>
      <c r="D198" s="10" t="s">
        <v>12</v>
      </c>
      <c r="E198" s="10">
        <v>61436</v>
      </c>
      <c r="F198" s="10">
        <v>0</v>
      </c>
      <c r="G198" s="10">
        <v>0</v>
      </c>
      <c r="H198" s="10">
        <v>0</v>
      </c>
    </row>
    <row r="199" spans="1:8" x14ac:dyDescent="0.35">
      <c r="A199" s="10" t="s">
        <v>112</v>
      </c>
      <c r="B199" s="10">
        <v>19768</v>
      </c>
      <c r="C199" s="10" t="s">
        <v>255</v>
      </c>
      <c r="D199" s="10" t="s">
        <v>19</v>
      </c>
      <c r="E199" s="10">
        <v>90183</v>
      </c>
      <c r="F199" s="10">
        <v>0</v>
      </c>
      <c r="G199" s="10">
        <v>1</v>
      </c>
      <c r="H199" s="10">
        <v>99</v>
      </c>
    </row>
    <row r="200" spans="1:8" x14ac:dyDescent="0.35">
      <c r="A200" s="10" t="s">
        <v>23</v>
      </c>
      <c r="B200" s="10">
        <v>19187</v>
      </c>
      <c r="C200" s="10" t="s">
        <v>256</v>
      </c>
      <c r="D200" s="10" t="s">
        <v>23</v>
      </c>
      <c r="E200" s="10">
        <v>87280</v>
      </c>
      <c r="F200" s="10">
        <v>1</v>
      </c>
      <c r="G200" s="10">
        <v>0</v>
      </c>
      <c r="H200" s="10">
        <v>1</v>
      </c>
    </row>
    <row r="201" spans="1:8" x14ac:dyDescent="0.35">
      <c r="A201" s="10" t="s">
        <v>199</v>
      </c>
      <c r="B201" s="10">
        <v>14143</v>
      </c>
      <c r="C201" s="10" t="s">
        <v>257</v>
      </c>
      <c r="D201" s="10" t="s">
        <v>40</v>
      </c>
      <c r="E201" s="10">
        <v>59093</v>
      </c>
      <c r="F201" s="10">
        <v>0</v>
      </c>
      <c r="G201" s="10">
        <v>1</v>
      </c>
      <c r="H201" s="10">
        <v>99</v>
      </c>
    </row>
    <row r="202" spans="1:8" x14ac:dyDescent="0.35">
      <c r="A202" s="10" t="s">
        <v>15</v>
      </c>
      <c r="B202" s="10">
        <v>9113</v>
      </c>
      <c r="C202" s="10" t="s">
        <v>258</v>
      </c>
      <c r="D202" s="10" t="s">
        <v>15</v>
      </c>
      <c r="E202" s="10">
        <v>37278</v>
      </c>
      <c r="F202" s="10">
        <v>0</v>
      </c>
      <c r="G202" s="10">
        <v>0</v>
      </c>
      <c r="H202" s="10">
        <v>0</v>
      </c>
    </row>
    <row r="203" spans="1:8" x14ac:dyDescent="0.35">
      <c r="A203" s="10" t="s">
        <v>28</v>
      </c>
      <c r="B203" s="10">
        <v>44022</v>
      </c>
      <c r="C203" s="10" t="s">
        <v>259</v>
      </c>
      <c r="D203" s="10" t="s">
        <v>28</v>
      </c>
      <c r="E203" s="10">
        <v>180868</v>
      </c>
      <c r="F203" s="10">
        <v>0</v>
      </c>
      <c r="G203" s="10">
        <v>1</v>
      </c>
      <c r="H203" s="10">
        <v>99</v>
      </c>
    </row>
    <row r="204" spans="1:8" x14ac:dyDescent="0.35">
      <c r="A204" s="10" t="s">
        <v>62</v>
      </c>
      <c r="B204" s="10">
        <v>16913</v>
      </c>
      <c r="C204" s="10" t="s">
        <v>260</v>
      </c>
      <c r="D204" s="10" t="s">
        <v>62</v>
      </c>
      <c r="E204" s="10">
        <v>73146</v>
      </c>
      <c r="F204" s="10">
        <v>0</v>
      </c>
      <c r="G204" s="10">
        <v>1</v>
      </c>
      <c r="H204" s="10">
        <v>99</v>
      </c>
    </row>
    <row r="205" spans="1:8" x14ac:dyDescent="0.35">
      <c r="A205" s="10" t="s">
        <v>26</v>
      </c>
      <c r="B205" s="10">
        <v>40771</v>
      </c>
      <c r="C205" s="10" t="s">
        <v>261</v>
      </c>
      <c r="D205" s="10" t="s">
        <v>28</v>
      </c>
      <c r="E205" s="10">
        <v>170566</v>
      </c>
      <c r="F205" s="10">
        <v>0</v>
      </c>
      <c r="G205" s="10">
        <v>1</v>
      </c>
      <c r="H205" s="10">
        <v>99</v>
      </c>
    </row>
    <row r="206" spans="1:8" x14ac:dyDescent="0.35">
      <c r="A206" s="10" t="s">
        <v>28</v>
      </c>
      <c r="B206" s="10">
        <v>47558</v>
      </c>
      <c r="C206" s="10" t="s">
        <v>262</v>
      </c>
      <c r="D206" s="10" t="s">
        <v>28</v>
      </c>
      <c r="E206" s="10">
        <v>191433</v>
      </c>
      <c r="F206" s="10">
        <v>0</v>
      </c>
      <c r="G206" s="10">
        <v>0</v>
      </c>
      <c r="H206" s="10">
        <v>0</v>
      </c>
    </row>
    <row r="207" spans="1:8" x14ac:dyDescent="0.35">
      <c r="A207" s="10" t="s">
        <v>26</v>
      </c>
      <c r="B207" s="10">
        <v>1748</v>
      </c>
      <c r="C207" s="10" t="s">
        <v>263</v>
      </c>
      <c r="D207" s="10" t="s">
        <v>28</v>
      </c>
      <c r="E207" s="10">
        <v>4765</v>
      </c>
      <c r="F207" s="10">
        <v>0</v>
      </c>
      <c r="G207" s="10">
        <v>0</v>
      </c>
      <c r="H207" s="10">
        <v>0</v>
      </c>
    </row>
    <row r="208" spans="1:8" x14ac:dyDescent="0.35">
      <c r="A208" s="10" t="s">
        <v>19</v>
      </c>
      <c r="B208" s="10">
        <v>44686</v>
      </c>
      <c r="C208" s="10" t="s">
        <v>264</v>
      </c>
      <c r="D208" s="10" t="s">
        <v>19</v>
      </c>
      <c r="E208" s="10">
        <v>182515</v>
      </c>
      <c r="F208" s="10">
        <v>2</v>
      </c>
      <c r="G208" s="10">
        <v>0</v>
      </c>
      <c r="H208" s="10">
        <v>2</v>
      </c>
    </row>
    <row r="209" spans="1:8" x14ac:dyDescent="0.35">
      <c r="A209" s="10" t="s">
        <v>19</v>
      </c>
      <c r="B209" s="10">
        <v>28200</v>
      </c>
      <c r="C209" s="10" t="s">
        <v>265</v>
      </c>
      <c r="D209" s="10" t="s">
        <v>19</v>
      </c>
      <c r="E209" s="10">
        <v>125561</v>
      </c>
      <c r="F209" s="10">
        <v>0</v>
      </c>
      <c r="G209" s="10">
        <v>0</v>
      </c>
      <c r="H209" s="10">
        <v>0</v>
      </c>
    </row>
    <row r="210" spans="1:8" x14ac:dyDescent="0.35">
      <c r="A210" s="10" t="s">
        <v>75</v>
      </c>
      <c r="B210" s="10">
        <v>9448</v>
      </c>
      <c r="C210" s="10" t="s">
        <v>266</v>
      </c>
      <c r="D210" s="10" t="s">
        <v>77</v>
      </c>
      <c r="E210" s="10">
        <v>38922</v>
      </c>
      <c r="F210" s="10">
        <v>0</v>
      </c>
      <c r="G210" s="10">
        <v>1</v>
      </c>
      <c r="H210" s="10">
        <v>99</v>
      </c>
    </row>
    <row r="211" spans="1:8" x14ac:dyDescent="0.35">
      <c r="A211" s="10" t="s">
        <v>21</v>
      </c>
      <c r="B211" s="10">
        <v>39235</v>
      </c>
      <c r="C211" s="10" t="s">
        <v>267</v>
      </c>
      <c r="D211" s="10" t="s">
        <v>23</v>
      </c>
      <c r="E211" s="10">
        <v>165312</v>
      </c>
      <c r="F211" s="10">
        <v>0</v>
      </c>
      <c r="G211" s="10">
        <v>1</v>
      </c>
      <c r="H211" s="10">
        <v>99</v>
      </c>
    </row>
    <row r="212" spans="1:8" x14ac:dyDescent="0.35">
      <c r="A212" s="10" t="s">
        <v>62</v>
      </c>
      <c r="B212" s="10">
        <v>45187</v>
      </c>
      <c r="C212" s="10" t="s">
        <v>268</v>
      </c>
      <c r="D212" s="10" t="s">
        <v>62</v>
      </c>
      <c r="E212" s="10">
        <v>183959</v>
      </c>
      <c r="F212" s="10">
        <v>1</v>
      </c>
      <c r="G212" s="10">
        <v>0</v>
      </c>
      <c r="H212" s="10">
        <v>1</v>
      </c>
    </row>
    <row r="213" spans="1:8" x14ac:dyDescent="0.35">
      <c r="A213" s="10" t="s">
        <v>28</v>
      </c>
      <c r="B213" s="10">
        <v>27050</v>
      </c>
      <c r="C213" s="10" t="s">
        <v>269</v>
      </c>
      <c r="D213" s="10" t="s">
        <v>28</v>
      </c>
      <c r="E213" s="10">
        <v>122044</v>
      </c>
      <c r="F213" s="10">
        <v>1</v>
      </c>
      <c r="G213" s="10">
        <v>0</v>
      </c>
      <c r="H213" s="10">
        <v>1</v>
      </c>
    </row>
    <row r="214" spans="1:8" x14ac:dyDescent="0.35">
      <c r="A214" s="10" t="s">
        <v>16</v>
      </c>
      <c r="B214" s="10">
        <v>12534</v>
      </c>
      <c r="C214" s="10" t="s">
        <v>270</v>
      </c>
      <c r="D214" s="10" t="s">
        <v>16</v>
      </c>
      <c r="E214" s="10">
        <v>52956</v>
      </c>
      <c r="F214" s="10">
        <v>0</v>
      </c>
      <c r="G214" s="10">
        <v>0</v>
      </c>
      <c r="H214" s="10">
        <v>0</v>
      </c>
    </row>
    <row r="215" spans="1:8" x14ac:dyDescent="0.35">
      <c r="A215" s="10" t="s">
        <v>13</v>
      </c>
      <c r="B215" s="10">
        <v>10833</v>
      </c>
      <c r="C215" s="10" t="s">
        <v>271</v>
      </c>
      <c r="D215" s="10" t="s">
        <v>15</v>
      </c>
      <c r="E215" s="10">
        <v>45138</v>
      </c>
      <c r="F215" s="10">
        <v>0</v>
      </c>
      <c r="G215" s="10">
        <v>1</v>
      </c>
      <c r="H215" s="10">
        <v>99</v>
      </c>
    </row>
    <row r="216" spans="1:8" x14ac:dyDescent="0.35">
      <c r="A216" s="10" t="s">
        <v>77</v>
      </c>
      <c r="B216" s="10">
        <v>20401</v>
      </c>
      <c r="C216" s="10" t="s">
        <v>272</v>
      </c>
      <c r="D216" s="10" t="s">
        <v>77</v>
      </c>
      <c r="E216" s="10">
        <v>93336</v>
      </c>
      <c r="F216" s="10">
        <v>-2</v>
      </c>
      <c r="G216" s="10">
        <v>0</v>
      </c>
      <c r="H216" s="10">
        <v>-2</v>
      </c>
    </row>
    <row r="217" spans="1:8" x14ac:dyDescent="0.35">
      <c r="A217" s="10" t="s">
        <v>38</v>
      </c>
      <c r="B217" s="10">
        <v>9902</v>
      </c>
      <c r="C217" s="10" t="s">
        <v>273</v>
      </c>
      <c r="D217" s="10" t="s">
        <v>38</v>
      </c>
      <c r="E217" s="10">
        <v>40559</v>
      </c>
      <c r="F217" s="10">
        <v>0</v>
      </c>
      <c r="G217" s="10">
        <v>0</v>
      </c>
      <c r="H217" s="10">
        <v>0</v>
      </c>
    </row>
    <row r="218" spans="1:8" x14ac:dyDescent="0.35">
      <c r="A218" s="10" t="s">
        <v>220</v>
      </c>
      <c r="B218" s="10">
        <v>49464</v>
      </c>
      <c r="C218" s="10" t="s">
        <v>274</v>
      </c>
      <c r="D218" s="10" t="s">
        <v>220</v>
      </c>
      <c r="E218" s="10">
        <v>197185</v>
      </c>
      <c r="F218" s="10">
        <v>0</v>
      </c>
      <c r="G218" s="10">
        <v>0</v>
      </c>
      <c r="H218" s="10">
        <v>0</v>
      </c>
    </row>
    <row r="219" spans="1:8" x14ac:dyDescent="0.35">
      <c r="A219" s="10" t="s">
        <v>40</v>
      </c>
      <c r="B219" s="10">
        <v>7684</v>
      </c>
      <c r="C219" s="10" t="s">
        <v>275</v>
      </c>
      <c r="D219" s="10" t="s">
        <v>40</v>
      </c>
      <c r="E219" s="10">
        <v>30736</v>
      </c>
      <c r="F219" s="10">
        <v>0</v>
      </c>
      <c r="G219" s="10">
        <v>0</v>
      </c>
      <c r="H219" s="10">
        <v>0</v>
      </c>
    </row>
    <row r="220" spans="1:8" x14ac:dyDescent="0.35">
      <c r="A220" s="10" t="s">
        <v>276</v>
      </c>
      <c r="B220" s="10">
        <v>14859</v>
      </c>
      <c r="C220" s="10" t="s">
        <v>277</v>
      </c>
      <c r="D220" s="10" t="s">
        <v>276</v>
      </c>
      <c r="E220" s="10">
        <v>63176</v>
      </c>
      <c r="F220" s="10">
        <v>0</v>
      </c>
      <c r="G220" s="10">
        <v>1</v>
      </c>
      <c r="H220" s="10">
        <v>99</v>
      </c>
    </row>
    <row r="221" spans="1:8" x14ac:dyDescent="0.35">
      <c r="A221" s="10" t="s">
        <v>62</v>
      </c>
      <c r="B221" s="10">
        <v>33015</v>
      </c>
      <c r="C221" s="10" t="s">
        <v>278</v>
      </c>
      <c r="D221" s="10" t="s">
        <v>62</v>
      </c>
      <c r="E221" s="10">
        <v>142300</v>
      </c>
      <c r="F221" s="10">
        <v>0</v>
      </c>
      <c r="G221" s="10">
        <v>0</v>
      </c>
      <c r="H221" s="10">
        <v>0</v>
      </c>
    </row>
    <row r="222" spans="1:8" x14ac:dyDescent="0.35">
      <c r="A222" s="10" t="s">
        <v>21</v>
      </c>
      <c r="B222" s="10">
        <v>34298</v>
      </c>
      <c r="C222" s="10" t="s">
        <v>279</v>
      </c>
      <c r="D222" s="10" t="s">
        <v>23</v>
      </c>
      <c r="E222" s="10">
        <v>147364</v>
      </c>
      <c r="F222" s="10">
        <v>0</v>
      </c>
      <c r="G222" s="10">
        <v>0</v>
      </c>
      <c r="H222" s="10">
        <v>0</v>
      </c>
    </row>
    <row r="223" spans="1:8" x14ac:dyDescent="0.35">
      <c r="A223" s="10" t="s">
        <v>35</v>
      </c>
      <c r="B223" s="10">
        <v>41836</v>
      </c>
      <c r="C223" s="10" t="s">
        <v>280</v>
      </c>
      <c r="D223" s="10" t="s">
        <v>35</v>
      </c>
      <c r="E223" s="10">
        <v>173850</v>
      </c>
      <c r="F223" s="10">
        <v>0</v>
      </c>
      <c r="G223" s="10">
        <v>0</v>
      </c>
      <c r="H223" s="10">
        <v>0</v>
      </c>
    </row>
    <row r="224" spans="1:8" x14ac:dyDescent="0.35">
      <c r="A224" s="10" t="s">
        <v>8</v>
      </c>
      <c r="B224" s="10">
        <v>33951</v>
      </c>
      <c r="C224" s="10" t="s">
        <v>281</v>
      </c>
      <c r="D224" s="10" t="s">
        <v>8</v>
      </c>
      <c r="E224" s="10">
        <v>145580</v>
      </c>
      <c r="F224" s="10">
        <v>0</v>
      </c>
      <c r="G224" s="10">
        <v>0</v>
      </c>
      <c r="H224" s="10">
        <v>0</v>
      </c>
    </row>
    <row r="225" spans="1:8" x14ac:dyDescent="0.35">
      <c r="A225" s="10" t="s">
        <v>199</v>
      </c>
      <c r="B225" s="10">
        <v>24975</v>
      </c>
      <c r="C225" s="10" t="s">
        <v>282</v>
      </c>
      <c r="D225" s="10" t="s">
        <v>40</v>
      </c>
      <c r="E225" s="10">
        <v>113718</v>
      </c>
      <c r="F225" s="10">
        <v>0</v>
      </c>
      <c r="G225" s="10">
        <v>1</v>
      </c>
      <c r="H225" s="10">
        <v>99</v>
      </c>
    </row>
    <row r="226" spans="1:8" x14ac:dyDescent="0.35">
      <c r="A226" s="10" t="s">
        <v>40</v>
      </c>
      <c r="B226" s="10">
        <v>50466</v>
      </c>
      <c r="C226" s="10" t="s">
        <v>283</v>
      </c>
      <c r="D226" s="10" t="s">
        <v>40</v>
      </c>
      <c r="E226" s="10">
        <v>200314</v>
      </c>
      <c r="F226" s="10">
        <v>0</v>
      </c>
      <c r="G226" s="10">
        <v>0</v>
      </c>
      <c r="H226" s="10">
        <v>0</v>
      </c>
    </row>
    <row r="227" spans="1:8" x14ac:dyDescent="0.35">
      <c r="A227" s="10" t="s">
        <v>29</v>
      </c>
      <c r="B227" s="10">
        <v>6271</v>
      </c>
      <c r="C227" s="10" t="s">
        <v>284</v>
      </c>
      <c r="D227" s="10" t="s">
        <v>29</v>
      </c>
      <c r="E227" s="10">
        <v>23811</v>
      </c>
      <c r="F227" s="10">
        <v>2</v>
      </c>
      <c r="G227" s="10">
        <v>0</v>
      </c>
      <c r="H227" s="10">
        <v>2</v>
      </c>
    </row>
    <row r="228" spans="1:8" x14ac:dyDescent="0.35">
      <c r="A228" s="10" t="s">
        <v>29</v>
      </c>
      <c r="B228" s="10">
        <v>47160</v>
      </c>
      <c r="C228" s="10" t="s">
        <v>285</v>
      </c>
      <c r="D228" s="10" t="s">
        <v>29</v>
      </c>
      <c r="E228" s="10">
        <v>190223</v>
      </c>
      <c r="F228" s="10">
        <v>0</v>
      </c>
      <c r="G228" s="10">
        <v>0</v>
      </c>
      <c r="H228" s="10">
        <v>0</v>
      </c>
    </row>
    <row r="229" spans="1:8" x14ac:dyDescent="0.35">
      <c r="A229" s="10" t="s">
        <v>286</v>
      </c>
      <c r="B229" s="10">
        <v>32798</v>
      </c>
      <c r="C229" s="10" t="s">
        <v>287</v>
      </c>
      <c r="D229" s="10" t="s">
        <v>127</v>
      </c>
      <c r="E229" s="10">
        <v>141444</v>
      </c>
      <c r="F229" s="10">
        <v>0</v>
      </c>
      <c r="G229" s="10">
        <v>0</v>
      </c>
      <c r="H229" s="10">
        <v>0</v>
      </c>
    </row>
    <row r="230" spans="1:8" x14ac:dyDescent="0.35">
      <c r="A230" s="10" t="s">
        <v>70</v>
      </c>
      <c r="B230" s="10">
        <v>50188</v>
      </c>
      <c r="C230" s="10" t="s">
        <v>288</v>
      </c>
      <c r="D230" s="10" t="s">
        <v>24</v>
      </c>
      <c r="E230" s="10">
        <v>199323</v>
      </c>
      <c r="F230" s="10">
        <v>1</v>
      </c>
      <c r="G230" s="10">
        <v>0</v>
      </c>
      <c r="H230" s="10">
        <v>1</v>
      </c>
    </row>
    <row r="231" spans="1:8" x14ac:dyDescent="0.35">
      <c r="A231" s="10" t="s">
        <v>40</v>
      </c>
      <c r="B231" s="10">
        <v>26948</v>
      </c>
      <c r="C231" s="10" t="s">
        <v>289</v>
      </c>
      <c r="D231" s="10" t="s">
        <v>40</v>
      </c>
      <c r="E231" s="10">
        <v>121440</v>
      </c>
      <c r="F231" s="10">
        <v>0</v>
      </c>
      <c r="G231" s="10">
        <v>0</v>
      </c>
      <c r="H231" s="10">
        <v>0</v>
      </c>
    </row>
    <row r="232" spans="1:8" x14ac:dyDescent="0.35">
      <c r="A232" s="10" t="s">
        <v>29</v>
      </c>
      <c r="B232" s="10">
        <v>10257</v>
      </c>
      <c r="C232" s="10" t="s">
        <v>290</v>
      </c>
      <c r="D232" s="10" t="s">
        <v>29</v>
      </c>
      <c r="E232" s="10">
        <v>42677</v>
      </c>
      <c r="F232" s="10">
        <v>0</v>
      </c>
      <c r="G232" s="10">
        <v>0</v>
      </c>
      <c r="H232" s="10">
        <v>0</v>
      </c>
    </row>
    <row r="233" spans="1:8" x14ac:dyDescent="0.35">
      <c r="A233" s="10" t="s">
        <v>185</v>
      </c>
      <c r="B233" s="10">
        <v>19443</v>
      </c>
      <c r="C233" s="10" t="s">
        <v>291</v>
      </c>
      <c r="D233" s="10" t="s">
        <v>12</v>
      </c>
      <c r="E233" s="10">
        <v>87943</v>
      </c>
      <c r="F233" s="10">
        <v>0</v>
      </c>
      <c r="G233" s="10">
        <v>1</v>
      </c>
      <c r="H233" s="10">
        <v>99</v>
      </c>
    </row>
    <row r="234" spans="1:8" x14ac:dyDescent="0.35">
      <c r="A234" s="10" t="s">
        <v>23</v>
      </c>
      <c r="B234" s="10">
        <v>33443</v>
      </c>
      <c r="C234" s="10" t="s">
        <v>292</v>
      </c>
      <c r="D234" s="10" t="s">
        <v>23</v>
      </c>
      <c r="E234" s="10">
        <v>143600</v>
      </c>
      <c r="F234" s="10">
        <v>0</v>
      </c>
      <c r="G234" s="10">
        <v>1</v>
      </c>
      <c r="H234" s="10">
        <v>99</v>
      </c>
    </row>
    <row r="235" spans="1:8" x14ac:dyDescent="0.35">
      <c r="A235" s="10" t="s">
        <v>19</v>
      </c>
      <c r="B235" s="10">
        <v>16586</v>
      </c>
      <c r="C235" s="10" t="s">
        <v>293</v>
      </c>
      <c r="D235" s="10" t="s">
        <v>19</v>
      </c>
      <c r="E235" s="10">
        <v>71678</v>
      </c>
      <c r="F235" s="10">
        <v>-1</v>
      </c>
      <c r="G235" s="10">
        <v>0</v>
      </c>
      <c r="H235" s="10">
        <v>-1</v>
      </c>
    </row>
    <row r="236" spans="1:8" x14ac:dyDescent="0.35">
      <c r="A236" s="10" t="s">
        <v>23</v>
      </c>
      <c r="B236" s="10">
        <v>36088</v>
      </c>
      <c r="C236" s="10" t="s">
        <v>294</v>
      </c>
      <c r="D236" s="10" t="s">
        <v>23</v>
      </c>
      <c r="E236" s="10">
        <v>153785</v>
      </c>
      <c r="F236" s="10">
        <v>0</v>
      </c>
      <c r="G236" s="10">
        <v>0</v>
      </c>
      <c r="H236" s="10">
        <v>0</v>
      </c>
    </row>
    <row r="237" spans="1:8" x14ac:dyDescent="0.35">
      <c r="A237" s="10" t="s">
        <v>23</v>
      </c>
      <c r="B237" s="10">
        <v>17940</v>
      </c>
      <c r="C237" s="10" t="s">
        <v>295</v>
      </c>
      <c r="D237" s="10" t="s">
        <v>23</v>
      </c>
      <c r="E237" s="10">
        <v>79434</v>
      </c>
      <c r="F237" s="10">
        <v>1</v>
      </c>
      <c r="G237" s="10">
        <v>0</v>
      </c>
      <c r="H237" s="10">
        <v>1</v>
      </c>
    </row>
    <row r="238" spans="1:8" x14ac:dyDescent="0.35">
      <c r="A238" s="10" t="s">
        <v>23</v>
      </c>
      <c r="B238" s="10">
        <v>5693</v>
      </c>
      <c r="C238" s="10" t="s">
        <v>296</v>
      </c>
      <c r="D238" s="10" t="s">
        <v>23</v>
      </c>
      <c r="E238" s="10">
        <v>21098</v>
      </c>
      <c r="F238" s="10">
        <v>0</v>
      </c>
      <c r="G238" s="10">
        <v>0</v>
      </c>
      <c r="H238" s="10">
        <v>0</v>
      </c>
    </row>
    <row r="239" spans="1:8" x14ac:dyDescent="0.35">
      <c r="A239" s="10" t="s">
        <v>29</v>
      </c>
      <c r="B239" s="10">
        <v>11901</v>
      </c>
      <c r="C239" s="10" t="s">
        <v>297</v>
      </c>
      <c r="D239" s="10" t="s">
        <v>29</v>
      </c>
      <c r="E239" s="10">
        <v>50023</v>
      </c>
      <c r="F239" s="10">
        <v>-1</v>
      </c>
      <c r="G239" s="10">
        <v>0</v>
      </c>
      <c r="H239" s="10">
        <v>-1</v>
      </c>
    </row>
    <row r="240" spans="1:8" x14ac:dyDescent="0.35">
      <c r="A240" s="10" t="s">
        <v>8</v>
      </c>
      <c r="B240" s="10">
        <v>37131</v>
      </c>
      <c r="C240" s="10" t="s">
        <v>298</v>
      </c>
      <c r="D240" s="10" t="s">
        <v>8</v>
      </c>
      <c r="E240" s="10">
        <v>157354</v>
      </c>
      <c r="F240" s="10">
        <v>0</v>
      </c>
      <c r="G240" s="10">
        <v>0</v>
      </c>
      <c r="H240" s="10">
        <v>0</v>
      </c>
    </row>
    <row r="241" spans="1:8" x14ac:dyDescent="0.35">
      <c r="A241" s="10" t="s">
        <v>77</v>
      </c>
      <c r="B241" s="10">
        <v>22944</v>
      </c>
      <c r="C241" s="10" t="s">
        <v>299</v>
      </c>
      <c r="D241" s="10" t="s">
        <v>77</v>
      </c>
      <c r="E241" s="10">
        <v>105210</v>
      </c>
      <c r="F241" s="10">
        <v>0</v>
      </c>
      <c r="G241" s="10">
        <v>0</v>
      </c>
      <c r="H241" s="10">
        <v>0</v>
      </c>
    </row>
    <row r="242" spans="1:8" x14ac:dyDescent="0.35">
      <c r="A242" s="10" t="s">
        <v>276</v>
      </c>
      <c r="B242" s="10">
        <v>14891</v>
      </c>
      <c r="C242" s="10" t="s">
        <v>300</v>
      </c>
      <c r="D242" s="10" t="s">
        <v>276</v>
      </c>
      <c r="E242" s="10">
        <v>63556</v>
      </c>
      <c r="F242" s="10">
        <v>0</v>
      </c>
      <c r="G242" s="10">
        <v>1</v>
      </c>
      <c r="H242" s="10">
        <v>99</v>
      </c>
    </row>
    <row r="243" spans="1:8" x14ac:dyDescent="0.35">
      <c r="A243" s="10" t="s">
        <v>24</v>
      </c>
      <c r="B243" s="10">
        <v>13040</v>
      </c>
      <c r="C243" s="10" t="s">
        <v>301</v>
      </c>
      <c r="D243" s="10" t="s">
        <v>24</v>
      </c>
      <c r="E243" s="10">
        <v>54690</v>
      </c>
      <c r="F243" s="10">
        <v>0</v>
      </c>
      <c r="G243" s="10">
        <v>0</v>
      </c>
      <c r="H243" s="10">
        <v>0</v>
      </c>
    </row>
    <row r="244" spans="1:8" x14ac:dyDescent="0.35">
      <c r="A244" s="10" t="s">
        <v>21</v>
      </c>
      <c r="B244" s="10">
        <v>23301</v>
      </c>
      <c r="C244" s="10" t="s">
        <v>302</v>
      </c>
      <c r="D244" s="10" t="s">
        <v>23</v>
      </c>
      <c r="E244" s="10">
        <v>106302</v>
      </c>
      <c r="F244" s="10">
        <v>0</v>
      </c>
      <c r="G244" s="10">
        <v>1</v>
      </c>
      <c r="H244" s="10">
        <v>99</v>
      </c>
    </row>
    <row r="245" spans="1:8" x14ac:dyDescent="0.35">
      <c r="A245" s="10" t="s">
        <v>40</v>
      </c>
      <c r="B245" s="10">
        <v>50620</v>
      </c>
      <c r="C245" s="10" t="s">
        <v>303</v>
      </c>
      <c r="D245" s="10" t="s">
        <v>40</v>
      </c>
      <c r="E245" s="10">
        <v>200966</v>
      </c>
      <c r="F245" s="10">
        <v>0</v>
      </c>
      <c r="G245" s="10">
        <v>1</v>
      </c>
      <c r="H245" s="10">
        <v>99</v>
      </c>
    </row>
    <row r="246" spans="1:8" x14ac:dyDescent="0.35">
      <c r="A246" s="10" t="s">
        <v>8</v>
      </c>
      <c r="B246" s="10">
        <v>43327</v>
      </c>
      <c r="C246" s="10" t="s">
        <v>304</v>
      </c>
      <c r="D246" s="10" t="s">
        <v>8</v>
      </c>
      <c r="E246" s="10">
        <v>178140</v>
      </c>
      <c r="F246" s="10">
        <v>0</v>
      </c>
      <c r="G246" s="10">
        <v>1</v>
      </c>
      <c r="H246" s="10">
        <v>99</v>
      </c>
    </row>
    <row r="247" spans="1:8" x14ac:dyDescent="0.35">
      <c r="A247" s="10" t="s">
        <v>305</v>
      </c>
      <c r="B247" s="10">
        <v>47087</v>
      </c>
      <c r="C247" s="10" t="s">
        <v>306</v>
      </c>
      <c r="D247" s="10" t="s">
        <v>305</v>
      </c>
      <c r="E247" s="10">
        <v>190101</v>
      </c>
      <c r="F247" s="10">
        <v>0</v>
      </c>
      <c r="G247" s="10">
        <v>1</v>
      </c>
      <c r="H247" s="10">
        <v>99</v>
      </c>
    </row>
    <row r="248" spans="1:8" x14ac:dyDescent="0.35">
      <c r="A248" s="10" t="s">
        <v>75</v>
      </c>
      <c r="B248" s="10">
        <v>25306</v>
      </c>
      <c r="C248" s="10" t="s">
        <v>307</v>
      </c>
      <c r="D248" s="10" t="s">
        <v>77</v>
      </c>
      <c r="E248" s="10">
        <v>115266</v>
      </c>
      <c r="F248" s="10">
        <v>2</v>
      </c>
      <c r="G248" s="10">
        <v>0</v>
      </c>
      <c r="H248" s="10">
        <v>2</v>
      </c>
    </row>
    <row r="249" spans="1:8" x14ac:dyDescent="0.35">
      <c r="A249" s="10" t="s">
        <v>38</v>
      </c>
      <c r="B249" s="10">
        <v>38684</v>
      </c>
      <c r="C249" s="10" t="s">
        <v>308</v>
      </c>
      <c r="D249" s="10" t="s">
        <v>38</v>
      </c>
      <c r="E249" s="10">
        <v>163295</v>
      </c>
      <c r="F249" s="10">
        <v>0</v>
      </c>
      <c r="G249" s="10">
        <v>1</v>
      </c>
      <c r="H249" s="10">
        <v>99</v>
      </c>
    </row>
    <row r="250" spans="1:8" x14ac:dyDescent="0.35">
      <c r="A250" s="10" t="s">
        <v>21</v>
      </c>
      <c r="B250" s="10">
        <v>19757</v>
      </c>
      <c r="C250" s="10" t="s">
        <v>309</v>
      </c>
      <c r="D250" s="10" t="s">
        <v>23</v>
      </c>
      <c r="E250" s="10">
        <v>90054</v>
      </c>
      <c r="F250" s="10">
        <v>0</v>
      </c>
      <c r="G250" s="10">
        <v>1</v>
      </c>
      <c r="H250" s="10">
        <v>99</v>
      </c>
    </row>
    <row r="251" spans="1:8" x14ac:dyDescent="0.35">
      <c r="A251" s="10" t="s">
        <v>96</v>
      </c>
      <c r="B251" s="10">
        <v>21962</v>
      </c>
      <c r="C251" s="10" t="s">
        <v>310</v>
      </c>
      <c r="D251" s="10" t="s">
        <v>96</v>
      </c>
      <c r="E251" s="10">
        <v>100160</v>
      </c>
      <c r="F251" s="10">
        <v>0</v>
      </c>
      <c r="G251" s="10">
        <v>0</v>
      </c>
      <c r="H251" s="10">
        <v>0</v>
      </c>
    </row>
    <row r="252" spans="1:8" x14ac:dyDescent="0.35">
      <c r="A252" s="10" t="s">
        <v>24</v>
      </c>
      <c r="B252" s="10">
        <v>13040</v>
      </c>
      <c r="C252" s="10" t="s">
        <v>311</v>
      </c>
      <c r="D252" s="10" t="s">
        <v>24</v>
      </c>
      <c r="E252" s="10">
        <v>54696</v>
      </c>
      <c r="F252" s="10">
        <v>0</v>
      </c>
      <c r="G252" s="10">
        <v>1</v>
      </c>
      <c r="H252" s="10">
        <v>99</v>
      </c>
    </row>
    <row r="253" spans="1:8" x14ac:dyDescent="0.35">
      <c r="A253" s="10" t="s">
        <v>31</v>
      </c>
      <c r="B253" s="10">
        <v>44924</v>
      </c>
      <c r="C253" s="10" t="s">
        <v>312</v>
      </c>
      <c r="D253" s="10" t="s">
        <v>8</v>
      </c>
      <c r="E253" s="10">
        <v>183263</v>
      </c>
      <c r="F253" s="10">
        <v>-1</v>
      </c>
      <c r="G253" s="10">
        <v>0</v>
      </c>
      <c r="H253" s="10">
        <v>-1</v>
      </c>
    </row>
    <row r="254" spans="1:8" x14ac:dyDescent="0.35">
      <c r="A254" s="10" t="s">
        <v>13</v>
      </c>
      <c r="B254" s="10">
        <v>2211</v>
      </c>
      <c r="C254" s="10" t="s">
        <v>313</v>
      </c>
      <c r="D254" s="10" t="s">
        <v>15</v>
      </c>
      <c r="E254" s="10">
        <v>6642</v>
      </c>
      <c r="F254" s="10">
        <v>1</v>
      </c>
      <c r="G254" s="10">
        <v>0</v>
      </c>
      <c r="H254" s="10">
        <v>1</v>
      </c>
    </row>
    <row r="255" spans="1:8" x14ac:dyDescent="0.35">
      <c r="A255" s="10" t="s">
        <v>62</v>
      </c>
      <c r="B255" s="10">
        <v>44653</v>
      </c>
      <c r="C255" s="10" t="s">
        <v>314</v>
      </c>
      <c r="D255" s="10" t="s">
        <v>62</v>
      </c>
      <c r="E255" s="10">
        <v>182372</v>
      </c>
      <c r="F255" s="10">
        <v>0</v>
      </c>
      <c r="G255" s="10">
        <v>1</v>
      </c>
      <c r="H255" s="10">
        <v>99</v>
      </c>
    </row>
    <row r="256" spans="1:8" x14ac:dyDescent="0.35">
      <c r="A256" s="10" t="s">
        <v>123</v>
      </c>
      <c r="B256" s="10">
        <v>9966</v>
      </c>
      <c r="C256" s="10" t="s">
        <v>315</v>
      </c>
      <c r="D256" s="10" t="s">
        <v>29</v>
      </c>
      <c r="E256" s="10">
        <v>40982</v>
      </c>
      <c r="F256" s="10">
        <v>0</v>
      </c>
      <c r="G256" s="10">
        <v>1</v>
      </c>
      <c r="H256" s="10">
        <v>99</v>
      </c>
    </row>
    <row r="257" spans="1:8" x14ac:dyDescent="0.35">
      <c r="A257" s="10" t="s">
        <v>23</v>
      </c>
      <c r="B257" s="10">
        <v>46651</v>
      </c>
      <c r="C257" s="10" t="s">
        <v>316</v>
      </c>
      <c r="D257" s="10" t="s">
        <v>23</v>
      </c>
      <c r="E257" s="10">
        <v>188384</v>
      </c>
      <c r="F257" s="10">
        <v>0</v>
      </c>
      <c r="G257" s="10">
        <v>1</v>
      </c>
      <c r="H257" s="10">
        <v>99</v>
      </c>
    </row>
    <row r="258" spans="1:8" x14ac:dyDescent="0.35">
      <c r="A258" s="10" t="s">
        <v>62</v>
      </c>
      <c r="B258" s="10">
        <v>46777</v>
      </c>
      <c r="C258" s="10" t="s">
        <v>317</v>
      </c>
      <c r="D258" s="10" t="s">
        <v>62</v>
      </c>
      <c r="E258" s="10">
        <v>188776</v>
      </c>
      <c r="F258" s="10">
        <v>2</v>
      </c>
      <c r="G258" s="10">
        <v>0</v>
      </c>
      <c r="H258" s="10">
        <v>2</v>
      </c>
    </row>
    <row r="259" spans="1:8" x14ac:dyDescent="0.35">
      <c r="A259" s="10" t="s">
        <v>28</v>
      </c>
      <c r="B259" s="10">
        <v>9186</v>
      </c>
      <c r="C259" s="10" t="s">
        <v>318</v>
      </c>
      <c r="D259" s="10" t="s">
        <v>28</v>
      </c>
      <c r="E259" s="10">
        <v>37710</v>
      </c>
      <c r="F259" s="10">
        <v>0</v>
      </c>
      <c r="G259" s="10">
        <v>0</v>
      </c>
      <c r="H259" s="10">
        <v>0</v>
      </c>
    </row>
    <row r="260" spans="1:8" x14ac:dyDescent="0.35">
      <c r="A260" s="10" t="s">
        <v>29</v>
      </c>
      <c r="B260" s="10">
        <v>16073</v>
      </c>
      <c r="C260" s="10" t="s">
        <v>319</v>
      </c>
      <c r="D260" s="10" t="s">
        <v>29</v>
      </c>
      <c r="E260" s="10">
        <v>69615</v>
      </c>
      <c r="F260" s="10">
        <v>-2</v>
      </c>
      <c r="G260" s="10">
        <v>0</v>
      </c>
      <c r="H260" s="10">
        <v>-2</v>
      </c>
    </row>
    <row r="261" spans="1:8" x14ac:dyDescent="0.35">
      <c r="A261" s="10" t="s">
        <v>12</v>
      </c>
      <c r="B261" s="10">
        <v>42728</v>
      </c>
      <c r="C261" s="10" t="s">
        <v>320</v>
      </c>
      <c r="D261" s="10" t="s">
        <v>12</v>
      </c>
      <c r="E261" s="10">
        <v>176381</v>
      </c>
      <c r="F261" s="10">
        <v>-2</v>
      </c>
      <c r="G261" s="10">
        <v>0</v>
      </c>
      <c r="H261" s="10">
        <v>-2</v>
      </c>
    </row>
    <row r="262" spans="1:8" x14ac:dyDescent="0.35">
      <c r="A262" s="10" t="s">
        <v>77</v>
      </c>
      <c r="B262" s="10">
        <v>10378</v>
      </c>
      <c r="C262" s="10" t="s">
        <v>321</v>
      </c>
      <c r="D262" s="10" t="s">
        <v>77</v>
      </c>
      <c r="E262" s="10">
        <v>43035</v>
      </c>
      <c r="F262" s="10">
        <v>0</v>
      </c>
      <c r="G262" s="10">
        <v>1</v>
      </c>
      <c r="H262" s="10">
        <v>99</v>
      </c>
    </row>
    <row r="263" spans="1:8" x14ac:dyDescent="0.35">
      <c r="A263" s="10" t="s">
        <v>136</v>
      </c>
      <c r="B263" s="10">
        <v>4664</v>
      </c>
      <c r="C263" s="10" t="s">
        <v>322</v>
      </c>
      <c r="D263" s="10" t="s">
        <v>77</v>
      </c>
      <c r="E263" s="10">
        <v>16576</v>
      </c>
      <c r="F263" s="10">
        <v>0</v>
      </c>
      <c r="G263" s="10">
        <v>1</v>
      </c>
      <c r="H263" s="10">
        <v>99</v>
      </c>
    </row>
    <row r="264" spans="1:8" x14ac:dyDescent="0.35">
      <c r="A264" s="10" t="s">
        <v>38</v>
      </c>
      <c r="B264" s="10">
        <v>11565</v>
      </c>
      <c r="C264" s="10" t="s">
        <v>323</v>
      </c>
      <c r="D264" s="10" t="s">
        <v>38</v>
      </c>
      <c r="E264" s="10">
        <v>48299</v>
      </c>
      <c r="F264" s="10">
        <v>1</v>
      </c>
      <c r="G264" s="10">
        <v>0</v>
      </c>
      <c r="H264" s="10">
        <v>1</v>
      </c>
    </row>
    <row r="265" spans="1:8" x14ac:dyDescent="0.35">
      <c r="A265" s="10" t="s">
        <v>324</v>
      </c>
      <c r="B265" s="10">
        <v>34219</v>
      </c>
      <c r="C265" s="10" t="s">
        <v>325</v>
      </c>
      <c r="D265" s="10" t="s">
        <v>101</v>
      </c>
      <c r="E265" s="10">
        <v>147152</v>
      </c>
      <c r="F265" s="10">
        <v>2</v>
      </c>
      <c r="G265" s="10">
        <v>0</v>
      </c>
      <c r="H265" s="10">
        <v>2</v>
      </c>
    </row>
    <row r="266" spans="1:8" x14ac:dyDescent="0.35">
      <c r="A266" s="10" t="s">
        <v>24</v>
      </c>
      <c r="B266" s="10">
        <v>28826</v>
      </c>
      <c r="C266" s="10" t="s">
        <v>326</v>
      </c>
      <c r="D266" s="10" t="s">
        <v>24</v>
      </c>
      <c r="E266" s="10">
        <v>127830</v>
      </c>
      <c r="F266" s="10">
        <v>1</v>
      </c>
      <c r="G266" s="10">
        <v>0</v>
      </c>
      <c r="H266" s="10">
        <v>1</v>
      </c>
    </row>
    <row r="267" spans="1:8" x14ac:dyDescent="0.35">
      <c r="A267" s="10" t="s">
        <v>215</v>
      </c>
      <c r="B267" s="10">
        <v>544</v>
      </c>
      <c r="C267" s="10" t="s">
        <v>327</v>
      </c>
      <c r="D267" s="10" t="s">
        <v>16</v>
      </c>
      <c r="E267" s="10">
        <v>1161</v>
      </c>
      <c r="F267" s="10">
        <v>0</v>
      </c>
      <c r="G267" s="10">
        <v>0</v>
      </c>
      <c r="H267" s="10">
        <v>0</v>
      </c>
    </row>
    <row r="268" spans="1:8" x14ac:dyDescent="0.35">
      <c r="A268" s="10" t="s">
        <v>38</v>
      </c>
      <c r="B268" s="10">
        <v>11652</v>
      </c>
      <c r="C268" s="10" t="s">
        <v>328</v>
      </c>
      <c r="D268" s="10" t="s">
        <v>38</v>
      </c>
      <c r="E268" s="10">
        <v>48792</v>
      </c>
      <c r="F268" s="10">
        <v>0</v>
      </c>
      <c r="G268" s="10">
        <v>0</v>
      </c>
      <c r="H268" s="10">
        <v>0</v>
      </c>
    </row>
    <row r="269" spans="1:8" x14ac:dyDescent="0.35">
      <c r="A269" s="10" t="s">
        <v>123</v>
      </c>
      <c r="B269" s="10">
        <v>50553</v>
      </c>
      <c r="C269" s="10" t="s">
        <v>329</v>
      </c>
      <c r="D269" s="10" t="s">
        <v>29</v>
      </c>
      <c r="E269" s="10">
        <v>200522</v>
      </c>
      <c r="F269" s="10">
        <v>0</v>
      </c>
      <c r="G269" s="10">
        <v>0</v>
      </c>
      <c r="H269" s="10">
        <v>0</v>
      </c>
    </row>
    <row r="270" spans="1:8" x14ac:dyDescent="0.35">
      <c r="A270" s="10" t="s">
        <v>23</v>
      </c>
      <c r="B270" s="10">
        <v>20714</v>
      </c>
      <c r="C270" s="10" t="s">
        <v>330</v>
      </c>
      <c r="D270" s="10" t="s">
        <v>23</v>
      </c>
      <c r="E270" s="10">
        <v>94099</v>
      </c>
      <c r="F270" s="10">
        <v>1</v>
      </c>
      <c r="G270" s="10">
        <v>0</v>
      </c>
      <c r="H270" s="10">
        <v>1</v>
      </c>
    </row>
    <row r="271" spans="1:8" x14ac:dyDescent="0.35">
      <c r="A271" s="10" t="s">
        <v>118</v>
      </c>
      <c r="B271" s="10">
        <v>11863</v>
      </c>
      <c r="C271" s="10" t="s">
        <v>331</v>
      </c>
      <c r="D271" s="10" t="s">
        <v>118</v>
      </c>
      <c r="E271" s="10">
        <v>49698</v>
      </c>
      <c r="F271" s="10">
        <v>0</v>
      </c>
      <c r="G271" s="10">
        <v>1</v>
      </c>
      <c r="H271" s="10">
        <v>99</v>
      </c>
    </row>
    <row r="272" spans="1:8" x14ac:dyDescent="0.35">
      <c r="A272" s="10" t="s">
        <v>24</v>
      </c>
      <c r="B272" s="10">
        <v>17175</v>
      </c>
      <c r="C272" s="10" t="s">
        <v>332</v>
      </c>
      <c r="D272" s="10" t="s">
        <v>24</v>
      </c>
      <c r="E272" s="10">
        <v>74642</v>
      </c>
      <c r="F272" s="10">
        <v>0</v>
      </c>
      <c r="G272" s="10">
        <v>0</v>
      </c>
      <c r="H272" s="10">
        <v>0</v>
      </c>
    </row>
    <row r="273" spans="1:8" x14ac:dyDescent="0.35">
      <c r="A273" s="10" t="s">
        <v>118</v>
      </c>
      <c r="B273" s="10">
        <v>17188</v>
      </c>
      <c r="C273" s="10" t="s">
        <v>333</v>
      </c>
      <c r="D273" s="10" t="s">
        <v>118</v>
      </c>
      <c r="E273" s="10">
        <v>74874</v>
      </c>
      <c r="F273" s="10">
        <v>-1</v>
      </c>
      <c r="G273" s="10">
        <v>0</v>
      </c>
      <c r="H273" s="10">
        <v>-1</v>
      </c>
    </row>
    <row r="274" spans="1:8" x14ac:dyDescent="0.35">
      <c r="A274" s="10" t="s">
        <v>16</v>
      </c>
      <c r="B274" s="10">
        <v>21868</v>
      </c>
      <c r="C274" s="10" t="s">
        <v>334</v>
      </c>
      <c r="D274" s="10" t="s">
        <v>16</v>
      </c>
      <c r="E274" s="10">
        <v>99002</v>
      </c>
      <c r="F274" s="10">
        <v>0</v>
      </c>
      <c r="G274" s="10">
        <v>1</v>
      </c>
      <c r="H274" s="10">
        <v>99</v>
      </c>
    </row>
    <row r="275" spans="1:8" x14ac:dyDescent="0.35">
      <c r="A275" s="10" t="s">
        <v>10</v>
      </c>
      <c r="B275" s="10">
        <v>35970</v>
      </c>
      <c r="C275" s="10" t="s">
        <v>335</v>
      </c>
      <c r="D275" s="10" t="s">
        <v>12</v>
      </c>
      <c r="E275" s="10">
        <v>153575</v>
      </c>
      <c r="F275" s="10">
        <v>0</v>
      </c>
      <c r="G275" s="10">
        <v>1</v>
      </c>
      <c r="H275" s="10">
        <v>99</v>
      </c>
    </row>
    <row r="276" spans="1:8" x14ac:dyDescent="0.35">
      <c r="A276" s="10" t="s">
        <v>62</v>
      </c>
      <c r="B276" s="10">
        <v>25547</v>
      </c>
      <c r="C276" s="10" t="s">
        <v>336</v>
      </c>
      <c r="D276" s="10" t="s">
        <v>62</v>
      </c>
      <c r="E276" s="10">
        <v>115843</v>
      </c>
      <c r="F276" s="10">
        <v>0</v>
      </c>
      <c r="G276" s="10">
        <v>0</v>
      </c>
      <c r="H276" s="10">
        <v>0</v>
      </c>
    </row>
    <row r="277" spans="1:8" x14ac:dyDescent="0.35">
      <c r="A277" s="10" t="s">
        <v>130</v>
      </c>
      <c r="B277" s="10">
        <v>24142</v>
      </c>
      <c r="C277" s="10" t="s">
        <v>337</v>
      </c>
      <c r="D277" s="10" t="s">
        <v>94</v>
      </c>
      <c r="E277" s="10">
        <v>110826</v>
      </c>
      <c r="F277" s="10">
        <v>0</v>
      </c>
      <c r="G277" s="10">
        <v>1</v>
      </c>
      <c r="H277" s="10">
        <v>99</v>
      </c>
    </row>
    <row r="278" spans="1:8" x14ac:dyDescent="0.35">
      <c r="A278" s="10" t="s">
        <v>42</v>
      </c>
      <c r="B278" s="10">
        <v>38681</v>
      </c>
      <c r="C278" s="10" t="s">
        <v>338</v>
      </c>
      <c r="D278" s="10" t="s">
        <v>44</v>
      </c>
      <c r="E278" s="10">
        <v>163288</v>
      </c>
      <c r="F278" s="10">
        <v>0</v>
      </c>
      <c r="G278" s="10">
        <v>0</v>
      </c>
      <c r="H278" s="10">
        <v>0</v>
      </c>
    </row>
    <row r="279" spans="1:8" x14ac:dyDescent="0.35">
      <c r="A279" s="10" t="s">
        <v>31</v>
      </c>
      <c r="B279" s="10">
        <v>23307</v>
      </c>
      <c r="C279" s="10" t="s">
        <v>339</v>
      </c>
      <c r="D279" s="10" t="s">
        <v>8</v>
      </c>
      <c r="E279" s="10">
        <v>106346</v>
      </c>
      <c r="F279" s="10">
        <v>0</v>
      </c>
      <c r="G279" s="10">
        <v>0</v>
      </c>
      <c r="H279" s="10">
        <v>0</v>
      </c>
    </row>
    <row r="280" spans="1:8" x14ac:dyDescent="0.35">
      <c r="A280" s="10" t="s">
        <v>35</v>
      </c>
      <c r="B280" s="10">
        <v>15646</v>
      </c>
      <c r="C280" s="10" t="s">
        <v>340</v>
      </c>
      <c r="D280" s="10" t="s">
        <v>35</v>
      </c>
      <c r="E280" s="10">
        <v>67135</v>
      </c>
      <c r="F280" s="10">
        <v>0</v>
      </c>
      <c r="G280" s="10">
        <v>0</v>
      </c>
      <c r="H280" s="10">
        <v>0</v>
      </c>
    </row>
    <row r="281" spans="1:8" x14ac:dyDescent="0.35">
      <c r="A281" s="10" t="s">
        <v>42</v>
      </c>
      <c r="B281" s="10">
        <v>49464</v>
      </c>
      <c r="C281" s="10" t="s">
        <v>341</v>
      </c>
      <c r="D281" s="10" t="s">
        <v>44</v>
      </c>
      <c r="E281" s="10">
        <v>197194</v>
      </c>
      <c r="F281" s="10">
        <v>0</v>
      </c>
      <c r="G281" s="10">
        <v>0</v>
      </c>
      <c r="H281" s="10">
        <v>0</v>
      </c>
    </row>
    <row r="282" spans="1:8" x14ac:dyDescent="0.35">
      <c r="A282" s="10" t="s">
        <v>24</v>
      </c>
      <c r="B282" s="10">
        <v>9985</v>
      </c>
      <c r="C282" s="10" t="s">
        <v>342</v>
      </c>
      <c r="D282" s="10" t="s">
        <v>24</v>
      </c>
      <c r="E282" s="10">
        <v>41079</v>
      </c>
      <c r="F282" s="10">
        <v>1</v>
      </c>
      <c r="G282" s="10">
        <v>0</v>
      </c>
      <c r="H282" s="10">
        <v>1</v>
      </c>
    </row>
    <row r="283" spans="1:8" x14ac:dyDescent="0.35">
      <c r="A283" s="10" t="s">
        <v>62</v>
      </c>
      <c r="B283" s="10">
        <v>46379</v>
      </c>
      <c r="C283" s="10" t="s">
        <v>343</v>
      </c>
      <c r="D283" s="10" t="s">
        <v>62</v>
      </c>
      <c r="E283" s="10">
        <v>187805</v>
      </c>
      <c r="F283" s="10">
        <v>0</v>
      </c>
      <c r="G283" s="10">
        <v>0</v>
      </c>
      <c r="H283" s="10">
        <v>0</v>
      </c>
    </row>
    <row r="284" spans="1:8" x14ac:dyDescent="0.35">
      <c r="A284" s="10" t="s">
        <v>26</v>
      </c>
      <c r="B284" s="10">
        <v>24632</v>
      </c>
      <c r="C284" s="10" t="s">
        <v>344</v>
      </c>
      <c r="D284" s="10" t="s">
        <v>28</v>
      </c>
      <c r="E284" s="10">
        <v>112854</v>
      </c>
      <c r="F284" s="10">
        <v>0</v>
      </c>
      <c r="G284" s="10">
        <v>0</v>
      </c>
      <c r="H284" s="10">
        <v>0</v>
      </c>
    </row>
    <row r="285" spans="1:8" x14ac:dyDescent="0.35">
      <c r="A285" s="10" t="s">
        <v>82</v>
      </c>
      <c r="B285" s="10">
        <v>17570</v>
      </c>
      <c r="C285" s="10" t="s">
        <v>345</v>
      </c>
      <c r="D285" s="10" t="s">
        <v>19</v>
      </c>
      <c r="E285" s="10">
        <v>77227</v>
      </c>
      <c r="F285" s="10">
        <v>0</v>
      </c>
      <c r="G285" s="10">
        <v>0</v>
      </c>
      <c r="H285" s="10">
        <v>0</v>
      </c>
    </row>
    <row r="286" spans="1:8" x14ac:dyDescent="0.35">
      <c r="A286" s="10" t="s">
        <v>21</v>
      </c>
      <c r="B286" s="10">
        <v>10112</v>
      </c>
      <c r="C286" s="10" t="s">
        <v>346</v>
      </c>
      <c r="D286" s="10" t="s">
        <v>23</v>
      </c>
      <c r="E286" s="10">
        <v>42465</v>
      </c>
      <c r="F286" s="10">
        <v>0</v>
      </c>
      <c r="G286" s="10">
        <v>0</v>
      </c>
      <c r="H286" s="10">
        <v>0</v>
      </c>
    </row>
    <row r="287" spans="1:8" x14ac:dyDescent="0.35">
      <c r="A287" s="10" t="s">
        <v>23</v>
      </c>
      <c r="B287" s="10">
        <v>35753</v>
      </c>
      <c r="C287" s="10" t="s">
        <v>347</v>
      </c>
      <c r="D287" s="10" t="s">
        <v>23</v>
      </c>
      <c r="E287" s="10">
        <v>152743</v>
      </c>
      <c r="F287" s="10">
        <v>0</v>
      </c>
      <c r="G287" s="10">
        <v>0</v>
      </c>
      <c r="H287" s="10">
        <v>0</v>
      </c>
    </row>
    <row r="288" spans="1:8" x14ac:dyDescent="0.35">
      <c r="A288" s="10" t="s">
        <v>35</v>
      </c>
      <c r="B288" s="10">
        <v>13677</v>
      </c>
      <c r="C288" s="10" t="s">
        <v>348</v>
      </c>
      <c r="D288" s="10" t="s">
        <v>35</v>
      </c>
      <c r="E288" s="10">
        <v>57818</v>
      </c>
      <c r="F288" s="10">
        <v>-1</v>
      </c>
      <c r="G288" s="10">
        <v>0</v>
      </c>
      <c r="H288" s="10">
        <v>-1</v>
      </c>
    </row>
    <row r="289" spans="1:8" x14ac:dyDescent="0.35">
      <c r="A289" s="10" t="s">
        <v>118</v>
      </c>
      <c r="B289" s="10">
        <v>18250</v>
      </c>
      <c r="C289" s="10" t="s">
        <v>349</v>
      </c>
      <c r="D289" s="10" t="s">
        <v>118</v>
      </c>
      <c r="E289" s="10">
        <v>80741</v>
      </c>
      <c r="F289" s="10">
        <v>0</v>
      </c>
      <c r="G289" s="10">
        <v>0</v>
      </c>
      <c r="H289" s="10">
        <v>0</v>
      </c>
    </row>
    <row r="290" spans="1:8" x14ac:dyDescent="0.35">
      <c r="A290" s="10" t="s">
        <v>101</v>
      </c>
      <c r="B290" s="10">
        <v>19773</v>
      </c>
      <c r="C290" s="10" t="s">
        <v>350</v>
      </c>
      <c r="D290" s="10" t="s">
        <v>101</v>
      </c>
      <c r="E290" s="10">
        <v>90327</v>
      </c>
      <c r="F290" s="10">
        <v>-2</v>
      </c>
      <c r="G290" s="10">
        <v>0</v>
      </c>
      <c r="H290" s="10">
        <v>-2</v>
      </c>
    </row>
    <row r="291" spans="1:8" x14ac:dyDescent="0.35">
      <c r="A291" s="10" t="s">
        <v>19</v>
      </c>
      <c r="B291" s="10">
        <v>36616</v>
      </c>
      <c r="C291" s="10" t="s">
        <v>351</v>
      </c>
      <c r="D291" s="10" t="s">
        <v>19</v>
      </c>
      <c r="E291" s="10">
        <v>155795</v>
      </c>
      <c r="F291" s="10">
        <v>0</v>
      </c>
      <c r="G291" s="10">
        <v>0</v>
      </c>
      <c r="H291" s="10">
        <v>0</v>
      </c>
    </row>
    <row r="292" spans="1:8" x14ac:dyDescent="0.35">
      <c r="A292" s="10" t="s">
        <v>31</v>
      </c>
      <c r="B292" s="10">
        <v>2762</v>
      </c>
      <c r="C292" s="10" t="s">
        <v>352</v>
      </c>
      <c r="D292" s="10" t="s">
        <v>8</v>
      </c>
      <c r="E292" s="10">
        <v>9442</v>
      </c>
      <c r="F292" s="10">
        <v>0</v>
      </c>
      <c r="G292" s="10">
        <v>1</v>
      </c>
      <c r="H292" s="10">
        <v>99</v>
      </c>
    </row>
    <row r="293" spans="1:8" x14ac:dyDescent="0.35">
      <c r="A293" s="10" t="s">
        <v>23</v>
      </c>
      <c r="B293" s="10">
        <v>15234</v>
      </c>
      <c r="C293" s="10" t="s">
        <v>353</v>
      </c>
      <c r="D293" s="10" t="s">
        <v>23</v>
      </c>
      <c r="E293" s="10">
        <v>64556</v>
      </c>
      <c r="F293" s="10">
        <v>0</v>
      </c>
      <c r="G293" s="10">
        <v>0</v>
      </c>
      <c r="H293" s="10">
        <v>0</v>
      </c>
    </row>
    <row r="294" spans="1:8" x14ac:dyDescent="0.35">
      <c r="A294" s="10" t="s">
        <v>35</v>
      </c>
      <c r="B294" s="10">
        <v>18540</v>
      </c>
      <c r="C294" s="10" t="s">
        <v>354</v>
      </c>
      <c r="D294" s="10" t="s">
        <v>35</v>
      </c>
      <c r="E294" s="10">
        <v>83341</v>
      </c>
      <c r="F294" s="10">
        <v>1</v>
      </c>
      <c r="G294" s="10">
        <v>0</v>
      </c>
      <c r="H294" s="10">
        <v>1</v>
      </c>
    </row>
    <row r="295" spans="1:8" x14ac:dyDescent="0.35">
      <c r="A295" s="10" t="s">
        <v>23</v>
      </c>
      <c r="B295" s="10">
        <v>12174</v>
      </c>
      <c r="C295" s="10" t="s">
        <v>355</v>
      </c>
      <c r="D295" s="10" t="s">
        <v>23</v>
      </c>
      <c r="E295" s="10">
        <v>50414</v>
      </c>
      <c r="F295" s="10">
        <v>0</v>
      </c>
      <c r="G295" s="10">
        <v>1</v>
      </c>
      <c r="H295" s="10">
        <v>99</v>
      </c>
    </row>
    <row r="296" spans="1:8" x14ac:dyDescent="0.35">
      <c r="A296" s="10" t="s">
        <v>23</v>
      </c>
      <c r="B296" s="10">
        <v>44167</v>
      </c>
      <c r="C296" s="10" t="s">
        <v>356</v>
      </c>
      <c r="D296" s="10" t="s">
        <v>23</v>
      </c>
      <c r="E296" s="10">
        <v>181056</v>
      </c>
      <c r="F296" s="10">
        <v>0</v>
      </c>
      <c r="G296" s="10">
        <v>1</v>
      </c>
      <c r="H296" s="10">
        <v>99</v>
      </c>
    </row>
    <row r="297" spans="1:8" x14ac:dyDescent="0.35">
      <c r="A297" s="10" t="s">
        <v>35</v>
      </c>
      <c r="B297" s="10">
        <v>2266</v>
      </c>
      <c r="C297" s="10" t="s">
        <v>357</v>
      </c>
      <c r="D297" s="10" t="s">
        <v>35</v>
      </c>
      <c r="E297" s="10">
        <v>7038</v>
      </c>
      <c r="F297" s="10">
        <v>2</v>
      </c>
      <c r="G297" s="10">
        <v>0</v>
      </c>
      <c r="H297" s="10">
        <v>2</v>
      </c>
    </row>
    <row r="298" spans="1:8" x14ac:dyDescent="0.35">
      <c r="A298" s="10" t="s">
        <v>8</v>
      </c>
      <c r="B298" s="10">
        <v>19022</v>
      </c>
      <c r="C298" s="10" t="s">
        <v>358</v>
      </c>
      <c r="D298" s="10" t="s">
        <v>8</v>
      </c>
      <c r="E298" s="10">
        <v>85449</v>
      </c>
      <c r="F298" s="10">
        <v>-1</v>
      </c>
      <c r="G298" s="10">
        <v>0</v>
      </c>
      <c r="H298" s="10">
        <v>-1</v>
      </c>
    </row>
    <row r="299" spans="1:8" x14ac:dyDescent="0.35">
      <c r="A299" s="10" t="s">
        <v>40</v>
      </c>
      <c r="B299" s="10">
        <v>28504</v>
      </c>
      <c r="C299" s="10" t="s">
        <v>359</v>
      </c>
      <c r="D299" s="10" t="s">
        <v>40</v>
      </c>
      <c r="E299" s="10">
        <v>126338</v>
      </c>
      <c r="F299" s="10">
        <v>0</v>
      </c>
      <c r="G299" s="10">
        <v>1</v>
      </c>
      <c r="H299" s="10">
        <v>99</v>
      </c>
    </row>
    <row r="300" spans="1:8" x14ac:dyDescent="0.35">
      <c r="A300" s="10" t="s">
        <v>28</v>
      </c>
      <c r="B300" s="10">
        <v>44302</v>
      </c>
      <c r="C300" s="10" t="s">
        <v>360</v>
      </c>
      <c r="D300" s="10" t="s">
        <v>28</v>
      </c>
      <c r="E300" s="10">
        <v>181390</v>
      </c>
      <c r="F300" s="10">
        <v>0</v>
      </c>
      <c r="G300" s="10">
        <v>0</v>
      </c>
      <c r="H300" s="10">
        <v>0</v>
      </c>
    </row>
    <row r="301" spans="1:8" x14ac:dyDescent="0.35">
      <c r="A301" s="10" t="s">
        <v>21</v>
      </c>
      <c r="B301" s="10">
        <v>20792</v>
      </c>
      <c r="C301" s="10" t="s">
        <v>361</v>
      </c>
      <c r="D301" s="10" t="s">
        <v>23</v>
      </c>
      <c r="E301" s="10">
        <v>94631</v>
      </c>
      <c r="F301" s="10">
        <v>0</v>
      </c>
      <c r="G301" s="10">
        <v>0</v>
      </c>
      <c r="H301" s="1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3276A-A2CD-6D42-B7E1-08DE0D664386}">
  <dimension ref="A1:H301"/>
  <sheetViews>
    <sheetView workbookViewId="0">
      <selection activeCell="D18" sqref="D18"/>
    </sheetView>
  </sheetViews>
  <sheetFormatPr defaultColWidth="10.90625" defaultRowHeight="14.5" x14ac:dyDescent="0.35"/>
  <cols>
    <col min="2" max="2" width="13.90625" customWidth="1"/>
  </cols>
  <sheetData>
    <row r="1" spans="1:8" x14ac:dyDescent="0.35">
      <c r="A1" s="13" t="str">
        <f>'Combined Labels'!A1</f>
        <v>Keyword</v>
      </c>
      <c r="B1" s="13" t="str">
        <f>'Combined Labels'!B1</f>
        <v>Transcript_ID</v>
      </c>
      <c r="C1" s="13" t="str">
        <f>'Combined Labels'!C1</f>
        <v>Snippet</v>
      </c>
      <c r="D1" s="13" t="str">
        <f>'Combined Labels'!D1</f>
        <v>Country</v>
      </c>
      <c r="E1" s="13" t="str">
        <f>'Combined Labels'!E1</f>
        <v>Snippet_ID</v>
      </c>
      <c r="F1" s="13" t="s">
        <v>372</v>
      </c>
      <c r="G1" s="13" t="s">
        <v>377</v>
      </c>
      <c r="H1" s="13" t="s">
        <v>378</v>
      </c>
    </row>
    <row r="2" spans="1:8" x14ac:dyDescent="0.35">
      <c r="A2" s="10" t="str">
        <f>'Combined Labels'!A2</f>
        <v>italy</v>
      </c>
      <c r="B2" s="10">
        <f>'Combined Labels'!B2</f>
        <v>19567</v>
      </c>
      <c r="C2" s="10" t="str">
        <f>'Combined Labels'!C2</f>
        <v>in line with global corporate and north america, we see even higher rate increases in the motor and property alliance in the fourth quarter compared to the third. overall, we consider this to be a really good result in a highly competitive market. let's now turn to europe. rate increases in european personal lines have continued to stay similarly high as in the past two years driven by the uk and italy. in both the uk and italy personal lines motor books, these rate increases continue to improve the accident year loss ratio, further confirming the trend from the nine month and thus demonstrating that our actions show through in tangible results. commercial lines in europe saw similar rate increases as in the nine months. overall, increases continue to be at healthy level and help to suppor</v>
      </c>
      <c r="D2" s="10" t="str">
        <f>'Combined Labels'!D2</f>
        <v>italy</v>
      </c>
      <c r="E2" s="10">
        <f>'Combined Labels'!E2</f>
        <v>88569</v>
      </c>
      <c r="F2" s="10">
        <f>'Combined Labels'!J2</f>
        <v>0</v>
      </c>
      <c r="G2" s="10">
        <f>'Combined Labels'!P2</f>
        <v>0</v>
      </c>
      <c r="H2" s="10">
        <f>IF(G2=1,99,F2)</f>
        <v>0</v>
      </c>
    </row>
    <row r="3" spans="1:8" x14ac:dyDescent="0.35">
      <c r="A3" s="10" t="str">
        <f>'Combined Labels'!A3</f>
        <v>french</v>
      </c>
      <c r="B3" s="10">
        <f>'Combined Labels'!B3</f>
        <v>8175</v>
      </c>
      <c r="C3" s="10" t="str">
        <f>'Combined Labels'!C3</f>
        <v xml:space="preserve">terms, which i think we will -- but balance the streamlining and the efficiencies and the focus that comes with that against what it's doing for you and you make an intelligent decision at the time. michael french, kaufman brothers - analyst okay. well, i'll jump back in the queue and not monopolize the time. michael krawitz, applied digital solutions - president and ceo okay. no problem. michael french, kaufman brothers - analyst thank you very much and good luck. michael krawitz, applied digital solutions - president and ceo sure. thank you. operator [alan robertson], stockholder. michael krawitz, applied digital solutions - president and ceo hi, mr. robertson. how are you? alan robertson, - private investor good morning. and how are you today? michael krawitz, applied digital solutions </v>
      </c>
      <c r="D3" s="10" t="str">
        <f>'Combined Labels'!D3</f>
        <v>france</v>
      </c>
      <c r="E3" s="10">
        <f>'Combined Labels'!E3</f>
        <v>32728</v>
      </c>
      <c r="F3" s="10">
        <f>'Combined Labels'!J3</f>
        <v>0</v>
      </c>
      <c r="G3" s="10">
        <f>'Combined Labels'!P3</f>
        <v>1</v>
      </c>
      <c r="H3" s="10">
        <f t="shared" ref="H3:H66" si="0">IF(G3=1,99,F3)</f>
        <v>99</v>
      </c>
    </row>
    <row r="4" spans="1:8" x14ac:dyDescent="0.35">
      <c r="A4" s="10" t="str">
        <f>'Combined Labels'!A4</f>
        <v>finnish</v>
      </c>
      <c r="B4" s="10">
        <f>'Combined Labels'!B4</f>
        <v>4644</v>
      </c>
      <c r="C4" s="10" t="str">
        <f>'Combined Labels'!C4</f>
        <v>valent period last year, if you correct for extraordinaries. that is a satisfactory development that we have had. some large claims in finland during the period. and that will always happen. and, if p&amp;c is special compared to the rest of the nordic p&amp;c market in that we have the smoothing effect of being present in all nordic and baltic markets. so i am still satisfied with the development in the finnish market, even if there is more to come in the cost-cutting program until the end of this year. bjorn wahlroos, sampo oyj - group ceo let is be said that you are satisfied with the change, not with the level of performance in finland at this point in time. matti ahokas, handelsbanken - analyst thank you very much. operator our next question comes from spencer horgan. please go ahead. spencer</v>
      </c>
      <c r="D4" s="10" t="str">
        <f>'Combined Labels'!D4</f>
        <v>finland</v>
      </c>
      <c r="E4" s="10">
        <f>'Combined Labels'!E4</f>
        <v>16223</v>
      </c>
      <c r="F4" s="10">
        <f>'Combined Labels'!J4</f>
        <v>0</v>
      </c>
      <c r="G4" s="10">
        <f>'Combined Labels'!P4</f>
        <v>0</v>
      </c>
      <c r="H4" s="10">
        <f t="shared" si="0"/>
        <v>0</v>
      </c>
    </row>
    <row r="5" spans="1:8" x14ac:dyDescent="0.35">
      <c r="A5" s="10" t="str">
        <f>'Combined Labels'!A5</f>
        <v>belgium</v>
      </c>
      <c r="B5" s="10">
        <f>'Combined Labels'!B5</f>
        <v>32766</v>
      </c>
      <c r="C5" s="10" t="str">
        <f>'Combined Labels'!C5</f>
        <v>ncome which is negatively generated is booked in one line, the positive outcome of the fx swaps is booked in the financial instruments at fair value, so we have been booking -- we need to book that our x, y's in 2 different lines, and therefore the confusion starts to happen. but as i said during the presentation, page 78, you see the net interest income without the trades in the dealing rooms in belgium. and then on the commercial loan business, hendrik. hendrik scheerlinck, kbc group nv - cfo &amp; executive director yes, so basically, what we have been seeing depends really region per region, country per country. as i said on the mortgages, there is pressure on margin but we are still able to book new loans at higher levels in the bank book. what we see on the commercial side depends countr</v>
      </c>
      <c r="D5" s="10" t="str">
        <f>'Combined Labels'!D5</f>
        <v>belgium</v>
      </c>
      <c r="E5" s="10">
        <f>'Combined Labels'!E5</f>
        <v>141311</v>
      </c>
      <c r="F5" s="10">
        <f>'Combined Labels'!J5</f>
        <v>0</v>
      </c>
      <c r="G5" s="10">
        <f>'Combined Labels'!P5</f>
        <v>1</v>
      </c>
      <c r="H5" s="10">
        <f t="shared" si="0"/>
        <v>99</v>
      </c>
    </row>
    <row r="6" spans="1:8" x14ac:dyDescent="0.35">
      <c r="A6" s="10" t="str">
        <f>'Combined Labels'!A6</f>
        <v>italy</v>
      </c>
      <c r="B6" s="10">
        <f>'Combined Labels'!B6</f>
        <v>53123</v>
      </c>
      <c r="C6" s="10" t="str">
        <f>'Combined Labels'!C6</f>
        <v xml:space="preserve">al in terms of cost increase, but you are completely right on the fact that we need to work on non-motor pricing extensively. we are working on that to having 2024, a very extensive increase in property prices since, of course, we need to restore profitability, 2023, looks like an outlier in terms of nat cat losses, but of course, recent years tell us and the other companies in italy, not only in italy, that property prices need to be increased. michael igor huttner, joh. berenberg, gossler &amp; co. kg, research division - analyst and do you have a figure for the july event in terms of the loss to the group? enrico san pietro, unipolsai assicurazioni s.p.a. - co-general manager &amp; head of insurance july event, of course. it depends on which kind of time period, you take it to account when you </v>
      </c>
      <c r="D6" s="10" t="str">
        <f>'Combined Labels'!D6</f>
        <v>italy</v>
      </c>
      <c r="E6" s="10">
        <f>'Combined Labels'!E6</f>
        <v>207617</v>
      </c>
      <c r="F6" s="10">
        <f>'Combined Labels'!J6</f>
        <v>0</v>
      </c>
      <c r="G6" s="10">
        <f>'Combined Labels'!P6</f>
        <v>0</v>
      </c>
      <c r="H6" s="10">
        <f t="shared" si="0"/>
        <v>0</v>
      </c>
    </row>
    <row r="7" spans="1:8" x14ac:dyDescent="0.35">
      <c r="A7" s="10" t="str">
        <f>'Combined Labels'!A7</f>
        <v>austria</v>
      </c>
      <c r="B7" s="10">
        <f>'Combined Labels'!B7</f>
        <v>28931</v>
      </c>
      <c r="C7" s="10" t="str">
        <f>'Combined Labels'!C7</f>
        <v>ere in one generating unit. albania and kosovo are put together in one generating unit, too. when i took over the new role as ceo of vig, i wanted to get a complete picture and full insight into the whole group. this is why we conducted an initial review of the strategy. i am glad to say that the group can build on a strong fundament which is responsible for vig's existing position: number one in austria and leading in cee. therefore, we will continue with our proven strategy. let me mention the main pillars of our strategy. first, focusing on austria and cee, we see these regions as our home markets. second, local entrepreneurship, which basically means that local managers are empowered, responsible, and accountable -- and clearly more motivated. we will proceed our multi-brand strategy a</v>
      </c>
      <c r="D7" s="10" t="str">
        <f>'Combined Labels'!D7</f>
        <v>austria</v>
      </c>
      <c r="E7" s="10">
        <f>'Combined Labels'!E7</f>
        <v>128377</v>
      </c>
      <c r="F7" s="10">
        <f>'Combined Labels'!J7</f>
        <v>0</v>
      </c>
      <c r="G7" s="10">
        <f>'Combined Labels'!P7</f>
        <v>1</v>
      </c>
      <c r="H7" s="10">
        <f t="shared" si="0"/>
        <v>99</v>
      </c>
    </row>
    <row r="8" spans="1:8" x14ac:dyDescent="0.35">
      <c r="A8" s="10" t="str">
        <f>'Combined Labels'!A8</f>
        <v>german</v>
      </c>
      <c r="B8" s="10">
        <f>'Combined Labels'!B8</f>
        <v>34816</v>
      </c>
      <c r="C8" s="10" t="str">
        <f>'Combined Labels'!C8</f>
        <v xml:space="preserve">on one hand, we are being very careful on the business that is coming through from channels such as brokers. for instance, we are very careful on being selective on that front. but i think on the other hand, what's important is what we announced with the restructuring, right? we have a new and enhanced partnerships with dvag. and dvag is clearly -- i mean, if there's anything good going on in the german market, it will surely go through dvag. they're a prime distribution channel, and they are very proficient at what they do. so, certainly, i think we are possibly in a better position now than we were formerly on the distribution side in germany. operator we'll take our next question from andrew ritchie from autonomous. andrew james ritchie, autonomous research llp - partner, insurance two </v>
      </c>
      <c r="D8" s="10" t="str">
        <f>'Combined Labels'!D8</f>
        <v>germany</v>
      </c>
      <c r="E8" s="10">
        <f>'Combined Labels'!E8</f>
        <v>148897</v>
      </c>
      <c r="F8" s="10">
        <f>'Combined Labels'!J8</f>
        <v>0</v>
      </c>
      <c r="G8" s="10">
        <f>'Combined Labels'!P8</f>
        <v>0</v>
      </c>
      <c r="H8" s="10">
        <f t="shared" si="0"/>
        <v>0</v>
      </c>
    </row>
    <row r="9" spans="1:8" x14ac:dyDescent="0.35">
      <c r="A9" s="10" t="str">
        <f>'Combined Labels'!A9</f>
        <v>netherlands</v>
      </c>
      <c r="B9" s="10">
        <f>'Combined Labels'!B9</f>
        <v>18762</v>
      </c>
      <c r="C9" s="10" t="str">
        <f>'Combined Labels'!C9</f>
        <v xml:space="preserve"> drift upwards towards this recent historic levels, one of the structural or model changes to the portfolio or how you manage risk weights that i have overlooked. second question is on the international operations. your uk operations continues to show solid growth rates and over the strong quarter. and could you give an update where you are with your other test markets, i was thinking germany and netherlands in particular, whether you are using account relative strength to the opportunistic and accelerate to expansion, not only in the uk but also in our successful test markets that competition to some extents is (inaudible)? thanks. par boman, svenska handelsbanken - president, ceo yes. i cannot see all in all a change in the quality of the assets. but, of course if we will have a strong d</v>
      </c>
      <c r="D9" s="10" t="str">
        <f>'Combined Labels'!D9</f>
        <v>netherlands</v>
      </c>
      <c r="E9" s="10">
        <f>'Combined Labels'!E9</f>
        <v>84228</v>
      </c>
      <c r="F9" s="10">
        <f>'Combined Labels'!J9</f>
        <v>0</v>
      </c>
      <c r="G9" s="10">
        <f>'Combined Labels'!P9</f>
        <v>1</v>
      </c>
      <c r="H9" s="10">
        <f t="shared" si="0"/>
        <v>99</v>
      </c>
    </row>
    <row r="10" spans="1:8" x14ac:dyDescent="0.35">
      <c r="A10" s="10" t="str">
        <f>'Combined Labels'!A10</f>
        <v>swedish</v>
      </c>
      <c r="B10" s="10">
        <f>'Combined Labels'!B10</f>
        <v>17713</v>
      </c>
      <c r="C10" s="10" t="str">
        <f>'Combined Labels'!C10</f>
        <v xml:space="preserve">ducts, how you price your products. so without continued strengthening, we expect this effect to fade out. anna molin, dow jones - media okay. just one last question. are you taking into account the strength of the krona -- your future prospects for it, when making new investment decisions? arne karlsson, ratos ab - ceo well, it can be a piece in the parcel, yes, of course it can be. looking at a swedish company -- let's assume a company producing 100% in sweden and one selling 100% abroad, we have to look into the effects of that. but with our investment time horizons, the companies we sold last year for instance, we had owned 10, 11 and 12 years. it would be very, very difficult to estimate the swedish krona price for such a long period of time in the future. so it is a minor piece of a </v>
      </c>
      <c r="D10" s="10" t="str">
        <f>'Combined Labels'!D10</f>
        <v>sweden</v>
      </c>
      <c r="E10" s="10">
        <f>'Combined Labels'!E10</f>
        <v>77690</v>
      </c>
      <c r="F10" s="10">
        <f>'Combined Labels'!J10</f>
        <v>1</v>
      </c>
      <c r="G10" s="10">
        <f>'Combined Labels'!P10</f>
        <v>0</v>
      </c>
      <c r="H10" s="10">
        <f t="shared" si="0"/>
        <v>1</v>
      </c>
    </row>
    <row r="11" spans="1:8" x14ac:dyDescent="0.35">
      <c r="A11" s="10" t="str">
        <f>'Combined Labels'!A11</f>
        <v>ireland</v>
      </c>
      <c r="B11" s="10">
        <f>'Combined Labels'!B11</f>
        <v>24963</v>
      </c>
      <c r="C11" s="10" t="str">
        <f>'Combined Labels'!C11</f>
        <v>oints is the total capital. so we have taken that we -- we issued the tier two, eur750m in june. that's up 4.25. it would have cost us 10% -- well, it did cost us 10% 18 months ago. so we look at the growth in the total capital, and that's at 16.4%. and that's -- so we consider the capital stack as a whole with the total capital mixed with the core equity tier one as well. andrew keating, bank of ireland - group cfo and clearly, diarmaid, the total capital will continue to increase in line with future profits. certainly, i think when we look at our total capital ratio we had an eye to the emerging regulatory and also the market comparison in relation to that. and we felt that that sort of level is very much appropriate given our mix of business. dermot o'leary, goodbody stockbrokers - anal</v>
      </c>
      <c r="D11" s="10" t="str">
        <f>'Combined Labels'!D11</f>
        <v>ireland</v>
      </c>
      <c r="E11" s="10">
        <f>'Combined Labels'!E11</f>
        <v>113665</v>
      </c>
      <c r="F11" s="10">
        <f>'Combined Labels'!J11</f>
        <v>0</v>
      </c>
      <c r="G11" s="10">
        <f>'Combined Labels'!P11</f>
        <v>1</v>
      </c>
      <c r="H11" s="10">
        <f t="shared" si="0"/>
        <v>99</v>
      </c>
    </row>
    <row r="12" spans="1:8" x14ac:dyDescent="0.35">
      <c r="A12" s="10" t="str">
        <f>'Combined Labels'!A12</f>
        <v>italian</v>
      </c>
      <c r="B12" s="10">
        <f>'Combined Labels'!B12</f>
        <v>27370</v>
      </c>
      <c r="C12" s="10" t="str">
        <f>'Combined Labels'!C12</f>
        <v>lyst just a follow-up. when you were talking about the benefits of the non-performing loans reform that the parliament has just approved, you were hinting in some further benefits from the dta. can you clarify whether this is on the old stock of dta? because my understanding is that with the new fiscal rules on loan loss provision, there will be no more creation of dta on the balance sheet of the italian banks. carlo messina, intesa sanpaulo s.p.a. - ceo and managing director the point is that you will not creation of either stocks. so, there is a [remodulation] of the timing. at the end, you will not have the substitution each year of the component that you are creating with the one that was expiring. so, at the end, there is by definition a positive impact on the medium term and not in t</v>
      </c>
      <c r="D12" s="10" t="str">
        <f>'Combined Labels'!D12</f>
        <v>italy</v>
      </c>
      <c r="E12" s="10">
        <f>'Combined Labels'!E12</f>
        <v>122726</v>
      </c>
      <c r="F12" s="10">
        <f>'Combined Labels'!J12</f>
        <v>2</v>
      </c>
      <c r="G12" s="10">
        <f>'Combined Labels'!P12</f>
        <v>0</v>
      </c>
      <c r="H12" s="10">
        <f t="shared" si="0"/>
        <v>2</v>
      </c>
    </row>
    <row r="13" spans="1:8" x14ac:dyDescent="0.35">
      <c r="A13" s="10" t="str">
        <f>'Combined Labels'!A13</f>
        <v>greek</v>
      </c>
      <c r="B13" s="10">
        <f>'Combined Labels'!B13</f>
        <v>14849</v>
      </c>
      <c r="C13" s="10" t="str">
        <f>'Combined Labels'!C13</f>
        <v>uld be doing as bankers. knowing that we are in a very geared business and we understand that very clearly, and that's why we are so conservative nature. so what i can really tell you sir, is that we are very conservative, we are looking at all the opportunities that we have to provide and to create collateral for ecb, all values, other measures that are available. and of course the fact that the greek banking system is a eurozone country and it is a very solid and has a very high solvency ratio, are very good reasons of why the regulator as well, will take all appropriate measures to safeguard a particular system, given the fact that it has also a very, very low loan-to-deposit ratio overall. so that's why we feel that there is not going to be any kind of crisis that cannot be resolved. a</v>
      </c>
      <c r="D13" s="10" t="str">
        <f>'Combined Labels'!D13</f>
        <v>greece</v>
      </c>
      <c r="E13" s="10">
        <f>'Combined Labels'!E13</f>
        <v>62770</v>
      </c>
      <c r="F13" s="10">
        <f>'Combined Labels'!J13</f>
        <v>2</v>
      </c>
      <c r="G13" s="10">
        <f>'Combined Labels'!P13</f>
        <v>0</v>
      </c>
      <c r="H13" s="10">
        <f t="shared" si="0"/>
        <v>2</v>
      </c>
    </row>
    <row r="14" spans="1:8" x14ac:dyDescent="0.35">
      <c r="A14" s="10" t="str">
        <f>'Combined Labels'!A14</f>
        <v>portuguese</v>
      </c>
      <c r="B14" s="10">
        <f>'Combined Labels'!B14</f>
        <v>14387</v>
      </c>
      <c r="C14" s="10" t="str">
        <f>'Combined Labels'!C14</f>
        <v xml:space="preserve">esult of one single area. but i would emphasize, as it was already stated, the contribution of trade finance and export related fees with a growth of 40% in the quarter, and overall in the year of 63%, as the result of the strategies that we put in place to reinforce and support the portuguese companies that are exporting, as well as to be present in the markets with more dynamic activity for the portuguese economic groups, and with other gdp growth potential in turn european countries. furthermore, in terms of traditional and cross selling fees, it's worthwhile to mention a strong growth of bank insurance, reinforcing our strong confidence and leadership in this area, namely in terms of pension plans where our market share achieved 30% and was reinforcing our leadership in this area, and </v>
      </c>
      <c r="D14" s="10" t="str">
        <f>'Combined Labels'!D14</f>
        <v>portugal</v>
      </c>
      <c r="E14" s="10">
        <f>'Combined Labels'!E14</f>
        <v>60093</v>
      </c>
      <c r="F14" s="10">
        <f>'Combined Labels'!J14</f>
        <v>2</v>
      </c>
      <c r="G14" s="10">
        <f>'Combined Labels'!P14</f>
        <v>0</v>
      </c>
      <c r="H14" s="10">
        <f t="shared" si="0"/>
        <v>2</v>
      </c>
    </row>
    <row r="15" spans="1:8" x14ac:dyDescent="0.35">
      <c r="A15" s="10" t="str">
        <f>'Combined Labels'!A15</f>
        <v>france</v>
      </c>
      <c r="B15" s="10">
        <f>'Combined Labels'!B15</f>
        <v>19083</v>
      </c>
      <c r="C15" s="10" t="str">
        <f>'Combined Labels'!C15</f>
        <v xml:space="preserve">se effects on motor premium development are partially offset by our pruning initiatives in some areas of the country and own fleets. as for non-motor business, there is a decrease of 2.5%, which is attributable to the corporate lines and is due both to the adverse economic situation impacting the commercial and industrial business and to the consolidation of some unprofitable health contracts. in france, there is a positive evolution in both motor and non-motor business. in particular, in the non-motor segment, the increase is driven by the personal lines, while in motor the premiums have progressed thanks to the tariff revaluation applied since 2010, which led to a 5% increase of the average premium in the motor portfolio. as for germany, motor premiums grew by 1.9%, with a 1.6% increase </v>
      </c>
      <c r="D15" s="10" t="str">
        <f>'Combined Labels'!D15</f>
        <v>france</v>
      </c>
      <c r="E15" s="10">
        <f>'Combined Labels'!E15</f>
        <v>86350</v>
      </c>
      <c r="F15" s="10">
        <f>'Combined Labels'!J15</f>
        <v>1</v>
      </c>
      <c r="G15" s="10">
        <f>'Combined Labels'!P15</f>
        <v>0</v>
      </c>
      <c r="H15" s="10">
        <f t="shared" si="0"/>
        <v>1</v>
      </c>
    </row>
    <row r="16" spans="1:8" x14ac:dyDescent="0.35">
      <c r="A16" s="10" t="str">
        <f>'Combined Labels'!A16</f>
        <v>poland</v>
      </c>
      <c r="B16" s="10">
        <f>'Combined Labels'!B16</f>
        <v>35405</v>
      </c>
      <c r="C16" s="10" t="str">
        <f>'Combined Labels'!C16</f>
        <v xml:space="preserve"> both material and very tangible. there are solutions available almost off-the-shelf that do not require [massive reference], but with a very meaningful business case. let me just mention here that we have, for instance, just now installed a cloud-based dialer in our polish markets and also with very promising results. i think this is the first or second cloud-based installation in europe. and in poland now, we are able to engage with twice as many customers with the same number of employee compared to the situation prior to installing this new dialer. and also our self-service portal in the u.k. is delivering results above expectations, both in terms of average installments paid and also the number of installment plans established. so going digital and spearhead industry is consequently a</v>
      </c>
      <c r="D16" s="10" t="str">
        <f>'Combined Labels'!D16</f>
        <v>poland</v>
      </c>
      <c r="E16" s="10">
        <f>'Combined Labels'!E16</f>
        <v>151117</v>
      </c>
      <c r="F16" s="10">
        <f>'Combined Labels'!J16</f>
        <v>0</v>
      </c>
      <c r="G16" s="10">
        <f>'Combined Labels'!P16</f>
        <v>1</v>
      </c>
      <c r="H16" s="10">
        <f t="shared" si="0"/>
        <v>99</v>
      </c>
    </row>
    <row r="17" spans="1:8" x14ac:dyDescent="0.35">
      <c r="A17" s="10" t="str">
        <f>'Combined Labels'!A17</f>
        <v>czech</v>
      </c>
      <c r="B17" s="10">
        <f>'Combined Labels'!B17</f>
        <v>26161</v>
      </c>
      <c r="C17" s="10" t="str">
        <f>'Combined Labels'!C17</f>
        <v>on of our results for 2014. just some precision, libor loefler and aurelien viry, libor the old chief financial officer, and aurelien, our chief risk officer are with me, and pavel cejka is not there for the moment. but vladimir jerabek, the head of our distribution network, is with us to answer to your questions after the presentation if you have. so i'll start with the czech macroeconomic data. czech economy continued its recovery when in the third quarter the czech gdp grew by 2.4% year on year and by 0.4% quarter on quarter. the estimate for the growth in the last quarter is also positive, by approximately 0.5%, many thanks to the domestic demand. our estimate of the gdp growth for the full year 2014 is 2.3%. our outlook for this year is at the same level of 2.3%, thanks to a solid dom</v>
      </c>
      <c r="D17" s="10" t="str">
        <f>'Combined Labels'!D17</f>
        <v>czechia</v>
      </c>
      <c r="E17" s="10">
        <f>'Combined Labels'!E17</f>
        <v>118299</v>
      </c>
      <c r="F17" s="10">
        <f>'Combined Labels'!J17</f>
        <v>2</v>
      </c>
      <c r="G17" s="10">
        <f>'Combined Labels'!P17</f>
        <v>0</v>
      </c>
      <c r="H17" s="10">
        <f t="shared" si="0"/>
        <v>2</v>
      </c>
    </row>
    <row r="18" spans="1:8" x14ac:dyDescent="0.35">
      <c r="A18" s="10" t="str">
        <f>'Combined Labels'!A18</f>
        <v>sweden</v>
      </c>
      <c r="B18" s="10">
        <f>'Combined Labels'!B18</f>
        <v>24261</v>
      </c>
      <c r="C18" s="10" t="str">
        <f>'Combined Labels'!C18</f>
        <v>e can see here that year on year it was 0.4%; it was 0.2% in the quarter. we have some match funding in our capital when it comes to the hybrids and tier 2 instruments that we have issued. of course, now we have a situation, as you know, where lots of our capital is core capital; and of course, by law, we have to hold that in swedish kronor. of course, the equity we hold in our activities outside sweden is in foreign currencies, so that is the hedging element. we are trying over time to get as little volatility as possible in these items, but there are also problems from a tax point of view. you're not entitled to hold whatever capital you want in a foreign entity, etc., for tax reasons, and so on. so it's technically not totally -- and then, of course, we have to also admit that we are no</v>
      </c>
      <c r="D18" s="10" t="str">
        <f>'Combined Labels'!D18</f>
        <v>sweden</v>
      </c>
      <c r="E18" s="10">
        <f>'Combined Labels'!E18</f>
        <v>111146</v>
      </c>
      <c r="F18" s="10">
        <f>'Combined Labels'!J18</f>
        <v>0</v>
      </c>
      <c r="G18" s="10">
        <f>'Combined Labels'!P18</f>
        <v>1</v>
      </c>
      <c r="H18" s="10">
        <f t="shared" si="0"/>
        <v>99</v>
      </c>
    </row>
    <row r="19" spans="1:8" x14ac:dyDescent="0.35">
      <c r="A19" s="10" t="str">
        <f>'Combined Labels'!A19</f>
        <v>poland</v>
      </c>
      <c r="B19" s="10">
        <f>'Combined Labels'!B19</f>
        <v>49482</v>
      </c>
      <c r="C19" s="10" t="str">
        <f>'Combined Labels'!C19</f>
        <v>ourse, it's all accompanied with a big risk coming from the swiss franc, and it's a noticeable risk. and it's a risk that's still remains unresolved, and it can have a big impact on the way things shape up for the banking sector in poland. when it comes to credit risk, at least for the coming year, i don't think it's going to be as significant as to have a negative impact on us. interest rates in poland may be increased according to the monetary policy council, but not significantly. so we will continue to have a good proportion between the interest rates and our interest-related revenues. and of course, there will be some write-offs due to some loans. if i were to answer about this crisis and how long it will last, it's very difficult to answer this question because, well, acquiring capit</v>
      </c>
      <c r="D19" s="10" t="str">
        <f>'Combined Labels'!D19</f>
        <v>poland</v>
      </c>
      <c r="E19" s="10">
        <f>'Combined Labels'!E19</f>
        <v>197278</v>
      </c>
      <c r="F19" s="10">
        <f>'Combined Labels'!J19</f>
        <v>-1</v>
      </c>
      <c r="G19" s="10">
        <f>'Combined Labels'!P19</f>
        <v>0</v>
      </c>
      <c r="H19" s="10">
        <f t="shared" si="0"/>
        <v>-1</v>
      </c>
    </row>
    <row r="20" spans="1:8" x14ac:dyDescent="0.35">
      <c r="A20" s="10" t="str">
        <f>'Combined Labels'!A20</f>
        <v>finland</v>
      </c>
      <c r="B20" s="10">
        <f>'Combined Labels'!B20</f>
        <v>7394</v>
      </c>
      <c r="C20" s="10" t="str">
        <f>'Combined Labels'!C20</f>
        <v>se go ahead and announce your company name and location. fiona swasell, execution ltd. - analyst good afternoon. it's fiona swasell from execution in london. just, could we talk a bit more about your guidance on net interest income for '07 on pro forma '06? you mentioned double-digit loan growth, but could you talk about whether you've assumed higher interest rates through '07? what is assumed in finland, for example? because i think that's quite rate sensitive. and also, particularly, the funding costs of the -- obviously, you're upping the hybrid amount, so is the number including that, so underlying the growth rates even higher. and kind of what's your expectation for spread pressure? and then, the second issue is kind of risk-weighted asset growth. you mentioned using cds and things li</v>
      </c>
      <c r="D20" s="10" t="str">
        <f>'Combined Labels'!D20</f>
        <v>finland</v>
      </c>
      <c r="E20" s="10">
        <f>'Combined Labels'!E20</f>
        <v>28938</v>
      </c>
      <c r="F20" s="10">
        <f>'Combined Labels'!J20</f>
        <v>0</v>
      </c>
      <c r="G20" s="10">
        <f>'Combined Labels'!P20</f>
        <v>0</v>
      </c>
      <c r="H20" s="10">
        <f t="shared" si="0"/>
        <v>0</v>
      </c>
    </row>
    <row r="21" spans="1:8" x14ac:dyDescent="0.35">
      <c r="A21" s="10" t="str">
        <f>'Combined Labels'!A21</f>
        <v>france</v>
      </c>
      <c r="B21" s="10">
        <f>'Combined Labels'!B21</f>
        <v>4743</v>
      </c>
      <c r="C21" s="10" t="str">
        <f>'Combined Labels'!C21</f>
        <v xml:space="preserve">tal gains due to the pro forma effect of the restructuring of the portfolio in 2004. and in spain, where we operated with stable combined ratios, we also had a slight decrease of realized capital gains. net combined ratios in france - as i mentioned earlier, they were stable at 98.8% in the first half 2004 -- '05, in line with our target which is to maintain a combined ratio below 99%. outside of france an increase. you see that outside of france combined ratios decreased down to 93.8%. they were stable at an excellent level in spain, below 92%, and you see that we had further improvements in all other countries - in belgium, in the netherlands, and in south america. altogether, on a consolidated basis, the combined ratio stood at 96.9% for the first half 2005 which was a new improvement, </v>
      </c>
      <c r="D21" s="10" t="str">
        <f>'Combined Labels'!D21</f>
        <v>france</v>
      </c>
      <c r="E21" s="10">
        <f>'Combined Labels'!E21</f>
        <v>17665</v>
      </c>
      <c r="F21" s="10">
        <f>'Combined Labels'!J21</f>
        <v>0</v>
      </c>
      <c r="G21" s="10">
        <f>'Combined Labels'!P21</f>
        <v>0</v>
      </c>
      <c r="H21" s="10">
        <f t="shared" si="0"/>
        <v>0</v>
      </c>
    </row>
    <row r="22" spans="1:8" x14ac:dyDescent="0.35">
      <c r="A22" s="10" t="str">
        <f>'Combined Labels'!A22</f>
        <v>french</v>
      </c>
      <c r="B22" s="10">
        <f>'Combined Labels'!B22</f>
        <v>41926</v>
      </c>
      <c r="C22" s="10" t="str">
        <f>'Combined Labels'!C22</f>
        <v>n out, of which eur 60 million on own funds portfolio. but the net profit of the company was protected by roughly eur 100 million by hedging against the decrease of value of equities. then all in all, we relatively reduced the impact, which could have larger of the crisis in terms of equity for the company. and we have invested in an insurance industry investment program, which was decided by the french insurance industry. if you look now on our business -- monthly business volumes, you see that in the 3 regions where we operate, the situation is now becoming slightly normal. if you look at france, the core of the crisis was in may, where production was eur 1 billion below production of january. and now between may and june, we almost multiplied it by 2 the production. and the recent infor</v>
      </c>
      <c r="D22" s="10" t="str">
        <f>'Combined Labels'!D22</f>
        <v>france</v>
      </c>
      <c r="E22" s="10">
        <f>'Combined Labels'!E22</f>
        <v>174138</v>
      </c>
      <c r="F22" s="10">
        <f>'Combined Labels'!J22</f>
        <v>0</v>
      </c>
      <c r="G22" s="10">
        <f>'Combined Labels'!P22</f>
        <v>0</v>
      </c>
      <c r="H22" s="10">
        <f t="shared" si="0"/>
        <v>0</v>
      </c>
    </row>
    <row r="23" spans="1:8" x14ac:dyDescent="0.35">
      <c r="A23" s="10" t="str">
        <f>'Combined Labels'!A23</f>
        <v>italy</v>
      </c>
      <c r="B23" s="10">
        <f>'Combined Labels'!B23</f>
        <v>21357</v>
      </c>
      <c r="C23" s="10" t="str">
        <f>'Combined Labels'!C23</f>
        <v>ued that. we remain committed to protecting margins. the same is true, by the way, as i mentioned earlier in russia. we have been restructuring and re-underwriting our healthcare business. we had a lot of large corporate accounts that were providing a lot of revenues, but very little profitability. we have been letting go, just to give you another example. so that is eastern europe. let's turn to italy. bersani 2 was the question, and how do you feel. they call it a little bit differently, growth 2.0. that is really funny because i am not sure what the growth is meant by; it is probably growth in something. i don't know. it might be mandatory discounts, increase, and price increases only very two years, la la la la. this, the [cratos, lupo] and previous laws have been designed, but we do l</v>
      </c>
      <c r="D23" s="10" t="str">
        <f>'Combined Labels'!D23</f>
        <v>italy</v>
      </c>
      <c r="E23" s="10">
        <f>'Combined Labels'!E23</f>
        <v>96779</v>
      </c>
      <c r="F23" s="10">
        <f>'Combined Labels'!J23</f>
        <v>0</v>
      </c>
      <c r="G23" s="10">
        <f>'Combined Labels'!P23</f>
        <v>0</v>
      </c>
      <c r="H23" s="10">
        <f t="shared" si="0"/>
        <v>0</v>
      </c>
    </row>
    <row r="24" spans="1:8" x14ac:dyDescent="0.35">
      <c r="A24" s="10" t="str">
        <f>'Combined Labels'!A24</f>
        <v>french</v>
      </c>
      <c r="B24" s="10">
        <f>'Combined Labels'!B24</f>
        <v>31865</v>
      </c>
      <c r="C24" s="10" t="str">
        <f>'Combined Labels'!C24</f>
        <v xml:space="preserve"> what it is, it has you know, the last quarter and the first quarter of the year are a bit different. so meaning, the last quarter is basically 2.5 months of activity, given holidays and the likes, and the first quarter is more like 3.5 months of activity. so you typically see a pickup in activity, which then also consumes part of what the lcr is about. so that is basically what it is. and on the french election, honestly, the only thing i can say is that in the date today, it is business as usual. so the activities goes on, and there is no particular thing to be mentioned. that will be my answers, stefan. operator the next question is over to the line of kiri vijayarajah at barclays capital. kiri vijayarajah, barclays plc, research division - director and equity analyst just a couple of q</v>
      </c>
      <c r="D24" s="10" t="str">
        <f>'Combined Labels'!D24</f>
        <v>france</v>
      </c>
      <c r="E24" s="10">
        <f>'Combined Labels'!E24</f>
        <v>137789</v>
      </c>
      <c r="F24" s="10">
        <f>'Combined Labels'!J24</f>
        <v>0</v>
      </c>
      <c r="G24" s="10">
        <f>'Combined Labels'!P24</f>
        <v>0</v>
      </c>
      <c r="H24" s="10">
        <f t="shared" si="0"/>
        <v>0</v>
      </c>
    </row>
    <row r="25" spans="1:8" x14ac:dyDescent="0.35">
      <c r="A25" s="10" t="str">
        <f>'Combined Labels'!A25</f>
        <v>netherlands</v>
      </c>
      <c r="B25" s="10">
        <f>'Combined Labels'!B25</f>
        <v>48806</v>
      </c>
      <c r="C25" s="10" t="str">
        <f>'Combined Labels'!C25</f>
        <v>inable in their lives? all 3 transitions are driving for a compass for our strategy going forward. if i look at the role as a gatekeeper to the financial system more specifically, our responsibility to be complying with all the kyc responsibilities that a bank has. there is still considerable work done following -- to be done following the significant request that was made by the regulator in the netherlands where we are forced to improve the fundamentals of our kyc operation and are doing so with increased efforts, increased resources. by now, there are about 6,500 people working, that's 5,500 ftes working within rabobank around the world to help create this up to an acceptable level that complies with the requirements of the law, but also that helps to perform the role of gatekeeper to a</v>
      </c>
      <c r="D25" s="10" t="str">
        <f>'Combined Labels'!D25</f>
        <v>netherlands</v>
      </c>
      <c r="E25" s="10">
        <f>'Combined Labels'!E25</f>
        <v>195681</v>
      </c>
      <c r="F25" s="10">
        <f>'Combined Labels'!J25</f>
        <v>0</v>
      </c>
      <c r="G25" s="10">
        <f>'Combined Labels'!P25</f>
        <v>0</v>
      </c>
      <c r="H25" s="10">
        <f t="shared" si="0"/>
        <v>0</v>
      </c>
    </row>
    <row r="26" spans="1:8" x14ac:dyDescent="0.35">
      <c r="A26" s="10" t="str">
        <f>'Combined Labels'!A26</f>
        <v>greeks</v>
      </c>
      <c r="B26" s="10">
        <f>'Combined Labels'!B26</f>
        <v>18867</v>
      </c>
      <c r="C26" s="10" t="str">
        <f>'Combined Labels'!C26</f>
        <v>ut could you just talk a little about, because the vienna initiative was partly to lock in parent company funding into central european operations and that would be quite counterproductive given the situation in hungary. so what do you see in public sector -- official involvement as constructive (inaudible). and then second to that, is the behavior of the genuinely stressed western companies, the greeks and romania. is that helpful to you because they are behaving rationally, disappearing, however is that elements of unhealthy competition? and even though the parent company's situation suggests that they should be out of your way. thank you. unidentified audience member concerning the vienna initiative and the differences between then and now, at the time when this first wave of the crisis</v>
      </c>
      <c r="D26" s="10" t="str">
        <f>'Combined Labels'!D26</f>
        <v>greece</v>
      </c>
      <c r="E26" s="10">
        <f>'Combined Labels'!E26</f>
        <v>84678</v>
      </c>
      <c r="F26" s="10">
        <f>'Combined Labels'!J26</f>
        <v>-2</v>
      </c>
      <c r="G26" s="10">
        <f>'Combined Labels'!P26</f>
        <v>0</v>
      </c>
      <c r="H26" s="10">
        <f t="shared" si="0"/>
        <v>-2</v>
      </c>
    </row>
    <row r="27" spans="1:8" x14ac:dyDescent="0.35">
      <c r="A27" s="10" t="str">
        <f>'Combined Labels'!A27</f>
        <v>swedish</v>
      </c>
      <c r="B27" s="10">
        <f>'Combined Labels'!B27</f>
        <v>10234</v>
      </c>
      <c r="C27" s="10" t="str">
        <f>'Combined Labels'!C27</f>
        <v xml:space="preserve">siness. in sweden, if you compare it with united states, it's a totally different thing. in the united states, i believe that in most states you can actually give the keys back and then you're free from the loan. in sweden, you never get free from the loan. we got the house and we got, of course, the possibility to claim our money back year after year after year. and you can see, actually, in the swedish banks' income statements that there is still money coming in from the early 1990s from those kind of processes. so there's a small impact. from other parts of downturn in the general economy, these models in basel ii generally get a larger effect than you have in basel i, because in basel i it was only a list according to different categories. in basel ii it's a probability of default and </v>
      </c>
      <c r="D27" s="10" t="str">
        <f>'Combined Labels'!D27</f>
        <v>sweden</v>
      </c>
      <c r="E27" s="10">
        <f>'Combined Labels'!E27</f>
        <v>42535</v>
      </c>
      <c r="F27" s="10">
        <f>'Combined Labels'!J27</f>
        <v>0</v>
      </c>
      <c r="G27" s="10">
        <f>'Combined Labels'!P27</f>
        <v>1</v>
      </c>
      <c r="H27" s="10">
        <f t="shared" si="0"/>
        <v>99</v>
      </c>
    </row>
    <row r="28" spans="1:8" x14ac:dyDescent="0.35">
      <c r="A28" s="10" t="str">
        <f>'Combined Labels'!A28</f>
        <v>belgium</v>
      </c>
      <c r="B28" s="10">
        <f>'Combined Labels'!B28</f>
        <v>14204</v>
      </c>
      <c r="C28" s="10" t="str">
        <f>'Combined Labels'!C28</f>
        <v>e elements taken into account, how the production margin for this year compares to the margin you have on the outstandings on the stock. is it lower, significantly lower? is it --? pierre mariani, dexia - ceo higher. it was higher. the margin on new production has nothing to do -- or the spreads are higher. the commercial margin, it depends on the market. it's much higher in spain. it's higher in belgium on the new production, higher in france too, but on very limited volumes in france. so i think, globally, there is a strong improvement in margins, even after funding costs, particularly when you take into consideration the present situation and the present cost of funding on the capital market. and clearly the priority of the group is now to be sure that when we produce a aaa eligible ass</v>
      </c>
      <c r="D28" s="10" t="str">
        <f>'Combined Labels'!D28</f>
        <v>belgium</v>
      </c>
      <c r="E28" s="10">
        <f>'Combined Labels'!E28</f>
        <v>59698</v>
      </c>
      <c r="F28" s="10">
        <f>'Combined Labels'!J28</f>
        <v>0</v>
      </c>
      <c r="G28" s="10">
        <f>'Combined Labels'!P28</f>
        <v>0</v>
      </c>
      <c r="H28" s="10">
        <f t="shared" si="0"/>
        <v>0</v>
      </c>
    </row>
    <row r="29" spans="1:8" x14ac:dyDescent="0.35">
      <c r="A29" s="10" t="str">
        <f>'Combined Labels'!A29</f>
        <v>czech</v>
      </c>
      <c r="B29" s="10">
        <f>'Combined Labels'!B29</f>
        <v>24529</v>
      </c>
      <c r="C29" s="10" t="str">
        <f>'Combined Labels'!C29</f>
        <v xml:space="preserve">quarter, and i wondered is there more reduction to come through in the pipeline and hence some rwa release potentially there? and also, following up on the czech republic. one of your french peers earlier this week that owns quite a large czech subsidiary is targeting something like 2% compound annual growth rates in revenues which seems a little bit low, and i wondered how you thought about your czech business. do you think you can do better than 2 percentage points of compound annual growth in revenues? and what other kind of revenue headwinds you think might be out there that's leading your large competitor to have such a cautious outlook in the czech republic. thanks. johan thijs, kbc group sa - group ceo on the sovereign bond exposure, indeed we have a slide on that exposure which is </v>
      </c>
      <c r="D29" s="10" t="str">
        <f>'Combined Labels'!D29</f>
        <v>czechia</v>
      </c>
      <c r="E29" s="10">
        <f>'Combined Labels'!E29</f>
        <v>112221</v>
      </c>
      <c r="F29" s="10">
        <f>'Combined Labels'!J29</f>
        <v>-1</v>
      </c>
      <c r="G29" s="10">
        <f>'Combined Labels'!P29</f>
        <v>0</v>
      </c>
      <c r="H29" s="10">
        <f t="shared" si="0"/>
        <v>-1</v>
      </c>
    </row>
    <row r="30" spans="1:8" x14ac:dyDescent="0.35">
      <c r="A30" s="10" t="str">
        <f>'Combined Labels'!A30</f>
        <v>german</v>
      </c>
      <c r="B30" s="10">
        <f>'Combined Labels'!B30</f>
        <v>4446</v>
      </c>
      <c r="C30" s="10" t="str">
        <f>'Combined Labels'!C30</f>
        <v>ly €600m you can see this in detail in our annual report on slide 138. €600m used, in other words, we have not yet used tax losses carried forward in the amount of €6.5b. and as i have mentioned a little bit before this must be mainly, must be used in the mainly part of the mentioned €6.5b is due to germany. and so far we can only, of course, use this value, this asset to revenues recognized from german business activity. adrian pilz, mainfirst bank - analyst thank you very much. christian becker-hussong, hvb group ag - head of group investor relations ladies and gentlemen we have to be conscious of the time, please 1 last question. operator we take our final question from davide serra of morgan stanley. please go ahead. davide serra, morgan stanley - analyst good morning, 3 very quick que</v>
      </c>
      <c r="D30" s="10" t="str">
        <f>'Combined Labels'!D30</f>
        <v>germany</v>
      </c>
      <c r="E30" s="10">
        <f>'Combined Labels'!E30</f>
        <v>15647</v>
      </c>
      <c r="F30" s="10">
        <f>'Combined Labels'!J30</f>
        <v>0</v>
      </c>
      <c r="G30" s="10">
        <f>'Combined Labels'!P30</f>
        <v>0</v>
      </c>
      <c r="H30" s="10">
        <f t="shared" si="0"/>
        <v>0</v>
      </c>
    </row>
    <row r="31" spans="1:8" x14ac:dyDescent="0.35">
      <c r="A31" s="10" t="str">
        <f>'Combined Labels'!A31</f>
        <v>estonia</v>
      </c>
      <c r="B31" s="10">
        <f>'Combined Labels'!B31</f>
        <v>13148</v>
      </c>
      <c r="C31" s="10" t="str">
        <f>'Combined Labels'!C31</f>
        <v>on changing swedbank to take the necessary steps to get the resilience required. our staff have shown strong commitment to the cause and good ability to support our clients. the results of our actions has been positive, and improved our financial strength. we are presently following the [same] path guided for in q1, and our overall credit portfolios are developing in line with assumptions. sweden estonia is developing better than expected, whilst ukraine, latvia and, to a certain extent lithuania, is slightly worse than expected. despite impairment losses of sek6.7 billion in the second quarter, our tier 1 has been strengthened, thanks to the capability of the organization to reduce risk-weighted assets. the magnitude is sek43 billion. it's like a small rights issue. the business areas hav</v>
      </c>
      <c r="D31" s="10" t="str">
        <f>'Combined Labels'!D31</f>
        <v>estonia</v>
      </c>
      <c r="E31" s="10">
        <f>'Combined Labels'!E31</f>
        <v>55195</v>
      </c>
      <c r="F31" s="10">
        <f>'Combined Labels'!J31</f>
        <v>1</v>
      </c>
      <c r="G31" s="10">
        <f>'Combined Labels'!P31</f>
        <v>0</v>
      </c>
      <c r="H31" s="10">
        <f t="shared" si="0"/>
        <v>1</v>
      </c>
    </row>
    <row r="32" spans="1:8" x14ac:dyDescent="0.35">
      <c r="A32" s="10" t="str">
        <f>'Combined Labels'!A32</f>
        <v>france</v>
      </c>
      <c r="B32" s="10">
        <f>'Combined Labels'!B32</f>
        <v>22297</v>
      </c>
      <c r="C32" s="10" t="str">
        <f>'Combined Labels'!C32</f>
        <v>nard delpit, credit agricole s.a. - group finance director okay. i will answer to the last one first. you haven't seen a new npl disposal because we haven't seen good opportunities in the market, but we are still working on that. so there is no ban on disposals for the next quarter, of course. as you've said, sfs -- consumer finance has its [sales] down in agos-ducato, which means that it's up in france, slightly up; and not really because of volumes, but also mainly due to margins that are up in france. but i think it's too soon to say that we have reached stabilization. it will take into account our liquidity plan for the next years to know exactly what will be the target of outstandings for consumer finance. but you're right. we have seen a stabilization in q1, mainly due to good margin</v>
      </c>
      <c r="D32" s="10" t="str">
        <f>'Combined Labels'!D32</f>
        <v>france</v>
      </c>
      <c r="E32" s="10">
        <f>'Combined Labels'!E32</f>
        <v>101469</v>
      </c>
      <c r="F32" s="10">
        <f>'Combined Labels'!J32</f>
        <v>1</v>
      </c>
      <c r="G32" s="10">
        <f>'Combined Labels'!P32</f>
        <v>0</v>
      </c>
      <c r="H32" s="10">
        <f t="shared" si="0"/>
        <v>1</v>
      </c>
    </row>
    <row r="33" spans="1:8" x14ac:dyDescent="0.35">
      <c r="A33" s="10" t="str">
        <f>'Combined Labels'!A33</f>
        <v>spain</v>
      </c>
      <c r="B33" s="10">
        <f>'Combined Labels'!B33</f>
        <v>44371</v>
      </c>
      <c r="C33" s="10" t="str">
        <f>'Combined Labels'!C33</f>
        <v xml:space="preserve">k, overall, this gives us confidence that fee income revenue, not only in mexico, but i would say, overall in the group, is going to be one of the most important drivers in 2021. operator the next question comes from britta schmidt of autonomous research. britta schmidt, - i've got 2 quick questions. the first one would be could you provide us a little bit of commentary around the provisioning in spain, the bank of spain has come out in its financial stability review, encouraging banks to continue to book high loan-loss provisions. yet most of the banks are guiding to provisions for 2021 to be below 2020. and your tone has been more optimistic there as well. maybe you can tell us a little bit how we can square that? and then secondly, regarding the tltro iii, could you comment on what the </v>
      </c>
      <c r="D33" s="10" t="str">
        <f>'Combined Labels'!D33</f>
        <v>spain</v>
      </c>
      <c r="E33" s="10">
        <f>'Combined Labels'!E33</f>
        <v>181510</v>
      </c>
      <c r="F33" s="10">
        <f>'Combined Labels'!J33</f>
        <v>0</v>
      </c>
      <c r="G33" s="10">
        <f>'Combined Labels'!P33</f>
        <v>0</v>
      </c>
      <c r="H33" s="10">
        <f t="shared" si="0"/>
        <v>0</v>
      </c>
    </row>
    <row r="34" spans="1:8" x14ac:dyDescent="0.35">
      <c r="A34" s="10" t="str">
        <f>'Combined Labels'!A34</f>
        <v>poland</v>
      </c>
      <c r="B34" s="10">
        <f>'Combined Labels'!B34</f>
        <v>7611</v>
      </c>
      <c r="C34" s="10" t="str">
        <f>'Combined Labels'!C34</f>
        <v xml:space="preserve">ar, and which allows us, as you have seen, to pass the 10 billion milestone in terms of total volumes. there is the issue of the q4 operating expenses. they are basically concentrated on our subsidiary in the czech and slovak republic only. i will come back to that in the next slide. they are well under control in hungary, which in fact showed a slight decrease in costs. they are under control in poland, which was stable in terms of costs. even though we have an expense provision of 10 million, 4 million of which related to a court judgment relating to the [card] business of a subsidiary, which we have sold three years ago, if memory serves, to hsbc and which we are appealing, and 6 million because we have plans in place, as andré already mentioned to further relieve working places within </v>
      </c>
      <c r="D34" s="10" t="str">
        <f>'Combined Labels'!D34</f>
        <v>poland</v>
      </c>
      <c r="E34" s="10">
        <f>'Combined Labels'!E34</f>
        <v>30108</v>
      </c>
      <c r="F34" s="10">
        <f>'Combined Labels'!J34</f>
        <v>0</v>
      </c>
      <c r="G34" s="10">
        <f>'Combined Labels'!P34</f>
        <v>1</v>
      </c>
      <c r="H34" s="10">
        <f t="shared" si="0"/>
        <v>99</v>
      </c>
    </row>
    <row r="35" spans="1:8" x14ac:dyDescent="0.35">
      <c r="A35" s="10" t="str">
        <f>'Combined Labels'!A35</f>
        <v>austria</v>
      </c>
      <c r="B35" s="10">
        <f>'Combined Labels'!B35</f>
        <v>50476</v>
      </c>
      <c r="C35" s="10" t="str">
        <f>'Combined Labels'!C35</f>
        <v>date of our forward-looking indicators, which led to additional allocation of about eur 100 million. secondly, we also created some additional portfolio overlays, but this was partly offset by releasing our last remaining covid provision. finally, we booked provisions for some minor default cases, especially in austria, which explains the somewhat higher-than-usual charges in the other erste bank austria and other austria segments. but we don't see any negative trend here, so no cause for concern. all in all, for the full year, we came in 15 basis points and 28 basis points for the quarter. and with this, with the 15 basis points for the full year, we remain comfortably within our guidance of maximum 20 basis points, which we consider now the bad performance bearing in mind the challenging</v>
      </c>
      <c r="D35" s="10" t="str">
        <f>'Combined Labels'!D35</f>
        <v>austria</v>
      </c>
      <c r="E35" s="10">
        <f>'Combined Labels'!E35</f>
        <v>200338</v>
      </c>
      <c r="F35" s="10">
        <f>'Combined Labels'!J35</f>
        <v>-1</v>
      </c>
      <c r="G35" s="10">
        <f>'Combined Labels'!P35</f>
        <v>0</v>
      </c>
      <c r="H35" s="10">
        <f t="shared" si="0"/>
        <v>-1</v>
      </c>
    </row>
    <row r="36" spans="1:8" x14ac:dyDescent="0.35">
      <c r="A36" s="10" t="str">
        <f>'Combined Labels'!A36</f>
        <v>swedish</v>
      </c>
      <c r="B36" s="10">
        <f>'Combined Labels'!B36</f>
        <v>23036</v>
      </c>
      <c r="C36" s="10" t="str">
        <f>'Combined Labels'!C36</f>
        <v xml:space="preserve">and i do believe that the regulator and the political environment see the validity of that model, but we'll see when things are progressing on that matter. but leverage ratio is one of the latter regulations and i think it will work as a back stop and not be a totally firm measure. goran bronner, swedbank ab - cfo i can see (inaudible) that this is a very broad consensus between the banks and the swedish regulator that the risk-based system has worked well for sweden. so, for them i think the more important issue is how the international investor community look upon leverage as a backstop regulation and how that sits with how other countries regulate that question. so, i do not think that we are in a situation where sweden will move on this regulation in the early way like they've done on </v>
      </c>
      <c r="D36" s="10" t="str">
        <f>'Combined Labels'!D36</f>
        <v>sweden</v>
      </c>
      <c r="E36" s="10">
        <f>'Combined Labels'!E36</f>
        <v>105249</v>
      </c>
      <c r="F36" s="10">
        <f>'Combined Labels'!J36</f>
        <v>0</v>
      </c>
      <c r="G36" s="10">
        <f>'Combined Labels'!P36</f>
        <v>0</v>
      </c>
      <c r="H36" s="10">
        <f t="shared" si="0"/>
        <v>0</v>
      </c>
    </row>
    <row r="37" spans="1:8" x14ac:dyDescent="0.35">
      <c r="A37" s="10" t="str">
        <f>'Combined Labels'!A37</f>
        <v>french</v>
      </c>
      <c r="B37" s="10">
        <f>'Combined Labels'!B37</f>
        <v>42034</v>
      </c>
      <c r="C37" s="10" t="str">
        <f>'Combined Labels'!C37</f>
        <v>eve and what we expect to achieve in the medium term. in terms of things that we have achieved more in the short-term across the 3 group of strategic growth that we've announced. on page 23, you can see a summary of the main one. the first objective for us was to continue to develop our core business and improve our operating efficiency. what we have done, we've actually launched the entry in the french market. we've expanded our credit management business in spain. we're very close to sign our first deal in trade management also in portugal. we have received the authorization to open a branch in greece, which we expect to be fully operational in september. and also, as you've seen probably in the press, we have launched a digital platform in spain, in cooperation with one of the largest p</v>
      </c>
      <c r="D37" s="10" t="str">
        <f>'Combined Labels'!D37</f>
        <v>france</v>
      </c>
      <c r="E37" s="10">
        <f>'Combined Labels'!E37</f>
        <v>174671</v>
      </c>
      <c r="F37" s="10">
        <f>'Combined Labels'!J37</f>
        <v>1</v>
      </c>
      <c r="G37" s="10">
        <f>'Combined Labels'!P37</f>
        <v>0</v>
      </c>
      <c r="H37" s="10">
        <f t="shared" si="0"/>
        <v>1</v>
      </c>
    </row>
    <row r="38" spans="1:8" x14ac:dyDescent="0.35">
      <c r="A38" s="10" t="str">
        <f>'Combined Labels'!A38</f>
        <v>greek</v>
      </c>
      <c r="B38" s="10">
        <f>'Combined Labels'!B38</f>
        <v>25673</v>
      </c>
      <c r="C38" s="10" t="str">
        <f>'Combined Labels'!C38</f>
        <v>ober at levels below 2%, implying that deposit cost for the back book is expected to continue decreasing the next quarters. let's move on page 16 to elaborate further on the net interest income. in greece, as we may see on the right part of the page, net interest income increased marginally for the sixth consecutive quarter, as the adverse impact of deleveraging and lower interest income from the greek sovereign securities, amounting to eur17 million, was fully set off by a small increase in loan margins, deposit repricing, and improved wholesale funding costs, mainly as a result of euro system volume, mix, and rate. finally, in the international operations, net interest income increased slightly as well, mainly due to loan margin improvement in romania and deposit cost decrease in bulgari</v>
      </c>
      <c r="D38" s="10" t="str">
        <f>'Combined Labels'!D38</f>
        <v>greece</v>
      </c>
      <c r="E38" s="10">
        <f>'Combined Labels'!E38</f>
        <v>116537</v>
      </c>
      <c r="F38" s="10">
        <f>'Combined Labels'!J38</f>
        <v>1</v>
      </c>
      <c r="G38" s="10">
        <f>'Combined Labels'!P38</f>
        <v>0</v>
      </c>
      <c r="H38" s="10">
        <f t="shared" si="0"/>
        <v>1</v>
      </c>
    </row>
    <row r="39" spans="1:8" x14ac:dyDescent="0.35">
      <c r="A39" s="10" t="str">
        <f>'Combined Labels'!A39</f>
        <v>portugal</v>
      </c>
      <c r="B39" s="10">
        <f>'Combined Labels'!B39</f>
        <v>41118</v>
      </c>
      <c r="C39" s="10" t="str">
        <f>'Combined Labels'!C39</f>
        <v>see quite a concentrated effect in the markets in southern europe. so from a revaluation point of view, the revaluation reflects, call it, geographic view with a much more benign impact in the northern half of europe. so what it means is that northern half is significantly less impacted. so from a totality of impact point of view, we do see a significant impact in spain, italy, greece, france and portugal. and i would say that is -- this will have, obviously, a disproportionate portion of the total revaluation in the quarter. but it is, obviously, spread across all, but with -- in relation to the severity and expected severity of the covid-19 impact. as for the comment on secured, clearly, it also covers secured exposures, and we have taken into account that there will be potentially an im</v>
      </c>
      <c r="D39" s="10" t="str">
        <f>'Combined Labels'!D39</f>
        <v>portugal</v>
      </c>
      <c r="E39" s="10">
        <f>'Combined Labels'!E39</f>
        <v>171540</v>
      </c>
      <c r="F39" s="10">
        <f>'Combined Labels'!J39</f>
        <v>-1</v>
      </c>
      <c r="G39" s="10">
        <f>'Combined Labels'!P39</f>
        <v>0</v>
      </c>
      <c r="H39" s="10">
        <f t="shared" si="0"/>
        <v>-1</v>
      </c>
    </row>
    <row r="40" spans="1:8" x14ac:dyDescent="0.35">
      <c r="A40" s="10" t="str">
        <f>'Combined Labels'!A40</f>
        <v>dutch</v>
      </c>
      <c r="B40" s="10">
        <f>'Combined Labels'!B40</f>
        <v>3125</v>
      </c>
      <c r="C40" s="10" t="str">
        <f>'Combined Labels'!C40</f>
        <v xml:space="preserve">made in the fixed income. the japanese business, the level of guarantees in the portfolio in the policy that we sell today, is at the level of i think 2%, the level of, just ask my actuary here, i think it is 2% the guarantees that we sell today as far as our gmp business is concerned. and of course we are fully hedged, we have the hedge in place, but the guarantee is 2% in our policies. then the dutch life business in q2 and q3, is it due to high volume low price, or -- well i think we are catching up as far as our sales is concerned. you have seen that - -it is true that the pricing was a little bit less good than before. the internal rate of return went down a little bit in q3. the main reason for that was expense over run. so the charge of the reorganization we left the temporary cost </v>
      </c>
      <c r="D40" s="10" t="str">
        <f>'Combined Labels'!D40</f>
        <v>netherlands</v>
      </c>
      <c r="E40" s="10">
        <f>'Combined Labels'!E40</f>
        <v>10330</v>
      </c>
      <c r="F40" s="10">
        <f>'Combined Labels'!J40</f>
        <v>0</v>
      </c>
      <c r="G40" s="10">
        <f>'Combined Labels'!P40</f>
        <v>1</v>
      </c>
      <c r="H40" s="10">
        <f t="shared" si="0"/>
        <v>99</v>
      </c>
    </row>
    <row r="41" spans="1:8" x14ac:dyDescent="0.35">
      <c r="A41" s="10" t="str">
        <f>'Combined Labels'!A41</f>
        <v>italy</v>
      </c>
      <c r="B41" s="10">
        <f>'Combined Labels'!B41</f>
        <v>46072</v>
      </c>
      <c r="C41" s="10" t="str">
        <f>'Combined Labels'!C41</f>
        <v xml:space="preserve">equiring a credit line, requiring a credit evaluation of the customer and so on. most of them, if not all, most of the digital players, they don't have these products. and they are a bank. we know have to work these products, and we have the intention to enlarge in that product portfolio soon because what we are using is the spanish platform. we are basically replicating the spanish platform into italy. so it's easier for us to put new products on the plate and to make those products work, especially the credit products. from start to finish, how long did it take? it took, after we decided that we will do this, 1 year. basically, to take the spanish platform, the spanish app, tailor it to italy, it took 1 year. and then we have a 100-person team running the whole operation. because again, </v>
      </c>
      <c r="D41" s="10" t="str">
        <f>'Combined Labels'!D41</f>
        <v>italy</v>
      </c>
      <c r="E41" s="10">
        <f>'Combined Labels'!E41</f>
        <v>186757</v>
      </c>
      <c r="F41" s="10">
        <f>'Combined Labels'!J41</f>
        <v>0</v>
      </c>
      <c r="G41" s="10">
        <f>'Combined Labels'!P41</f>
        <v>1</v>
      </c>
      <c r="H41" s="10">
        <f t="shared" si="0"/>
        <v>99</v>
      </c>
    </row>
    <row r="42" spans="1:8" x14ac:dyDescent="0.35">
      <c r="A42" s="10" t="str">
        <f>'Combined Labels'!A42</f>
        <v>spain</v>
      </c>
      <c r="B42" s="10">
        <f>'Combined Labels'!B42</f>
        <v>12727</v>
      </c>
      <c r="C42" s="10" t="str">
        <f>'Combined Labels'!C42</f>
        <v>se this way you can see that sometimes you use the net interest income, sometimes you use the net trading income. but i think gross income is a better benchmark. carmen hernansanz, bbva - head of ir (interpreted). sergio gamez from merrill lynch has asked some questions that we've answered. but apart from those he also asks if we think that if the quarterly performance in costs that we've seen in spain and portugal can be extrapolated throughout the year? and also if we can talk a little bit about the payout and dividend policy for 2009? jose ignacio goirigolzarri, grupo bbva - president and coo (interpreted). do you want to answer about payout? yes, and dividends. manuel gonzalez cid, bbva - cfo (interpreted). you could answer costs first but i'll start. talking about payout and dividends</v>
      </c>
      <c r="D42" s="10" t="str">
        <f>'Combined Labels'!D42</f>
        <v>spain</v>
      </c>
      <c r="E42" s="10">
        <f>'Combined Labels'!E42</f>
        <v>53334</v>
      </c>
      <c r="F42" s="10">
        <f>'Combined Labels'!J42</f>
        <v>0</v>
      </c>
      <c r="G42" s="10">
        <f>'Combined Labels'!P42</f>
        <v>0</v>
      </c>
      <c r="H42" s="10">
        <f t="shared" si="0"/>
        <v>0</v>
      </c>
    </row>
    <row r="43" spans="1:8" x14ac:dyDescent="0.35">
      <c r="A43" s="10" t="str">
        <f>'Combined Labels'!A43</f>
        <v>swedish</v>
      </c>
      <c r="B43" s="10">
        <f>'Combined Labels'!B43</f>
        <v>5619</v>
      </c>
      <c r="C43" s="10" t="str">
        <f>'Combined Labels'!C43</f>
        <v>our non swedish reserve bank, a 19% overall improvement in commission income, limited staff cost increases, and continued extremely high asset quality. between year ends, lending volumes increased from sek860 billion to sek928 billion, that is by sek118 billion. of the increase in average volumes, retail mortgages accounted for one-third, corporate sme lending in sweden roughly one-fourth and non swedish regions for almost half of it. the swedish corporate lending grow sek4.4 billion nearly during q4 but our marketshare was basically flat, around 30%. more than half of the non swedish original banks' volume increase came in in norway, where we are running at full steam these days. accounting in local currencies, the volume increase in norway was 21%, in denmark 9%, in finland 8% and in gre</v>
      </c>
      <c r="D43" s="10" t="str">
        <f>'Combined Labels'!D43</f>
        <v>sweden</v>
      </c>
      <c r="E43" s="10">
        <f>'Combined Labels'!E43</f>
        <v>20554</v>
      </c>
      <c r="F43" s="10">
        <f>'Combined Labels'!J43</f>
        <v>1</v>
      </c>
      <c r="G43" s="10">
        <f>'Combined Labels'!P43</f>
        <v>0</v>
      </c>
      <c r="H43" s="10">
        <f t="shared" si="0"/>
        <v>1</v>
      </c>
    </row>
    <row r="44" spans="1:8" x14ac:dyDescent="0.35">
      <c r="A44" s="10" t="str">
        <f>'Combined Labels'!A44</f>
        <v>danish</v>
      </c>
      <c r="B44" s="10">
        <f>'Combined Labels'!B44</f>
        <v>36702</v>
      </c>
      <c r="C44" s="10" t="str">
        <f>'Combined Labels'!C44</f>
        <v xml:space="preserve"> or the size of that. operator next question is from the line of ida gjosund of carnegie. ida melvold gjosund, carnegie investment bank ab, research division - research analyst a few questions from me, please. firstly, on net premium growth. you report a growth of 4.5%, excluding currencies and alka. what is the number excluding all acquisitions? and then going back to a previous question on your danish business, could you quantify the impact on the danish combined ratio from the bankruptcy of alpha in q4? and then lastly, on slide 15, i can see that the underlying claims ratio seems to be picking up in corporate. is norway still the main driver of this? a bit color here would be great. ulrik andersson, tryg a/s - interim cfo i can start with the last one. you said on page 15, what is show</v>
      </c>
      <c r="D44" s="10" t="str">
        <f>'Combined Labels'!D44</f>
        <v>denmark</v>
      </c>
      <c r="E44" s="10">
        <f>'Combined Labels'!E44</f>
        <v>155986</v>
      </c>
      <c r="F44" s="10">
        <f>'Combined Labels'!J44</f>
        <v>-1</v>
      </c>
      <c r="G44" s="10">
        <f>'Combined Labels'!P44</f>
        <v>1</v>
      </c>
      <c r="H44" s="10">
        <f t="shared" si="0"/>
        <v>99</v>
      </c>
    </row>
    <row r="45" spans="1:8" x14ac:dyDescent="0.35">
      <c r="A45" s="10" t="str">
        <f>'Combined Labels'!A45</f>
        <v>denmark</v>
      </c>
      <c r="B45" s="10">
        <f>'Combined Labels'!B45</f>
        <v>30258</v>
      </c>
      <c r="C45" s="10" t="str">
        <f>'Combined Labels'!C45</f>
        <v>loans, especially sme loans? and then, the second question is a follow-up question on the capital point. we know that handelsbanken is now almost at the top range of the target capital, does that mean, from a dividend or capital distribution point of view, you would be at least paying out as much as last year, even if the eps this year is somewhat lower? lastly, very quickly on the loan losses in denmark, is it possible to specify which sector is this loan losses related to? thank you. rolf marquardt, svenska handelsbanken ab - acting-cfo okay, thank you. about the repricing of sme loans on the back of the corporate risk-weight increase, so now we do not set prices centrally in the bank, meaning that that is left to the branch offices to do in each one of the customer relationships, and as</v>
      </c>
      <c r="D45" s="10" t="str">
        <f>'Combined Labels'!D45</f>
        <v>denmark</v>
      </c>
      <c r="E45" s="10">
        <f>'Combined Labels'!E45</f>
        <v>132901</v>
      </c>
      <c r="F45" s="10">
        <f>'Combined Labels'!J45</f>
        <v>-1</v>
      </c>
      <c r="G45" s="10">
        <f>'Combined Labels'!P45</f>
        <v>0</v>
      </c>
      <c r="H45" s="10">
        <f t="shared" si="0"/>
        <v>-1</v>
      </c>
    </row>
    <row r="46" spans="1:8" x14ac:dyDescent="0.35">
      <c r="A46" s="10" t="str">
        <f>'Combined Labels'!A46</f>
        <v>germany</v>
      </c>
      <c r="B46" s="10">
        <f>'Combined Labels'!B46</f>
        <v>45626</v>
      </c>
      <c r="C46" s="10" t="str">
        <f>'Combined Labels'!C46</f>
        <v>ility launch in germany. so it's actually -- that is the reason why we have chosen this path in france. if you look at friday overall, we have been growing year-on-year with 100% since the launch in 2017, have done so also in 2020 with over 100,000 customers, and have also doubled again if you look at half year premium of friday in 2021. so overall, good on track. but questions on reinsurance, on germany and on the real estate side, so handing over to carsten and matthias. carsten stolz, bâloise holding ag - head of corporate finance division &amp; cfo thank you, gert. i'll pick up on your explanation with regard to germany. one of the reasons that you mentioned reinsurance is the group internal reinsurance relationships between germany and the group internal reinsurance carrier, which is acco</v>
      </c>
      <c r="D46" s="10" t="str">
        <f>'Combined Labels'!D46</f>
        <v>germany</v>
      </c>
      <c r="E46" s="10">
        <f>'Combined Labels'!E46</f>
        <v>185558</v>
      </c>
      <c r="F46" s="10">
        <f>'Combined Labels'!J46</f>
        <v>0</v>
      </c>
      <c r="G46" s="10">
        <f>'Combined Labels'!P46</f>
        <v>1</v>
      </c>
      <c r="H46" s="10">
        <f t="shared" si="0"/>
        <v>99</v>
      </c>
    </row>
    <row r="47" spans="1:8" x14ac:dyDescent="0.35">
      <c r="A47" s="10" t="str">
        <f>'Combined Labels'!A47</f>
        <v>madrid</v>
      </c>
      <c r="B47" s="10">
        <f>'Combined Labels'!B47</f>
        <v>10332</v>
      </c>
      <c r="C47" s="10" t="str">
        <f>'Combined Labels'!C47</f>
        <v xml:space="preserve"> to get to a net income figure. luigi lubelli, corporacion mapfre - fd for the consolidated accounts, yes. for the account of caja salud, clearly you should only take away tax. but if you want the impact on the consolidated, you're absolutely right. it's tax plus minorities. julia rafo, citigroup - analyst yes, can i ask you -- can you explain to us what has led the extraordinary gain on the caja madrid, because it seems that you are still knocking out the 49% minority? so what has been the driver of that extraordinary profit? luigi lubelli, corporacion mapfre - fd right. i thank you very much for asking this question, julia, because i imagine it's in everybody's mind. it's something that i partly answered -- well, partly mentioned before when we were talking. this transaction, honestly, i</v>
      </c>
      <c r="D47" s="10" t="str">
        <f>'Combined Labels'!D47</f>
        <v>spain</v>
      </c>
      <c r="E47" s="10">
        <f>'Combined Labels'!E47</f>
        <v>42840</v>
      </c>
      <c r="F47" s="10">
        <f>'Combined Labels'!J47</f>
        <v>1</v>
      </c>
      <c r="G47" s="10">
        <f>'Combined Labels'!P47</f>
        <v>0</v>
      </c>
      <c r="H47" s="10">
        <f t="shared" si="0"/>
        <v>1</v>
      </c>
    </row>
    <row r="48" spans="1:8" x14ac:dyDescent="0.35">
      <c r="A48" s="10" t="str">
        <f>'Combined Labels'!A48</f>
        <v>austrian</v>
      </c>
      <c r="B48" s="10">
        <f>'Combined Labels'!B48</f>
        <v>19770</v>
      </c>
      <c r="C48" s="10" t="str">
        <f>'Combined Labels'!C48</f>
        <v>f our cost management measures. i give now back to herbert stepic. herbert stepic, raiffeisen bank international ag - ceo thank you, johann. i'm progressing with a second regulator, which is the austrian regulator. on march 14 the austrian regulatory fma and austrian national bank released their supervisory guidance to strengthen the sustainability of business models of large international active austrian banks. now according to this guidance, a 7% core tier 1 ratio will be required for rzb group again, so our core shareholders by january 1, 2013 with participation capital being eligible. so only so far only with eba, the private participation capital is not eligible. with all other regulators including basel iii, the private participation capital is eligible. both rzb group and rbi fulfil</v>
      </c>
      <c r="D48" s="10" t="str">
        <f>'Combined Labels'!D48</f>
        <v>austria</v>
      </c>
      <c r="E48" s="10">
        <f>'Combined Labels'!E48</f>
        <v>90215</v>
      </c>
      <c r="F48" s="10">
        <f>'Combined Labels'!J48</f>
        <v>0</v>
      </c>
      <c r="G48" s="10">
        <f>'Combined Labels'!P48</f>
        <v>1</v>
      </c>
      <c r="H48" s="10">
        <f t="shared" si="0"/>
        <v>99</v>
      </c>
    </row>
    <row r="49" spans="1:8" x14ac:dyDescent="0.35">
      <c r="A49" s="10" t="str">
        <f>'Combined Labels'!A49</f>
        <v>greek</v>
      </c>
      <c r="B49" s="10">
        <f>'Combined Labels'!B49</f>
        <v>22916</v>
      </c>
      <c r="C49" s="10" t="str">
        <f>'Combined Labels'!C49</f>
        <v>m. with that, i would like to conclude our introductory remarks and open the call to q&amp;a. questions and answers operator carriere giovanni (sic - giovanni carriere), autonomous research. giovanni carriere, autonomous research llp - analyst yes, good afternoon, thanks for the presentation. a couple of questions. so the first one -- just wanted to ask you for some comments on the write-backs on the greek sovereign bonds -- of the provisions on the bonds, as well as on the dta write-backs that you have these quarters. how were these numbers calculated? and if you could give us some sort of sensitivity -- i.e., should sovereign spreads improve, how much more write-backs could there be? that's the number one. number two, on the slide when you showed the capital evolution, and you have all the a</v>
      </c>
      <c r="D49" s="10" t="str">
        <f>'Combined Labels'!D49</f>
        <v>greece</v>
      </c>
      <c r="E49" s="10">
        <f>'Combined Labels'!E49</f>
        <v>104853</v>
      </c>
      <c r="F49" s="10">
        <f>'Combined Labels'!J49</f>
        <v>0</v>
      </c>
      <c r="G49" s="10">
        <f>'Combined Labels'!P49</f>
        <v>0</v>
      </c>
      <c r="H49" s="10">
        <f t="shared" si="0"/>
        <v>0</v>
      </c>
    </row>
    <row r="50" spans="1:8" x14ac:dyDescent="0.35">
      <c r="A50" s="10" t="str">
        <f>'Combined Labels'!A50</f>
        <v>germany</v>
      </c>
      <c r="B50" s="10">
        <f>'Combined Labels'!B50</f>
        <v>52418</v>
      </c>
      <c r="C50" s="10" t="str">
        <f>'Combined Labels'!C50</f>
        <v>erall leverage ratio in 2h? the second one would be, again, sorry to come back on the risk topic. but how comfortable do you feel with respect to your 28% exposure within your asset mix given what we are seeing across the different geographies that you have in terms of the exposure. and within that, are you willing to reallocate capital between the different countries like switzerland, france and germany since -- you've already mentioned that we are seeing some pressure in france. so are you willing to reassess that situation and you look at capital to other geographies like germany or switzerland? or you feel comfortable with that exposure? matthias aellig, swiss life holding ag - group cfo &amp; member of corporate executive board okay. let me take the first question first on the csm. i'm so</v>
      </c>
      <c r="D50" s="10" t="str">
        <f>'Combined Labels'!D50</f>
        <v>germany</v>
      </c>
      <c r="E50" s="10">
        <f>'Combined Labels'!E50</f>
        <v>205851</v>
      </c>
      <c r="F50" s="10">
        <f>'Combined Labels'!J50</f>
        <v>0</v>
      </c>
      <c r="G50" s="10">
        <f>'Combined Labels'!P50</f>
        <v>0</v>
      </c>
      <c r="H50" s="10">
        <f t="shared" si="0"/>
        <v>0</v>
      </c>
    </row>
    <row r="51" spans="1:8" x14ac:dyDescent="0.35">
      <c r="A51" s="10" t="str">
        <f>'Combined Labels'!A51</f>
        <v>greece</v>
      </c>
      <c r="B51" s="10">
        <f>'Combined Labels'!B51</f>
        <v>11049</v>
      </c>
      <c r="C51" s="10" t="str">
        <f>'Combined Labels'!C51</f>
        <v>t is very difficult to understand the market is worse or not. by and large because we haven't been part of the indirect lending in greece, which is the most risky part of the business, we believe that we have a very good quality portfolio. unidentified audience member okay, regarding the profit from greece as we have mentioned in the beginning, we have bring forward the opening of the branches in greece. so, as you know also the break-even point in greece on average we had in the past few years -- in the past two years is sixteen months. by having this and still we have close to 40% of our branches below five years in operations. so, as these maturity profile of our branch network is improving that will help in order to improve the growth rate of our group operations. and actually our cagr</v>
      </c>
      <c r="D51" s="10" t="str">
        <f>'Combined Labels'!D51</f>
        <v>greece</v>
      </c>
      <c r="E51" s="10">
        <f>'Combined Labels'!E51</f>
        <v>46117</v>
      </c>
      <c r="F51" s="10">
        <f>'Combined Labels'!J51</f>
        <v>1</v>
      </c>
      <c r="G51" s="10">
        <f>'Combined Labels'!P51</f>
        <v>0</v>
      </c>
      <c r="H51" s="10">
        <f t="shared" si="0"/>
        <v>1</v>
      </c>
    </row>
    <row r="52" spans="1:8" x14ac:dyDescent="0.35">
      <c r="A52" s="10" t="str">
        <f>'Combined Labels'!A52</f>
        <v>netherlands</v>
      </c>
      <c r="B52" s="10">
        <f>'Combined Labels'!B52</f>
        <v>5448</v>
      </c>
      <c r="C52" s="10" t="str">
        <f>'Combined Labels'!C52</f>
        <v>growth, underlying 6%. actually they were up by 10%. but a substantial part was explained by impact of foreign exchange movements, especially the appreciation of the brazilian reais led to increases in the cost level in brazil, and a number of one-off items in group functions, some incidental items in north america and brazil. and, let’s not forget, basically the double accrual for bonuses in the netherlands because of the change in the bonus system in the collective labor agreement. i just recall that at the end of 2004 we reached a consensus with the trade unions in the netherlands to change the group labor agreement whereby we changed from a profit-sharing system to a performance-related bonus system for every individual employee in the netherlands. that obviously was linked to a transi</v>
      </c>
      <c r="D52" s="10" t="str">
        <f>'Combined Labels'!D52</f>
        <v>netherlands</v>
      </c>
      <c r="E52" s="10">
        <f>'Combined Labels'!E52</f>
        <v>19708</v>
      </c>
      <c r="F52" s="10">
        <f>'Combined Labels'!J52</f>
        <v>0</v>
      </c>
      <c r="G52" s="10">
        <f>'Combined Labels'!P52</f>
        <v>0</v>
      </c>
      <c r="H52" s="10">
        <f t="shared" si="0"/>
        <v>0</v>
      </c>
    </row>
    <row r="53" spans="1:8" x14ac:dyDescent="0.35">
      <c r="A53" s="10" t="str">
        <f>'Combined Labels'!A53</f>
        <v>poland</v>
      </c>
      <c r="B53" s="10">
        <f>'Combined Labels'!B53</f>
        <v>40571</v>
      </c>
      <c r="C53" s="10" t="str">
        <f>'Combined Labels'!C53</f>
        <v xml:space="preserve">nia, they were very good in poland. they were also good and improving in italy. it was a good year also on cash ebitda. we had 12% growth of that measured, and we remained highly profitable, well funded, low leverage. business prepared to continue profitably in 2020 and beyond. i will now go to discuss certain geographies and our main geographies and the results of those segments. i'll start with poland, and i'm looking at slide #9. poland was, again, our main market for investments in 2019. the market itself, as you may see on slide #9, was pln 13 billion in nominal or pln 1.4 billion in terms of invested capital. that was below our expectations. although, it was a decent size of the market, a significant part of that market in 2019 was 1 transaction of getback's assets for about pln 400 </v>
      </c>
      <c r="D53" s="10" t="str">
        <f>'Combined Labels'!D53</f>
        <v>poland</v>
      </c>
      <c r="E53" s="10">
        <f>'Combined Labels'!E53</f>
        <v>169766</v>
      </c>
      <c r="F53" s="10">
        <f>'Combined Labels'!J53</f>
        <v>-1</v>
      </c>
      <c r="G53" s="10">
        <f>'Combined Labels'!P53</f>
        <v>0</v>
      </c>
      <c r="H53" s="10">
        <f t="shared" si="0"/>
        <v>-1</v>
      </c>
    </row>
    <row r="54" spans="1:8" x14ac:dyDescent="0.35">
      <c r="A54" s="10" t="str">
        <f>'Combined Labels'!A54</f>
        <v>france</v>
      </c>
      <c r="B54" s="10">
        <f>'Combined Labels'!B54</f>
        <v>34994</v>
      </c>
      <c r="C54" s="10" t="str">
        <f>'Combined Labels'!C54</f>
        <v xml:space="preserve"> that the medicines we provide to patients around the world contribute significantly to their well-being. we are confident that we can take greater advantage of these attributes by continuing to focus on the implementation of the deliver strategy while simplifying some of its component parts. we remain committed to driving growth in the u.k. we still view european expansion into countries such as france and germany as a high priority for concordia. we will maintain our focus on pipeline growth, and we will continue to extend our lean operating model. as many of you are aware, on may 2, we also announced that guy clark has joined the company as its chief corporate development officer. one of guy's key responsibilities will be to help concordia refine its corporate strategy going forward. we</v>
      </c>
      <c r="D54" s="10" t="str">
        <f>'Combined Labels'!D54</f>
        <v>france</v>
      </c>
      <c r="E54" s="10">
        <f>'Combined Labels'!E54</f>
        <v>149695</v>
      </c>
      <c r="F54" s="10">
        <f>'Combined Labels'!J54</f>
        <v>1</v>
      </c>
      <c r="G54" s="10">
        <f>'Combined Labels'!P54</f>
        <v>0</v>
      </c>
      <c r="H54" s="10">
        <f t="shared" si="0"/>
        <v>1</v>
      </c>
    </row>
    <row r="55" spans="1:8" x14ac:dyDescent="0.35">
      <c r="A55" s="10" t="str">
        <f>'Combined Labels'!A55</f>
        <v>german</v>
      </c>
      <c r="B55" s="10">
        <f>'Combined Labels'!B55</f>
        <v>36332</v>
      </c>
      <c r="C55" s="10" t="str">
        <f>'Combined Labels'!C55</f>
        <v>cib business. around eur 70 billion are in the equities business, where they mainly hedge client derivatives and structured notes, and around eur 50 billion are in our core rates business and are mainly government bonds. overall, the bank's low market risk levels speak for the low risk taken in the trading inventory. approximately 40% of our assets are loans, including eur 137 billion of low risk german mortgages and eur 126 billion of investment grade rated corporate loans. our loan-to-deposit ratio of 77% is very conservative and provides a significant liquidity cushion to the bank. our derivative assets of eur 29 billion on a net basis are largely self-funding, given the similar level of offsetting derivatives liabilities. more than half of the balance sheet is funded by stable and rela</v>
      </c>
      <c r="D55" s="10" t="str">
        <f>'Combined Labels'!D55</f>
        <v>germany</v>
      </c>
      <c r="E55" s="10">
        <f>'Combined Labels'!E55</f>
        <v>154326</v>
      </c>
      <c r="F55" s="10">
        <f>'Combined Labels'!J55</f>
        <v>2</v>
      </c>
      <c r="G55" s="10">
        <f>'Combined Labels'!P55</f>
        <v>0</v>
      </c>
      <c r="H55" s="10">
        <f t="shared" si="0"/>
        <v>2</v>
      </c>
    </row>
    <row r="56" spans="1:8" x14ac:dyDescent="0.35">
      <c r="A56" s="10" t="str">
        <f>'Combined Labels'!A56</f>
        <v>spain</v>
      </c>
      <c r="B56" s="10">
        <f>'Combined Labels'!B56</f>
        <v>22282</v>
      </c>
      <c r="C56" s="10" t="str">
        <f>'Combined Labels'!C56</f>
        <v>n't necessarily have an impact on the loss experience. the frequency does, but the fact that the covers are simpler doesn't necessarily have to have an impact on the loss experience. michael van wegen, bofa merrill lynch - analyst perfect. thank you. operator niccolo dalla palma. niccolo dalla palma, exane bnp paribas - analyst i've got three questions. the first one is on the health insurance in spain, which is a significant chunk of the spanish premiums and especially in the quarter. and just the combined ratio at 107%, i just wanted to check if this is a one-off increase or if there is anything, any worrying trend in this line of business. the second question relates to what you said regarding the reasons why you did not include the -- adjust for the turkish building sale in the normali</v>
      </c>
      <c r="D56" s="10" t="str">
        <f>'Combined Labels'!D56</f>
        <v>spain</v>
      </c>
      <c r="E56" s="10">
        <f>'Combined Labels'!E56</f>
        <v>101430</v>
      </c>
      <c r="F56" s="10">
        <f>'Combined Labels'!J56</f>
        <v>0</v>
      </c>
      <c r="G56" s="10">
        <f>'Combined Labels'!P56</f>
        <v>0</v>
      </c>
      <c r="H56" s="10">
        <f t="shared" si="0"/>
        <v>0</v>
      </c>
    </row>
    <row r="57" spans="1:8" x14ac:dyDescent="0.35">
      <c r="A57" s="10" t="str">
        <f>'Combined Labels'!A57</f>
        <v>sweden</v>
      </c>
      <c r="B57" s="10">
        <f>'Combined Labels'!B57</f>
        <v>9965</v>
      </c>
      <c r="C57" s="10" t="str">
        <f>'Combined Labels'!C57</f>
        <v>k18.2 billions in -- that we can use in our funding. and as we also have stated and mentioned in this telephone conference, the cost of sek723 millions in terms of the subordinated loans is already in the result of the continuing operations. so that's the situation there. in terms of loan growth, yes, we see a strong growth as you have seen here. and you see that we have a stronger growth outside sweden than we have in sweden. and the growth outside sweden is not so very much to do with sort of the -- how should i put it, the macroeconomic circumstances. it has to do with our expansion of the branch network. we are not dependent on the macroeconomic environment because, for instance, in great britain, we are such a small part of the whole market. so we can continue for many, many years wit</v>
      </c>
      <c r="D57" s="10" t="str">
        <f>'Combined Labels'!D57</f>
        <v>sweden</v>
      </c>
      <c r="E57" s="10">
        <f>'Combined Labels'!E57</f>
        <v>40897</v>
      </c>
      <c r="F57" s="10">
        <f>'Combined Labels'!J57</f>
        <v>1</v>
      </c>
      <c r="G57" s="10">
        <f>'Combined Labels'!P57</f>
        <v>0</v>
      </c>
      <c r="H57" s="10">
        <f t="shared" si="0"/>
        <v>1</v>
      </c>
    </row>
    <row r="58" spans="1:8" x14ac:dyDescent="0.35">
      <c r="A58" s="10" t="str">
        <f>'Combined Labels'!A58</f>
        <v>spain</v>
      </c>
      <c r="B58" s="10">
        <f>'Combined Labels'!B58</f>
        <v>14875</v>
      </c>
      <c r="C58" s="10" t="str">
        <f>'Combined Labels'!C58</f>
        <v>re in germany. let's go now to the embedded value. i would first like to say that total embedded value amounted to eur3072 million at the end of the year, a solid increase of 21% compared with 2008. however, we would like to point out that eur3 billion is practically the same value as our market capitalization and this doesn't calculate in important pieces of business like the banking business in spain and banca esperia. please note that for the 2009 calculation, mediolanum has adopted the market consistent principles coming from the cfo forum as far as the life business is concerned. for a complete description of the (inaudible) business, you can refer to the supplemental information. but we want to clarify here that from now on, we are fully compliant in all of our life insurance busines</v>
      </c>
      <c r="D58" s="10" t="str">
        <f>'Combined Labels'!D58</f>
        <v>spain</v>
      </c>
      <c r="E58" s="10">
        <f>'Combined Labels'!E58</f>
        <v>63403</v>
      </c>
      <c r="F58" s="10">
        <f>'Combined Labels'!J58</f>
        <v>0</v>
      </c>
      <c r="G58" s="10">
        <f>'Combined Labels'!P58</f>
        <v>0</v>
      </c>
      <c r="H58" s="10">
        <f t="shared" si="0"/>
        <v>0</v>
      </c>
    </row>
    <row r="59" spans="1:8" x14ac:dyDescent="0.35">
      <c r="A59" s="10" t="str">
        <f>'Combined Labels'!A59</f>
        <v>bulgaria</v>
      </c>
      <c r="B59" s="10">
        <f>'Combined Labels'!B59</f>
        <v>16405</v>
      </c>
      <c r="C59" s="10" t="str">
        <f>'Combined Labels'!C59</f>
        <v>ise over the next months. ronny rehn, kbw - analyst one more question i had. obviously, people had quite a go at us there with romania, big npls, etc., concentrated exposure, how different is the situation really around romania and the (technical difficulty) as mentioned other countries in trouble as well. is it -- i can see that romania kind of stands out to a certain extent, but serbia, kosovo, bulgaria, croatia, we've seen high provision charges now as well. is it really so different or should we probably say it's the region more, a bit more, in fact, a bit slow as a whole? andreas treichl, erste group bank ag - ceo as i said, it's the same situation as in the western southern europe. the situation is problematic. the reasons are very different. you can draw maybe some comparisons betwe</v>
      </c>
      <c r="D59" s="10" t="str">
        <f>'Combined Labels'!D59</f>
        <v>bulgaria</v>
      </c>
      <c r="E59" s="10">
        <f>'Combined Labels'!E59</f>
        <v>71178</v>
      </c>
      <c r="F59" s="10">
        <f>'Combined Labels'!J59</f>
        <v>-1</v>
      </c>
      <c r="G59" s="10">
        <f>'Combined Labels'!P59</f>
        <v>0</v>
      </c>
      <c r="H59" s="10">
        <f t="shared" si="0"/>
        <v>-1</v>
      </c>
    </row>
    <row r="60" spans="1:8" x14ac:dyDescent="0.35">
      <c r="A60" s="10" t="str">
        <f>'Combined Labels'!A60</f>
        <v>cyprus</v>
      </c>
      <c r="B60" s="10">
        <f>'Combined Labels'!B60</f>
        <v>48969</v>
      </c>
      <c r="C60" s="10" t="str">
        <f>'Combined Labels'!C60</f>
        <v>financial results conference call. i'm joined by eliza livadiotou, executive director of finance and legacy; demetris demetriou, chief risk officer; and annita pavlou, manager, ir and esg. before commencing my introductory remarks on the financial performance of the group for the first half of 2022, i would like to comment on the announcement that was published on the 19th of august 2022. bank of cyprus has received 3 unsolicited, conditional, non-binding proposals from lone star over the past 3 months, which the board has unequivocally rejected. the potential of fed is governed by the irish takeover rules and the takeover bids laws administered by the cyprus securities exchange commission. under the irish takeover rules, bank of cyprus management is prohibited from discussing any material</v>
      </c>
      <c r="D60" s="10" t="str">
        <f>'Combined Labels'!D60</f>
        <v>cyprus</v>
      </c>
      <c r="E60" s="10">
        <f>'Combined Labels'!E60</f>
        <v>196098</v>
      </c>
      <c r="F60" s="10">
        <f>'Combined Labels'!J60</f>
        <v>-1</v>
      </c>
      <c r="G60" s="10">
        <f>'Combined Labels'!P60</f>
        <v>1</v>
      </c>
      <c r="H60" s="10">
        <f t="shared" si="0"/>
        <v>99</v>
      </c>
    </row>
    <row r="61" spans="1:8" x14ac:dyDescent="0.35">
      <c r="A61" s="10" t="str">
        <f>'Combined Labels'!A61</f>
        <v>italy</v>
      </c>
      <c r="B61" s="10">
        <f>'Combined Labels'!B61</f>
        <v>2748</v>
      </c>
      <c r="C61" s="10" t="str">
        <f>'Combined Labels'!C61</f>
        <v xml:space="preserve"> question, which has to do with public finance, what is included into this other, is not really corporate loans. it's either project financing or what we call ppp, that is said for public private partnerships. we have been very active in both sectors during the first half of this year. as far as ppps are concerned, mainly in the united kingdom and as far as project finance is concerned, mainly in italy. we have booked a small number of very large transactions in italy, which in effect from full guarantee of the republic of italy. this has of course two consequences. the first one is that the bis ratings of this commitment is 0%. but as a consequence, this margin is very similar to the margin of a loan to a local authority. so this is reason why the average margin that you have calculated i</v>
      </c>
      <c r="D61" s="10" t="str">
        <f>'Combined Labels'!D61</f>
        <v>italy</v>
      </c>
      <c r="E61" s="10">
        <f>'Combined Labels'!E61</f>
        <v>9251</v>
      </c>
      <c r="F61" s="10">
        <f>'Combined Labels'!J61</f>
        <v>1</v>
      </c>
      <c r="G61" s="10">
        <f>'Combined Labels'!P61</f>
        <v>1</v>
      </c>
      <c r="H61" s="10">
        <f t="shared" si="0"/>
        <v>99</v>
      </c>
    </row>
    <row r="62" spans="1:8" x14ac:dyDescent="0.35">
      <c r="A62" s="10" t="str">
        <f>'Combined Labels'!A62</f>
        <v>dutch</v>
      </c>
      <c r="B62" s="10">
        <f>'Combined Labels'!B62</f>
        <v>8783</v>
      </c>
      <c r="C62" s="10" t="str">
        <f>'Combined Labels'!C62</f>
        <v>of 2008. it's one of axa's competitive advantages to be innovative in products and to have the ability to replicate them in other markets when it works somewhere. we use it and we want to use it at an accelerated pace. risk and capital management initiatives. in terms of capital management optimization, we've been selling some non-core businesses -- the u.s. business from winterthur, but also the dutch business, and not only the dutch business from winterthur -- our own dutch business. the management board is quite pragmatic when it comes to an approach to the businesses. what we want to do is really to make a difference. to make a difference you need to have really efficient companies with an ability to grow your market share faster than others and with the critical scale. the issue we ha</v>
      </c>
      <c r="D62" s="10" t="str">
        <f>'Combined Labels'!D62</f>
        <v>netherlands</v>
      </c>
      <c r="E62" s="10">
        <f>'Combined Labels'!E62</f>
        <v>35726</v>
      </c>
      <c r="F62" s="10">
        <f>'Combined Labels'!J62</f>
        <v>0</v>
      </c>
      <c r="G62" s="10">
        <f>'Combined Labels'!P62</f>
        <v>0</v>
      </c>
      <c r="H62" s="10">
        <f t="shared" si="0"/>
        <v>0</v>
      </c>
    </row>
    <row r="63" spans="1:8" x14ac:dyDescent="0.35">
      <c r="A63" s="10" t="str">
        <f>'Combined Labels'!A63</f>
        <v>germany</v>
      </c>
      <c r="B63" s="10">
        <f>'Combined Labels'!B63</f>
        <v>33964</v>
      </c>
      <c r="C63" s="10" t="str">
        <f>'Combined Labels'!C63</f>
        <v>id cut prices because we're trying to build market share there. so some of that favorable morbidity going forward is getting shared with customers. and then, again, we've had an external environment where the markets have been doing well and the credit environment has been relatively benign. so all of those things have been helping us report very strong sales and earnings growth in ireland and in germany. paul anthony mahon, great-west lifeco inc. - president &amp; ceo thanks, steve. operator the next question is from gabriel dechaine at national bank financial. gabriel dechaine, national bank financial, inc., research division - analyst just on the europe segment before moving on. it was the only business where we had a pretty big increase in expenses, constant currency or as reported, i gues</v>
      </c>
      <c r="D63" s="10" t="str">
        <f>'Combined Labels'!D63</f>
        <v>germany</v>
      </c>
      <c r="E63" s="10">
        <f>'Combined Labels'!E63</f>
        <v>145673</v>
      </c>
      <c r="F63" s="10">
        <f>'Combined Labels'!J63</f>
        <v>2</v>
      </c>
      <c r="G63" s="10">
        <f>'Combined Labels'!P63</f>
        <v>0</v>
      </c>
      <c r="H63" s="10">
        <f t="shared" si="0"/>
        <v>2</v>
      </c>
    </row>
    <row r="64" spans="1:8" x14ac:dyDescent="0.35">
      <c r="A64" s="10" t="str">
        <f>'Combined Labels'!A64</f>
        <v>hungary</v>
      </c>
      <c r="B64" s="10">
        <f>'Combined Labels'!B64</f>
        <v>38899</v>
      </c>
      <c r="C64" s="10" t="str">
        <f>'Combined Labels'!C64</f>
        <v>t actually reach by the end of this year the level of the base rate, which is at 90 basis points. now given the developments in the eurozone, both in terms of monetary policy and also in terms of the real economic growth, obviously, it's quite unlikely that the euro operating environment moves upwards in the foreseeable future. and therefore, that creates a substantial room for monetary policy in hungary. and therefore, it became extremely unlikely that the -- in a foreseeable -- that during the course of this year, we see material further increase in the reference. so having said that, some increase did happen. so in the second quarter, the closing level of the 3 months into bank rate, which is our reference rate, increased by 7 basis points. and the quarterly average increased like 4 bas</v>
      </c>
      <c r="D64" s="10" t="str">
        <f>'Combined Labels'!D64</f>
        <v>hungary</v>
      </c>
      <c r="E64" s="10">
        <f>'Combined Labels'!E64</f>
        <v>164282</v>
      </c>
      <c r="F64" s="10">
        <f>'Combined Labels'!J64</f>
        <v>1</v>
      </c>
      <c r="G64" s="10">
        <f>'Combined Labels'!P64</f>
        <v>0</v>
      </c>
      <c r="H64" s="10">
        <f t="shared" si="0"/>
        <v>1</v>
      </c>
    </row>
    <row r="65" spans="1:8" x14ac:dyDescent="0.35">
      <c r="A65" s="10" t="str">
        <f>'Combined Labels'!A65</f>
        <v>belgium</v>
      </c>
      <c r="B65" s="10">
        <f>'Combined Labels'!B65</f>
        <v>41275</v>
      </c>
      <c r="C65" s="10" t="str">
        <f>'Combined Labels'!C65</f>
        <v>m, being on personal lines, as i said. operator next question, from fulin liang from morgan stanley. fulin liang, morgan stanley, research division - equity analyst a couple of questions. so first of all is in terms of the intergroup remittance. did you just say actually all the -- like, india, china, turkey, they're already kind of confirmed for the remittance. did you actually just say that the belgium remittance is still in discussion? could you please kind of confirm that point? so that's the first one. and then secondly is that -- so considering that you just mentioned that your capital return is -- doesn't really matter how strong your solvency is. and also we see that your solvency ratio is really not sensitive to the credit portfolio because you're under-invested in credit. and the</v>
      </c>
      <c r="D65" s="10" t="str">
        <f>'Combined Labels'!D65</f>
        <v>belgium</v>
      </c>
      <c r="E65" s="10">
        <f>'Combined Labels'!E65</f>
        <v>172205</v>
      </c>
      <c r="F65" s="10">
        <f>'Combined Labels'!J65</f>
        <v>0</v>
      </c>
      <c r="G65" s="10">
        <f>'Combined Labels'!P65</f>
        <v>1</v>
      </c>
      <c r="H65" s="10">
        <f t="shared" si="0"/>
        <v>99</v>
      </c>
    </row>
    <row r="66" spans="1:8" x14ac:dyDescent="0.35">
      <c r="A66" s="10" t="str">
        <f>'Combined Labels'!A66</f>
        <v>maltese</v>
      </c>
      <c r="B66" s="10">
        <f>'Combined Labels'!B66</f>
        <v>360</v>
      </c>
      <c r="C66" s="10" t="str">
        <f>'Combined Labels'!C66</f>
        <v xml:space="preserve"> maltese, sandler o'neill asset management - okay. and that was -- so the second one was also just a longer term debt but it was a debt swap as well? peter verrill, banknorth group inc. - cfo and coo correct. terry maltese, sandler o'neill asset management - all right. i'm sorry; is that right? william ryan, banknorth group inc. - chairman, president and ceo yes, it is, terry, you're right. terry maltese, sandler o'neill asset management - okay. and then just one last question: you mentioned something that i think i heard for the first time, the international business. william ryan, banknorth group inc. - chairman, president and ceo yeah, it's not really -- i should comment on it. we have historically for local customers done some international business where we lose the fee income and wha</v>
      </c>
      <c r="D66" s="10" t="str">
        <f>'Combined Labels'!D66</f>
        <v>malta</v>
      </c>
      <c r="E66" s="10">
        <f>'Combined Labels'!E66</f>
        <v>476</v>
      </c>
      <c r="F66" s="10">
        <f>'Combined Labels'!J66</f>
        <v>0</v>
      </c>
      <c r="G66" s="10">
        <f>'Combined Labels'!P66</f>
        <v>1</v>
      </c>
      <c r="H66" s="10">
        <f t="shared" si="0"/>
        <v>99</v>
      </c>
    </row>
    <row r="67" spans="1:8" x14ac:dyDescent="0.35">
      <c r="A67" s="10" t="str">
        <f>'Combined Labels'!A67</f>
        <v>ireland</v>
      </c>
      <c r="B67" s="10">
        <f>'Combined Labels'!B67</f>
        <v>13061</v>
      </c>
      <c r="C67" s="10" t="str">
        <f>'Combined Labels'!C67</f>
        <v xml:space="preserve"> thomson reuters streetevents event transcript e d i t e d v e r s i o n preliminary 2008 bank of ireland earnings conference call may 19, 2009 / 8:00am gmt corporate participants john o'donovan bank of ireland - chief financial officer richie boucher bank of ireland - group chief executive des crowley bank of ireland - chief executive uk financial services conference call participiants rohith chandra-rajan citigroup - analyst eamonn hughes goodbody stockbrokers - analyst leigh goodwin fox-pitt kelton - analyst sebastian orsi merrion stockbrokers - analyst aaron ibbotson goldman sachs - analyst ciaran callaghan ncb - analyst scott rankin davy stockbrokers - analyst richie boucher, bank of ireland - grou</v>
      </c>
      <c r="D67" s="10" t="str">
        <f>'Combined Labels'!D67</f>
        <v>ireland</v>
      </c>
      <c r="E67" s="10">
        <f>'Combined Labels'!E67</f>
        <v>54739</v>
      </c>
      <c r="F67" s="10">
        <f>'Combined Labels'!J67</f>
        <v>0</v>
      </c>
      <c r="G67" s="10">
        <f>'Combined Labels'!P67</f>
        <v>1</v>
      </c>
      <c r="H67" s="10">
        <f t="shared" ref="H67:H130" si="1">IF(G67=1,99,F67)</f>
        <v>99</v>
      </c>
    </row>
    <row r="68" spans="1:8" x14ac:dyDescent="0.35">
      <c r="A68" s="10" t="str">
        <f>'Combined Labels'!A68</f>
        <v>netherlands</v>
      </c>
      <c r="B68" s="10">
        <f>'Combined Labels'!B68</f>
        <v>7118</v>
      </c>
      <c r="C68" s="10" t="str">
        <f>'Combined Labels'!C68</f>
        <v xml:space="preserve">me of the derivative transaction. so what you do is, you reserve part of the p&amp;l which required to cover the market valuation adjustment faced by the bank over the lifetime of the derivative. so you have the part that's reserved is not included in the p&amp;l that -- at trade commencement, but deferred over the full tenor of the trade. so that's how it works, and the fact that you're seeing it in the netherlands is a function of the fact that obviously global markets is now -- in the netherlands is part of the regional business. the second element is that you have certainly correctly identified my train of thought with regard to potential releases. it is indeed possible that there could be releases in the netherlands in -- in the netherlands, being the netherlands as a geographical entity, in </v>
      </c>
      <c r="D68" s="10" t="str">
        <f>'Combined Labels'!D68</f>
        <v>netherlands</v>
      </c>
      <c r="E68" s="10">
        <f>'Combined Labels'!E68</f>
        <v>27001</v>
      </c>
      <c r="F68" s="10">
        <f>'Combined Labels'!J68</f>
        <v>0</v>
      </c>
      <c r="G68" s="10">
        <f>'Combined Labels'!P68</f>
        <v>1</v>
      </c>
      <c r="H68" s="10">
        <f t="shared" si="1"/>
        <v>99</v>
      </c>
    </row>
    <row r="69" spans="1:8" x14ac:dyDescent="0.35">
      <c r="A69" s="10" t="str">
        <f>'Combined Labels'!A69</f>
        <v>stockholm</v>
      </c>
      <c r="B69" s="10">
        <f>'Combined Labels'!B69</f>
        <v>46914</v>
      </c>
      <c r="C69" s="10" t="str">
        <f>'Combined Labels'!C69</f>
        <v>t companies, but three strong local brands. and while komplett and webhallen -- the komplett and webhallen brands both target a more niche customer group, including the hard-core gamers, netonnet complements these positions with a broader customer reach. taking a look at our supply chain, komplett currently has warehouse operations in sandefjord, an hour's drive from norwegian capital oslo and in stockholm. with netonnet we also get a warehouse in (inaudible) outside of gothenburg. this is a location that complements our current supply chain well and gives us an infrastructure with the potential of reaching the majority of our customers with same day delivery. in addition, netonnet service centers over time will also provide additional potential for further market proximity. komplett has p</v>
      </c>
      <c r="D69" s="10" t="str">
        <f>'Combined Labels'!D69</f>
        <v>sweden</v>
      </c>
      <c r="E69" s="10">
        <f>'Combined Labels'!E69</f>
        <v>189474</v>
      </c>
      <c r="F69" s="10">
        <f>'Combined Labels'!J69</f>
        <v>0</v>
      </c>
      <c r="G69" s="10">
        <f>'Combined Labels'!P69</f>
        <v>1</v>
      </c>
      <c r="H69" s="10">
        <f t="shared" si="1"/>
        <v>99</v>
      </c>
    </row>
    <row r="70" spans="1:8" x14ac:dyDescent="0.35">
      <c r="A70" s="10" t="str">
        <f>'Combined Labels'!A70</f>
        <v>germany</v>
      </c>
      <c r="B70" s="10">
        <f>'Combined Labels'!B70</f>
        <v>1360</v>
      </c>
      <c r="C70" s="10" t="str">
        <f>'Combined Labels'!C70</f>
        <v xml:space="preserve">r, due to the (inaudible). now i wold like to review the situation involving new ventures. new ventures in total generated an excess of 645 (ph) million euro which is an improvement of 34 percent compared to the same period last year. this progress is due to the strong improvements in the results of bank esperia (ph) in spain. and what accomplished this time the expected increase in the losses in germany, having (inaudible) operational start up costs (inaudible). the main (ph) consolidated effect was a loss of 26 million euro, an improvement of 16 percent over the results from the same period in 2002. now i'd like to review the new ventures one-by-one starting with bank esperia (ph). (inaudible) nine months came in at 2.1 million euro or at least one million pertaining (ph) to mediolanum. </v>
      </c>
      <c r="D70" s="10" t="str">
        <f>'Combined Labels'!D70</f>
        <v>germany</v>
      </c>
      <c r="E70" s="10">
        <f>'Combined Labels'!E70</f>
        <v>3491</v>
      </c>
      <c r="F70" s="10">
        <f>'Combined Labels'!J70</f>
        <v>-1</v>
      </c>
      <c r="G70" s="10">
        <f>'Combined Labels'!P70</f>
        <v>0</v>
      </c>
      <c r="H70" s="10">
        <f t="shared" si="1"/>
        <v>-1</v>
      </c>
    </row>
    <row r="71" spans="1:8" x14ac:dyDescent="0.35">
      <c r="A71" s="10" t="str">
        <f>'Combined Labels'!A71</f>
        <v>vienna</v>
      </c>
      <c r="B71" s="10">
        <f>'Combined Labels'!B71</f>
        <v>19768</v>
      </c>
      <c r="C71" s="10" t="str">
        <f>'Combined Labels'!C71</f>
        <v xml:space="preserve"> the impact on the bottom line is a single digit amount. ralph hebgen, kbw - analyst okay, that's great. can i just have one follow up? i appreciate that you cannot disclose exactly what the contribution of the conversion projects to the new business value is. but it would still help to give us a guideline, some sort of indication of what order of magnitude we are talking about here. peter hagen, vienna insurance group ag - member, managing board well, it's a guideline, it's a rough guideline what this project is contributing, because you can say, roughly 20% of the new business value. ralph hebgen, kbw - analyst okay, that's great. thank you very much. and -- so that was 20%, roughly 20% of new business value this year -- sorry, in 2011? peter hagen, vienna insurance group ag - member, ma</v>
      </c>
      <c r="D71" s="10" t="str">
        <f>'Combined Labels'!D71</f>
        <v>austria</v>
      </c>
      <c r="E71" s="10">
        <f>'Combined Labels'!E71</f>
        <v>90185</v>
      </c>
      <c r="F71" s="10">
        <f>'Combined Labels'!J71</f>
        <v>0</v>
      </c>
      <c r="G71" s="10">
        <f>'Combined Labels'!P71</f>
        <v>1</v>
      </c>
      <c r="H71" s="10">
        <f t="shared" si="1"/>
        <v>99</v>
      </c>
    </row>
    <row r="72" spans="1:8" x14ac:dyDescent="0.35">
      <c r="A72" s="10" t="str">
        <f>'Combined Labels'!A72</f>
        <v>italy</v>
      </c>
      <c r="B72" s="10">
        <f>'Combined Labels'!B72</f>
        <v>7309</v>
      </c>
      <c r="C72" s="10" t="str">
        <f>'Combined Labels'!C72</f>
        <v>hich was, and a smart question is, how may the legal changes in italy affect any policy of ours, what is my judgment, whether they will happen or not? i want to state precisely, i'm not able, i repeat, to elaborate, to assess, whichever change. what i do think is that we should put in our mind that this is not a wind of change, this is a structural change which is occurring in europe, not only in italy. therefore it's not only ourselves, it's other markets. therefore we should never make a balance of what may happen or happen in a period of two months. what has been changing -- how much has been changing has been as such, as today we are discussing of possible legal framework, that two months ago were not even in the radar screen. therefore the sense that we say is in a dynamic market many</v>
      </c>
      <c r="D72" s="10" t="str">
        <f>'Combined Labels'!D72</f>
        <v>italy</v>
      </c>
      <c r="E72" s="10">
        <f>'Combined Labels'!E72</f>
        <v>27789</v>
      </c>
      <c r="F72" s="10">
        <f>'Combined Labels'!J72</f>
        <v>0</v>
      </c>
      <c r="G72" s="10">
        <f>'Combined Labels'!P72</f>
        <v>1</v>
      </c>
      <c r="H72" s="10">
        <f t="shared" si="1"/>
        <v>99</v>
      </c>
    </row>
    <row r="73" spans="1:8" x14ac:dyDescent="0.35">
      <c r="A73" s="10" t="str">
        <f>'Combined Labels'!A73</f>
        <v>finland</v>
      </c>
      <c r="B73" s="10">
        <f>'Combined Labels'!B73</f>
        <v>23570</v>
      </c>
      <c r="C73" s="10" t="str">
        <f>'Combined Labels'!C73</f>
        <v xml:space="preserve"> side. i mean, i think that not looking at it to start with, but looking on the q4 developments, i think we had a relatively good momentum in norway, actually. that was one of the areas where we had relatively good volume development compared to other markets. we are not -- as i said before, we are not that occupied with market shares, and i still think that we have also indicated that norway and finland are some of the countries where we do expect to see some potential going forward. ari kaperi, nordea bank ab - chief risk officer i can take the shipping question. we didn't release any collective provisions in shipping in q4. we didn't -- we discontinued to build those up, however, so that then the collective provisions in shipping were unchanged. we had [done], let's say, around eur10 mi</v>
      </c>
      <c r="D73" s="10" t="str">
        <f>'Combined Labels'!D73</f>
        <v>finland</v>
      </c>
      <c r="E73" s="10">
        <f>'Combined Labels'!E73</f>
        <v>107798</v>
      </c>
      <c r="F73" s="10">
        <f>'Combined Labels'!J73</f>
        <v>1</v>
      </c>
      <c r="G73" s="10">
        <f>'Combined Labels'!P73</f>
        <v>0</v>
      </c>
      <c r="H73" s="10">
        <f t="shared" si="1"/>
        <v>1</v>
      </c>
    </row>
    <row r="74" spans="1:8" x14ac:dyDescent="0.35">
      <c r="A74" s="10" t="str">
        <f>'Combined Labels'!A74</f>
        <v>romanian</v>
      </c>
      <c r="B74" s="10">
        <f>'Combined Labels'!B74</f>
        <v>38850</v>
      </c>
      <c r="C74" s="10" t="str">
        <f>'Combined Labels'!C74</f>
        <v xml:space="preserve"> that on the corporate side, we have done short-term advances. they have also a lower credit conversion factor, short-term as well is also giving you some benefit on the risk weighting. so -- 2x is a base effect. so i would not draw a conclusion out of this in terms of trending it. martin grüll, raiffeisen bank international ag - cfo &amp; member of management board and then there was the question on romanian bank tax. as you know, at the end of march, the law was amended. in our case, we expect around eur 10 million tax burden, as you may know, it depends also on the growth momentum for this year. and this is also the reason why the auditors have agreed that after calculation of the gross momentum, it should be then booked at the end of the year. simon nellis, citigroup inc, research division</v>
      </c>
      <c r="D74" s="10" t="str">
        <f>'Combined Labels'!D74</f>
        <v>romania</v>
      </c>
      <c r="E74" s="10">
        <f>'Combined Labels'!E74</f>
        <v>164064</v>
      </c>
      <c r="F74" s="10">
        <f>'Combined Labels'!J74</f>
        <v>0</v>
      </c>
      <c r="G74" s="10">
        <f>'Combined Labels'!P74</f>
        <v>0</v>
      </c>
      <c r="H74" s="10">
        <f t="shared" si="1"/>
        <v>0</v>
      </c>
    </row>
    <row r="75" spans="1:8" x14ac:dyDescent="0.35">
      <c r="A75" s="10" t="str">
        <f>'Combined Labels'!A75</f>
        <v>portugal</v>
      </c>
      <c r="B75" s="10">
        <f>'Combined Labels'!B75</f>
        <v>471</v>
      </c>
      <c r="C75" s="10" t="str">
        <f>'Combined Labels'!C75</f>
        <v xml:space="preserve">ative policy which our group follows in terms of covering of provisions. and all [relations] being quite comfortable, they have been remaining so in the first quarter already of this year. we spoke before that one of the major factors which permitted the bank to have a very good -- comparatively to be very good results and certainly very, very good results in terms of its immediate competitors in portugal [inaudible] was the success of [cutting] strategy which last year produced a decline to 1.2% growth from a level effectively of 9.6 at the beginning of the year. a slight increase to 2.1% growth has occurred in the first quarter which is due mostly to amortizations of new investments in systems which were not -- which came into operations which were not present in pervious years. anyway, </v>
      </c>
      <c r="D75" s="10" t="str">
        <f>'Combined Labels'!D75</f>
        <v>portugal</v>
      </c>
      <c r="E75" s="10">
        <f>'Combined Labels'!E75</f>
        <v>651</v>
      </c>
      <c r="F75" s="10">
        <f>'Combined Labels'!J75</f>
        <v>0</v>
      </c>
      <c r="G75" s="10">
        <f>'Combined Labels'!P75</f>
        <v>0</v>
      </c>
      <c r="H75" s="10">
        <f t="shared" si="1"/>
        <v>0</v>
      </c>
    </row>
    <row r="76" spans="1:8" x14ac:dyDescent="0.35">
      <c r="A76" s="10" t="str">
        <f>'Combined Labels'!A76</f>
        <v>swedish</v>
      </c>
      <c r="B76" s="10">
        <f>'Combined Labels'!B76</f>
        <v>3052</v>
      </c>
      <c r="C76" s="10" t="str">
        <f>'Combined Labels'!C76</f>
        <v xml:space="preserve"> leaving the company virtually through special solutions we have allocated 244 million compared to virtually nothing last year. and then we have other miscellaneous costs to approximately the same all and all adding up to 5.1 billion swedish krones. the international banking operations including fih, the first eight months of this year amounts to 767 million swedish krones. the development in the swedish operations is continuing according to plan that is being further reduced and slowly but surely is approaching the 9000 number mark. in other expenses including it costs and communications and things like that advertising and marketing, we are virtually at the same level even slightly less than last year. the cost income ratio is stable and as you know we have a long-range ambition to reach</v>
      </c>
      <c r="D76" s="10" t="str">
        <f>'Combined Labels'!D76</f>
        <v>sweden</v>
      </c>
      <c r="E76" s="10">
        <f>'Combined Labels'!E76</f>
        <v>10170</v>
      </c>
      <c r="F76" s="10">
        <f>'Combined Labels'!J76</f>
        <v>0</v>
      </c>
      <c r="G76" s="10">
        <f>'Combined Labels'!P76</f>
        <v>0</v>
      </c>
      <c r="H76" s="10">
        <f t="shared" si="1"/>
        <v>0</v>
      </c>
    </row>
    <row r="77" spans="1:8" x14ac:dyDescent="0.35">
      <c r="A77" s="10" t="str">
        <f>'Combined Labels'!A77</f>
        <v>belgium</v>
      </c>
      <c r="B77" s="10">
        <f>'Combined Labels'!B77</f>
        <v>7668</v>
      </c>
      <c r="C77" s="10" t="str">
        <f>'Combined Labels'!C77</f>
        <v xml:space="preserve"> we will keep this activity at the rather lower level, compensating with these two other activity, international activities and geeks activities. but what i want to absolutely confirm is that we are not all concerned by an increase in the kind of prices for mortgage in united states or elsewhere too, but especially in united states. unidentified audience member two questions, please. the first on belgium. did i understand correctly that the main driver of nearly 2% growth in revenues was the impact for low pricing on mortgages? in which case, the question is why does your business seem to be more sensitive to the mortgage business, given that kbc's belgium nii was up 8% year on year? fortis, obviously, haven't reported yet but they've already [sold that] even in q2 where the mortgages were</v>
      </c>
      <c r="D77" s="10" t="str">
        <f>'Combined Labels'!D77</f>
        <v>belgium</v>
      </c>
      <c r="E77" s="10">
        <f>'Combined Labels'!E77</f>
        <v>30629</v>
      </c>
      <c r="F77" s="10">
        <f>'Combined Labels'!J77</f>
        <v>0</v>
      </c>
      <c r="G77" s="10">
        <f>'Combined Labels'!P77</f>
        <v>1</v>
      </c>
      <c r="H77" s="10">
        <f t="shared" si="1"/>
        <v>99</v>
      </c>
    </row>
    <row r="78" spans="1:8" x14ac:dyDescent="0.35">
      <c r="A78" s="10" t="str">
        <f>'Combined Labels'!A78</f>
        <v>italy</v>
      </c>
      <c r="B78" s="10">
        <f>'Combined Labels'!B78</f>
        <v>7752</v>
      </c>
      <c r="C78" s="10" t="str">
        <f>'Combined Labels'!C78</f>
        <v>win with the team which has been in [inaudible] bank and managing it today. thank you very much for your attention. obviously, we are ready to answer any questions. questions and answers unidentified audience member good morning. it's [donatella] from banca akros, a series of questions. let me start from page 4. i'd like to understand exactly something more about spreads. you are the only bank in italy which has suffered a reduction in the spread between the end of 2005 and 2006. so, i'd like to understand something more about what happened in the last quarter. are there any extraordinaries, just to understand exactly what happened? especially also to understand how you want to, as it where, maintain the good results and the pick-up of the beginning of 2007. and then page 6, fee structure,</v>
      </c>
      <c r="D78" s="10" t="str">
        <f>'Combined Labels'!D78</f>
        <v>italy</v>
      </c>
      <c r="E78" s="10">
        <f>'Combined Labels'!E78</f>
        <v>31645</v>
      </c>
      <c r="F78" s="10">
        <f>'Combined Labels'!J78</f>
        <v>-1</v>
      </c>
      <c r="G78" s="10">
        <f>'Combined Labels'!P78</f>
        <v>0</v>
      </c>
      <c r="H78" s="10">
        <f t="shared" si="1"/>
        <v>-1</v>
      </c>
    </row>
    <row r="79" spans="1:8" x14ac:dyDescent="0.35">
      <c r="A79" s="10" t="str">
        <f>'Combined Labels'!A79</f>
        <v>irish</v>
      </c>
      <c r="B79" s="10">
        <f>'Combined Labels'!B79</f>
        <v>3539</v>
      </c>
      <c r="C79" s="10" t="str">
        <f>'Combined Labels'!C79</f>
        <v>pfa had. and now, in 2004, the first time we have less equity reduction by the share scheme than write back, because all the expenses through the p&amp;l are immediately written back to the equity. all in all, even then after the dividend which was paid out during the year 2004, the equity has grown by €525m, to €1.9b. as we are already talking about equity, we have now received the approval from the irish regulators for our €400m hybrid tier 1 issue, which was issued at the end of 2003 and at the beginning of 2004. due to a new policy about hybrid tier 1s from the irish regulator, which was issued in october 2004, we are a little bit late, but we have now the approval. so although our model was issued before the policy was renewed, we are meeting the requirements and this brings our tier 1 eq</v>
      </c>
      <c r="D79" s="10" t="str">
        <f>'Combined Labels'!D79</f>
        <v>ireland</v>
      </c>
      <c r="E79" s="10">
        <f>'Combined Labels'!E79</f>
        <v>12015</v>
      </c>
      <c r="F79" s="10">
        <f>'Combined Labels'!J79</f>
        <v>1</v>
      </c>
      <c r="G79" s="10">
        <f>'Combined Labels'!P79</f>
        <v>0</v>
      </c>
      <c r="H79" s="10">
        <f t="shared" si="1"/>
        <v>1</v>
      </c>
    </row>
    <row r="80" spans="1:8" x14ac:dyDescent="0.35">
      <c r="A80" s="10" t="str">
        <f>'Combined Labels'!A80</f>
        <v>finnish</v>
      </c>
      <c r="B80" s="10">
        <f>'Combined Labels'!B80</f>
        <v>49057</v>
      </c>
      <c r="C80" s="10" t="str">
        <f>'Combined Labels'!C80</f>
        <v xml:space="preserve">t purely a lag effect and you'd expect the gap to close? or you think at a branch level, your branch managers are happy to decouple that amount from the overall list price? just trying to understand the dynamic at work, if it's temporary or permanent? carl cederschiold, svenska handelsbanken ab (publ) - cfo, deputy ceo &amp; executive vp please fill in, peter and carina, if you want first of all, the finnish -- . no, we don't have any news to give you on the finnish disposal. and yes, of course, on the margin, we should see the rate levels will benefit the finnish business as well. but we haven't changed anything in our strategic view on our finnish business. on the second one, yes, of course, there are lagging effects, and it is difference between the list and agreed price, and it is all the </v>
      </c>
      <c r="D80" s="10" t="str">
        <f>'Combined Labels'!D80</f>
        <v>finland</v>
      </c>
      <c r="E80" s="10">
        <f>'Combined Labels'!E80</f>
        <v>196362</v>
      </c>
      <c r="F80" s="10">
        <f>'Combined Labels'!J80</f>
        <v>0</v>
      </c>
      <c r="G80" s="10">
        <f>'Combined Labels'!P80</f>
        <v>0</v>
      </c>
      <c r="H80" s="10">
        <f t="shared" si="1"/>
        <v>0</v>
      </c>
    </row>
    <row r="81" spans="1:8" x14ac:dyDescent="0.35">
      <c r="A81" s="10" t="str">
        <f>'Combined Labels'!A81</f>
        <v>sweden</v>
      </c>
      <c r="B81" s="10">
        <f>'Combined Labels'!B81</f>
        <v>52343</v>
      </c>
      <c r="C81" s="10" t="str">
        <f>'Combined Labels'!C81</f>
        <v>ng there. but what we have done there is we have a more demand and we have better customer quality there. and what's give us in the basement for open for the underwriting principles there more. the mainly one of the reasons there is that there is -- if we look at our five countries, the capitalbox operate today, we can see that all countries is performance okay. the well it's -- there is the only sweden is where we can see the little bit lower the loan sales expectation, and that's something what we are working currently. so actually, when you compress the other countries, you can see the growth there, but sweden is a little bit on the flattening there. however, we are currently working that one and we see that in the end of the year, we can see the increase in the loan portfolio on the ca</v>
      </c>
      <c r="D81" s="10" t="str">
        <f>'Combined Labels'!D81</f>
        <v>sweden</v>
      </c>
      <c r="E81" s="10">
        <f>'Combined Labels'!E81</f>
        <v>205648</v>
      </c>
      <c r="F81" s="10">
        <f>'Combined Labels'!J81</f>
        <v>-1</v>
      </c>
      <c r="G81" s="10">
        <f>'Combined Labels'!P81</f>
        <v>0</v>
      </c>
      <c r="H81" s="10">
        <f t="shared" si="1"/>
        <v>-1</v>
      </c>
    </row>
    <row r="82" spans="1:8" x14ac:dyDescent="0.35">
      <c r="A82" s="10" t="str">
        <f>'Combined Labels'!A82</f>
        <v>croatia</v>
      </c>
      <c r="B82" s="10">
        <f>'Combined Labels'!B82</f>
        <v>14205</v>
      </c>
      <c r="C82" s="10" t="str">
        <f>'Combined Labels'!C82</f>
        <v>g or restructuring and in ukraine about half of the book is corporate. is it the same on the corporate side? or have you restructured more or less loans on the retail side and also in terms of the performance? i think you mentioned before that about 8% of loans, restructured loans default again that your experience so far if on the corporate side that's the same as on the retail side. and then in croatia, i just saw that npl ratio decreased quite a bit with the loan portfolio actually not -- actually decreasing and not growing. i was just wondering, is it just really people start to pay again? is that a trend you think will continue? or did you maybe sell some part of the portfolio or what happened in croatia? and then i think i understood from you your answer before, i guess you don't wan</v>
      </c>
      <c r="D82" s="10" t="str">
        <f>'Combined Labels'!D82</f>
        <v>croatia</v>
      </c>
      <c r="E82" s="10">
        <f>'Combined Labels'!E82</f>
        <v>59754</v>
      </c>
      <c r="F82" s="10">
        <f>'Combined Labels'!J82</f>
        <v>1</v>
      </c>
      <c r="G82" s="10">
        <f>'Combined Labels'!P82</f>
        <v>0</v>
      </c>
      <c r="H82" s="10">
        <f t="shared" si="1"/>
        <v>1</v>
      </c>
    </row>
    <row r="83" spans="1:8" x14ac:dyDescent="0.35">
      <c r="A83" s="10" t="str">
        <f>'Combined Labels'!A83</f>
        <v>netherlands</v>
      </c>
      <c r="B83" s="10">
        <f>'Combined Labels'!B83</f>
        <v>30171</v>
      </c>
      <c r="C83" s="10" t="str">
        <f>'Combined Labels'!C83</f>
        <v xml:space="preserve"> is taking shape and gaining speed. and that we have materially improved at each of the three levels of our strategy and that you can see that also in the numbers reflected when you take away some of the one-off effects. the second thing i wanted to close off with is that we are a cooperative bank and one of the ways that is expressed through our works in terms of local communities, either in the netherlands or the world. one of the things that we have announced just recently is the merger of our rabo development activities into the company called arise, where we joined forces with fmo and norfund in africa. together we now have the ability to serve around 20 million clients. but the aim of that activity is to participate in banks so that we can help the development of a financial sector i</v>
      </c>
      <c r="D83" s="10" t="str">
        <f>'Combined Labels'!D83</f>
        <v>netherlands</v>
      </c>
      <c r="E83" s="10">
        <f>'Combined Labels'!E83</f>
        <v>132341</v>
      </c>
      <c r="F83" s="10">
        <f>'Combined Labels'!J83</f>
        <v>0</v>
      </c>
      <c r="G83" s="10">
        <f>'Combined Labels'!P83</f>
        <v>1</v>
      </c>
      <c r="H83" s="10">
        <f t="shared" si="1"/>
        <v>99</v>
      </c>
    </row>
    <row r="84" spans="1:8" x14ac:dyDescent="0.35">
      <c r="A84" s="10" t="str">
        <f>'Combined Labels'!A84</f>
        <v>sofia</v>
      </c>
      <c r="B84" s="10">
        <f>'Combined Labels'!B84</f>
        <v>535</v>
      </c>
      <c r="C84" s="10" t="str">
        <f>'Combined Labels'!C84</f>
        <v xml:space="preserve"> thomson reuters streetevents event transcript e d i t e d v e r s i o n q1 2003 efg eurobank ergasias sa earnings conference call may 15, 2003 / 2:00pm gmt corporate participants paula hadjisotiriou efg eurobank - conference call participiants sofia scourti marshton hellenics securities - hane justerin barclay capital - george taramanos fpk - operator good morning and good afternoon, ladies and gentlemen. welcome to the efg eurobank (inaudible) conference call. at this time all participants are in a listen-only mode. later we will conduct a question and answer session. i would now like to turn the call over to your host, mr. talamusis (</v>
      </c>
      <c r="D84" s="10" t="str">
        <f>'Combined Labels'!D84</f>
        <v>bulgaria</v>
      </c>
      <c r="E84" s="10">
        <f>'Combined Labels'!E84</f>
        <v>975</v>
      </c>
      <c r="F84" s="10">
        <f>'Combined Labels'!J84</f>
        <v>0</v>
      </c>
      <c r="G84" s="10">
        <f>'Combined Labels'!P84</f>
        <v>1</v>
      </c>
      <c r="H84" s="10">
        <f t="shared" si="1"/>
        <v>99</v>
      </c>
    </row>
    <row r="85" spans="1:8" x14ac:dyDescent="0.35">
      <c r="A85" s="10" t="str">
        <f>'Combined Labels'!A85</f>
        <v>sweden</v>
      </c>
      <c r="B85" s="10">
        <f>'Combined Labels'!B85</f>
        <v>37113</v>
      </c>
      <c r="C85" s="10" t="str">
        <f>'Combined Labels'!C85</f>
        <v xml:space="preserve"> in at nok 96 million. we ended with a return on equity of 24.5%, which is an improvement to the 20.3% that we saw in the quarter before. in terms of new product launches, we launched euro deposits in the quarter on the german market. we also, in q1, have launched credit cards in sweden and we are about to launch credit cards in finland. going forward, we are also planning a launch of deposits in sweden during the year. the launch of the deposit product is driven by two reasons. first of all, to optimize the funding cost, but also to have a more diverse funding base. looking at the year, the total income growth for the year as well as the total balance increased by 44% and 45%, respectively. profits increased by 21%. we had a one-off in q3 2017. and if you compare quarter on quarter, the i</v>
      </c>
      <c r="D85" s="10" t="str">
        <f>'Combined Labels'!D85</f>
        <v>sweden</v>
      </c>
      <c r="E85" s="10">
        <f>'Combined Labels'!E85</f>
        <v>157210</v>
      </c>
      <c r="F85" s="10">
        <f>'Combined Labels'!J85</f>
        <v>1</v>
      </c>
      <c r="G85" s="10">
        <f>'Combined Labels'!P85</f>
        <v>0</v>
      </c>
      <c r="H85" s="10">
        <f t="shared" si="1"/>
        <v>1</v>
      </c>
    </row>
    <row r="86" spans="1:8" x14ac:dyDescent="0.35">
      <c r="A86" s="10" t="str">
        <f>'Combined Labels'!A86</f>
        <v>spain</v>
      </c>
      <c r="B86" s="10">
        <f>'Combined Labels'!B86</f>
        <v>15388</v>
      </c>
      <c r="C86" s="10" t="str">
        <f>'Combined Labels'!C86</f>
        <v xml:space="preserve"> -- it's not quite relevant. moving to the exposure to peaks in terms of sovereign, i give you the exact number. on greece we have eur993m at the end of march, on spain, eur555m, on ireland, eur66m, on portugal, eur32m. the duration of the portfolio, on greece we have 35% of the portfolio which will expire in the next two years and more or less 50% in the next four years, so within four years. in spain 23% in the next two years and two-thirds of the total between five and seven years. ireland and portugal are not meaningful, as i said before. 85% of the portfolio is in the banking book, more or less, because is and -- was and is a portfolio that we use and we have always used as potential collateral with the ecb. as we know, we have more than eur100b of collateral. so, as you can see, this</v>
      </c>
      <c r="D86" s="10" t="str">
        <f>'Combined Labels'!D86</f>
        <v>spain</v>
      </c>
      <c r="E86" s="10">
        <f>'Combined Labels'!E86</f>
        <v>65577</v>
      </c>
      <c r="F86" s="10">
        <f>'Combined Labels'!J86</f>
        <v>0</v>
      </c>
      <c r="G86" s="10">
        <f>'Combined Labels'!P86</f>
        <v>1</v>
      </c>
      <c r="H86" s="10">
        <f t="shared" si="1"/>
        <v>99</v>
      </c>
    </row>
    <row r="87" spans="1:8" x14ac:dyDescent="0.35">
      <c r="A87" s="10" t="str">
        <f>'Combined Labels'!A87</f>
        <v>portugal</v>
      </c>
      <c r="B87" s="10">
        <f>'Combined Labels'!B87</f>
        <v>41910</v>
      </c>
      <c r="C87" s="10" t="str">
        <f>'Combined Labels'!C87</f>
        <v>r instructions) and we will go ahead and take our first question from samir adatia with citi. samir alaudin adatia, citigroup inc., research division - research analyst thank you for the call and hope you and the wider team are well. so my first question is, can you give us what your guidance for cost of risk is for full year '20? and then, secondly, moratoriums. notably, they look pretty high in portugal versus the rest of western europe, albeit you do appear to be at the lower end versus your competitors and versus like the 22% average fitch put in their report last week. i guess looking ahead, what's your base case expectation of how much of these moratoriums you expect to migrate to stage 3? and in terms of risk management, are you looking to be proactive in potentially marking some of</v>
      </c>
      <c r="D87" s="10" t="str">
        <f>'Combined Labels'!D87</f>
        <v>portugal</v>
      </c>
      <c r="E87" s="10">
        <f>'Combined Labels'!E87</f>
        <v>174075</v>
      </c>
      <c r="F87" s="10">
        <f>'Combined Labels'!J87</f>
        <v>-1</v>
      </c>
      <c r="G87" s="10">
        <f>'Combined Labels'!P87</f>
        <v>0</v>
      </c>
      <c r="H87" s="10">
        <f t="shared" si="1"/>
        <v>-1</v>
      </c>
    </row>
    <row r="88" spans="1:8" x14ac:dyDescent="0.35">
      <c r="A88" s="10" t="str">
        <f>'Combined Labels'!A88</f>
        <v>france</v>
      </c>
      <c r="B88" s="10">
        <f>'Combined Labels'!B88</f>
        <v>45056</v>
      </c>
      <c r="C88" s="10" t="str">
        <f>'Combined Labels'!C88</f>
        <v>single out our growth strategy, which performed exceptionally well in the first half thanks to one of the better portfolios in europe, and let me name a few of our companies like contentsquare, backmarket, manomano, vestiaire collective, or doctolib. and these are the french companies, but ppro and base hit and adjust and think all those companies, thought machine, are for most of them outside of france, and they're as successful and as growing as some of the french example i've just given you. the second factor i would like to highlight here is the strong execution on our well-timed exit program, which has generated eur 6 per share of additional value crystallized in our net asset value for the semester. so talking about exits. in line with what we said, if you remember last november, nov</v>
      </c>
      <c r="D88" s="10" t="str">
        <f>'Combined Labels'!D88</f>
        <v>france</v>
      </c>
      <c r="E88" s="10">
        <f>'Combined Labels'!E88</f>
        <v>183571</v>
      </c>
      <c r="F88" s="10">
        <f>'Combined Labels'!J88</f>
        <v>1</v>
      </c>
      <c r="G88" s="10">
        <f>'Combined Labels'!P88</f>
        <v>0</v>
      </c>
      <c r="H88" s="10">
        <f t="shared" si="1"/>
        <v>1</v>
      </c>
    </row>
    <row r="89" spans="1:8" x14ac:dyDescent="0.35">
      <c r="A89" s="10" t="str">
        <f>'Combined Labels'!A89</f>
        <v>copenhagen</v>
      </c>
      <c r="B89" s="10">
        <f>'Combined Labels'!B89</f>
        <v>3816</v>
      </c>
      <c r="C89" s="10" t="str">
        <f>'Combined Labels'!C89</f>
        <v>. by that, i would like to hand over to ina, please, to take us through the financials. kristina schauman, omx ab - cfo thank you. okay before moving on to the numbers, i would just like to repeat the key messages of this report and first of all we are very happy that the copenhagen stock exchange transaction was successfully completed in february. and now as of the january 1 we are consolidating copenhagen fully. also during the quarter we have seen further cost reductions and we have now achieved the full effect for the cost synergies that we previously announced in relation to the om and hex merger, and that is sek150m on an annual basis. in addition to this we have also some other cost reductions in our business during the quarter. let's now start with the numbers and let's move into t</v>
      </c>
      <c r="D89" s="10" t="str">
        <f>'Combined Labels'!D89</f>
        <v>denmark</v>
      </c>
      <c r="E89" s="10">
        <f>'Combined Labels'!E89</f>
        <v>13849</v>
      </c>
      <c r="F89" s="10">
        <f>'Combined Labels'!J89</f>
        <v>0</v>
      </c>
      <c r="G89" s="10">
        <f>'Combined Labels'!P89</f>
        <v>0</v>
      </c>
      <c r="H89" s="10">
        <f t="shared" si="1"/>
        <v>0</v>
      </c>
    </row>
    <row r="90" spans="1:8" x14ac:dyDescent="0.35">
      <c r="A90" s="10" t="str">
        <f>'Combined Labels'!A90</f>
        <v>holland</v>
      </c>
      <c r="B90" s="10">
        <f>'Combined Labels'!B90</f>
        <v>47545</v>
      </c>
      <c r="C90" s="10" t="str">
        <f>'Combined Labels'!C90</f>
        <v>or the full year have not changed, but the revenue that -- we thought we're going to do a little better when we started the quarter, even midway in the quarter. but it just slid over. guys, we've always said, this is a lumpy business. and we have hired in north avenue capital 2 people, i think, on the production side. terry s. earley, veritex holdings, inc. - senior evp &amp; cfo yes. charles malcolm holland, veritex holdings, inc. - chairman, president &amp; ceo so yes, so we are trying to actively grow that business. they're doing good -- i mean they go through a lot of change. they went from being a private company to a part of a $10 billion bank. but it's a good team. they're engaged. i'm encouraged by the pipeline progress i see week-to-week, and i'm still bullish on the year, although i wish</v>
      </c>
      <c r="D90" s="10" t="str">
        <f>'Combined Labels'!D90</f>
        <v>netherlands</v>
      </c>
      <c r="E90" s="10">
        <f>'Combined Labels'!E90</f>
        <v>191376</v>
      </c>
      <c r="F90" s="10">
        <f>'Combined Labels'!J90</f>
        <v>0</v>
      </c>
      <c r="G90" s="10">
        <f>'Combined Labels'!P90</f>
        <v>1</v>
      </c>
      <c r="H90" s="10">
        <f t="shared" si="1"/>
        <v>99</v>
      </c>
    </row>
    <row r="91" spans="1:8" x14ac:dyDescent="0.35">
      <c r="A91" s="10" t="str">
        <f>'Combined Labels'!A91</f>
        <v>sweden</v>
      </c>
      <c r="B91" s="10">
        <f>'Combined Labels'!B91</f>
        <v>35083</v>
      </c>
      <c r="C91" s="10" t="str">
        <f>'Combined Labels'!C91</f>
        <v>yst i was also surprised when i have seen the last 2 months of data. my final question, sweden, your country result for sweden versus -- indicate that you have a significant loss in corporate sweden. can you indicate how high is the combined ratio for corporate sweden this quarter? christian baltzer, - i think you can actually reverse your numbers into corporate sweden if you kind of subtract the sweden result and the private result. there's no doubt that we have a significant run-off loss on our old year -- prior year development on one single claim. but we're also seeing some run-off gains on our other swedish portfolio, in our motor and mtpl. so i think this is a one-off thing that we have noticed in corporate sweden, but as morten mentioned, corporate sweden is definitely an area where</v>
      </c>
      <c r="D91" s="10" t="str">
        <f>'Combined Labels'!D91</f>
        <v>sweden</v>
      </c>
      <c r="E91" s="10">
        <f>'Combined Labels'!E91</f>
        <v>150243</v>
      </c>
      <c r="F91" s="10">
        <f>'Combined Labels'!J91</f>
        <v>-1</v>
      </c>
      <c r="G91" s="10">
        <f>'Combined Labels'!P91</f>
        <v>0</v>
      </c>
      <c r="H91" s="10">
        <f t="shared" si="1"/>
        <v>-1</v>
      </c>
    </row>
    <row r="92" spans="1:8" x14ac:dyDescent="0.35">
      <c r="A92" s="10" t="str">
        <f>'Combined Labels'!A92</f>
        <v>bulgaria</v>
      </c>
      <c r="B92" s="10">
        <f>'Combined Labels'!B92</f>
        <v>17239</v>
      </c>
      <c r="C92" s="10" t="str">
        <f>'Combined Labels'!C92</f>
        <v>tarted to decrease. and that's due to basically hungary and ukraine, where this net rescheduled part, so without the 90 days past due, started to decline since the -- in hungary since the second quarter. as you can see, it went down to 4.6%, and the peak was at 5.1%. and also in ukraine the peak was 33%; now it's down to 27%. and definitely in ukraine we expect this trend to continue. and also in bulgaria the growth is -- there is still some growth in this ratio, but it's far from being as articulate than in, let's say, a year ago. now, romania is an exception, as basically the portfolio there, or the ability of clients to pay, deteriorated in the second half of this year. but this was really in line with what we expected, and not surprising, given the second wave of recession which took p</v>
      </c>
      <c r="D92" s="10" t="str">
        <f>'Combined Labels'!D92</f>
        <v>bulgaria</v>
      </c>
      <c r="E92" s="10">
        <f>'Combined Labels'!E92</f>
        <v>75312</v>
      </c>
      <c r="F92" s="10">
        <f>'Combined Labels'!J92</f>
        <v>-1</v>
      </c>
      <c r="G92" s="10">
        <f>'Combined Labels'!P92</f>
        <v>0</v>
      </c>
      <c r="H92" s="10">
        <f t="shared" si="1"/>
        <v>-1</v>
      </c>
    </row>
    <row r="93" spans="1:8" x14ac:dyDescent="0.35">
      <c r="A93" s="10" t="str">
        <f>'Combined Labels'!A93</f>
        <v>ireland</v>
      </c>
      <c r="B93" s="10">
        <f>'Combined Labels'!B93</f>
        <v>10680</v>
      </c>
      <c r="C93" s="10" t="str">
        <f>'Combined Labels'!C93</f>
        <v>lso the eur138 million on the abs portfolio. how much against the adjusted class has been taken? and then the second - sorry - the second question was on uk credit quality where the provision charges at mid single-digit basis points remains very low. i was wondering whether you're seeing any sort of early signs of stress, particularly in buy to let and the [self-cert] books. brian goggin, bank of ireland - ceo okay. on the marks as you call them, the detail on page 13 is about as much detail as i have in my hand in terms of the marks on the liquid asset portfolio and the asset backed securities portfolio. the detail of the different marks within the bottom box, which come to a total of eur94.4 million, they're not material in the context of some being way down at 50% or 60%. they're all wh</v>
      </c>
      <c r="D93" s="10" t="str">
        <f>'Combined Labels'!D93</f>
        <v>ireland</v>
      </c>
      <c r="E93" s="10">
        <f>'Combined Labels'!E93</f>
        <v>44501</v>
      </c>
      <c r="F93" s="10">
        <f>'Combined Labels'!J93</f>
        <v>0</v>
      </c>
      <c r="G93" s="10">
        <f>'Combined Labels'!P93</f>
        <v>1</v>
      </c>
      <c r="H93" s="10">
        <f t="shared" si="1"/>
        <v>99</v>
      </c>
    </row>
    <row r="94" spans="1:8" x14ac:dyDescent="0.35">
      <c r="A94" s="10" t="str">
        <f>'Combined Labels'!A94</f>
        <v>czech</v>
      </c>
      <c r="B94" s="10">
        <f>'Combined Labels'!B94</f>
        <v>47785</v>
      </c>
      <c r="C94" s="10" t="str">
        <f>'Combined Labels'!C94</f>
        <v xml:space="preserve"> see though that we are coming back to the normal level before the mortgage fever, which was the main event of 2021. despite this very dynamic growth of financing, our net loans to deposit ratio remains in a very solid 72.8%. liquidity coverage ratio is exceeding 150%. we can move to next page. i'm very proud of showing you the [tombstones] of important, remarkable transactions happened either in czech republic or outside czech republic but where the czech-rooted or czech-headquartered companies were expanding to other countries. this is the case of sazka group, where sazka as you may know, has won the tender for british national lottery, which will be operated by them. the future, komercni banka is part of a group of banks supporting our clients in this achievement. we can speak also abou</v>
      </c>
      <c r="D94" s="10" t="str">
        <f>'Combined Labels'!D94</f>
        <v>czechia</v>
      </c>
      <c r="E94" s="10">
        <f>'Combined Labels'!E94</f>
        <v>192231</v>
      </c>
      <c r="F94" s="10">
        <f>'Combined Labels'!J94</f>
        <v>1</v>
      </c>
      <c r="G94" s="10">
        <f>'Combined Labels'!P94</f>
        <v>0</v>
      </c>
      <c r="H94" s="10">
        <f t="shared" si="1"/>
        <v>1</v>
      </c>
    </row>
    <row r="95" spans="1:8" x14ac:dyDescent="0.35">
      <c r="A95" s="10" t="str">
        <f>'Combined Labels'!A95</f>
        <v>spanish</v>
      </c>
      <c r="B95" s="10">
        <f>'Combined Labels'!B95</f>
        <v>4478</v>
      </c>
      <c r="C95" s="10" t="str">
        <f>'Combined Labels'!C95</f>
        <v>ant contribution to the retail performance as we have been able to develop the cross segment agreements. we will let you know more about that further down the presentation. we had a very positive evolution in our bank's client base - 65,000 new clients year to date - with a significant rise in client acquisition rates with a decisive contribution from assurfinance. on the international front, the spanish subsidiary, bessa improved its performance, growing by 17% year on year in the assets under management, while our bank in angola reported, in the first half, eur10 million net profit, which is up 151% from last year. we have started also to increase our network in terms of branches and we have now a total of eight branches in angola. standard and poor's reaffirmed its rating to the bank an</v>
      </c>
      <c r="D95" s="10" t="str">
        <f>'Combined Labels'!D95</f>
        <v>spain</v>
      </c>
      <c r="E95" s="10">
        <f>'Combined Labels'!E95</f>
        <v>15709</v>
      </c>
      <c r="F95" s="10">
        <f>'Combined Labels'!J95</f>
        <v>1</v>
      </c>
      <c r="G95" s="10">
        <f>'Combined Labels'!P95</f>
        <v>0</v>
      </c>
      <c r="H95" s="10">
        <f t="shared" si="1"/>
        <v>1</v>
      </c>
    </row>
    <row r="96" spans="1:8" x14ac:dyDescent="0.35">
      <c r="A96" s="10" t="str">
        <f>'Combined Labels'!A96</f>
        <v>czech</v>
      </c>
      <c r="B96" s="10">
        <f>'Combined Labels'!B96</f>
        <v>26785</v>
      </c>
      <c r="C96" s="10" t="str">
        <f>'Combined Labels'!C96</f>
        <v>to usual levels comparable, for example, with 2014. the bank, of course, prepares a high level estimate of this burden and it will be at the level around czk500m, czk550m. the important information is that this expected new contribution to this resolution fund was not reflected in the accounts as of march 2015 and the reason is very clear and simple. so far, eu acts haven't been transposed to the czech law yet. so we are waiting for this adoption. again, it is a one-off effect. so that's on my side and i'm passing the floor to aurelien. thank you. aurelien viry, komercni banka - cro good morning. good afternoon. so let's go to slide page 19 about the structure of our portfolio. the dynamics of the portfolio were already commented so i'm not going to do it again. in terms of structure, as y</v>
      </c>
      <c r="D96" s="10" t="str">
        <f>'Combined Labels'!D96</f>
        <v>czechia</v>
      </c>
      <c r="E96" s="10">
        <f>'Combined Labels'!E96</f>
        <v>120509</v>
      </c>
      <c r="F96" s="10">
        <f>'Combined Labels'!J96</f>
        <v>0</v>
      </c>
      <c r="G96" s="10">
        <f>'Combined Labels'!P96</f>
        <v>1</v>
      </c>
      <c r="H96" s="10">
        <f t="shared" si="1"/>
        <v>99</v>
      </c>
    </row>
    <row r="97" spans="1:8" x14ac:dyDescent="0.35">
      <c r="A97" s="10" t="str">
        <f>'Combined Labels'!A97</f>
        <v>italy</v>
      </c>
      <c r="B97" s="10">
        <f>'Combined Labels'!B97</f>
        <v>50251</v>
      </c>
      <c r="C97" s="10" t="str">
        <f>'Combined Labels'!C97</f>
        <v>deliver a diversification. we deliver cost discipline in an environment which is quite complicated with inflationary pressure, and we will continue to deliver cost discipline. we deliver post-merger integration for real with major projects already delivered in relation to the acquisition of borsa italiana and new ones to be delivered, including within a few weeks' time with the optiq migration in italy. and we will, therefore, continue to deliver revenue synergies and other post-merger integration projects. we have delivered deleveraging, and we will continue to deliver deleveraging as demonstrated by the bbb+ upgrade announced just today by s&amp;p. so we are extremely confident that this strong diversified cost discipline operating leverage focused company with great assets to expand the top</v>
      </c>
      <c r="D97" s="10" t="str">
        <f>'Combined Labels'!D97</f>
        <v>italy</v>
      </c>
      <c r="E97" s="10">
        <f>'Combined Labels'!E97</f>
        <v>199621</v>
      </c>
      <c r="F97" s="10">
        <f>'Combined Labels'!J97</f>
        <v>0</v>
      </c>
      <c r="G97" s="10">
        <f>'Combined Labels'!P97</f>
        <v>1</v>
      </c>
      <c r="H97" s="10">
        <f t="shared" si="1"/>
        <v>99</v>
      </c>
    </row>
    <row r="98" spans="1:8" x14ac:dyDescent="0.35">
      <c r="A98" s="10" t="str">
        <f>'Combined Labels'!A98</f>
        <v>german</v>
      </c>
      <c r="B98" s="10">
        <f>'Combined Labels'!B98</f>
        <v>13157</v>
      </c>
      <c r="C98" s="10" t="str">
        <f>'Combined Labels'!C98</f>
        <v xml:space="preserve">t bank is down sek28b in lending since our year end, and the baltics is sek16b down [in terms of] lending. so most of that is volume driven and a smaller part is capital efficiency measures. fiona swaffield, execution - analyst can it continue, sorry? johan andersson, skandinaviska enskilda banken ab (seb) - head, group credit and group risk control on your question about losses and provisions in german retail, i can confirm - this is johan andersson - that there is a component that -- a less real component that is actually a slight increase in the run rate in losses for german retail. but the material part of the optical increase relates to a couple of one-off items which you can say relate to legacy items in the german retail book. fiona swaffield, execution - analyst can i come back to </v>
      </c>
      <c r="D98" s="10" t="str">
        <f>'Combined Labels'!D98</f>
        <v>germany</v>
      </c>
      <c r="E98" s="10">
        <f>'Combined Labels'!E98</f>
        <v>55278</v>
      </c>
      <c r="F98" s="10">
        <f>'Combined Labels'!J98</f>
        <v>-1</v>
      </c>
      <c r="G98" s="10">
        <f>'Combined Labels'!P98</f>
        <v>0</v>
      </c>
      <c r="H98" s="10">
        <f t="shared" si="1"/>
        <v>-1</v>
      </c>
    </row>
    <row r="99" spans="1:8" x14ac:dyDescent="0.35">
      <c r="A99" s="10" t="str">
        <f>'Combined Labels'!A99</f>
        <v>austria</v>
      </c>
      <c r="B99" s="10">
        <f>'Combined Labels'!B99</f>
        <v>49488</v>
      </c>
      <c r="C99" s="10" t="str">
        <f>'Combined Labels'!C99</f>
        <v>our absolute best estimate as we speak? definitely, yes. and you're answering your question what we are basing the assumption on that they can very clearly answer. it's exactly the assumptions that willi has been explaining on the macroeconomic environment, i think it's on page 11. those are the assumptions which are behind. just to give you one more detail since you were asking about austria. in austria, we have, so to say, a good and a bad news on our cost 2023. let's start with the bad news. obviously, the wage inflation will kick in. we will have negotiations with the unions for our collective agreements starting quite soon. and the basis is the average inflation of 2022. so what helped us in former years, might be a burden here for the next year. the good news still is all of those in</v>
      </c>
      <c r="D99" s="10" t="str">
        <f>'Combined Labels'!D99</f>
        <v>austria</v>
      </c>
      <c r="E99" s="10">
        <f>'Combined Labels'!E99</f>
        <v>197291</v>
      </c>
      <c r="F99" s="10">
        <f>'Combined Labels'!J99</f>
        <v>0</v>
      </c>
      <c r="G99" s="10">
        <f>'Combined Labels'!P99</f>
        <v>0</v>
      </c>
      <c r="H99" s="10">
        <f t="shared" si="1"/>
        <v>0</v>
      </c>
    </row>
    <row r="100" spans="1:8" x14ac:dyDescent="0.35">
      <c r="A100" s="10" t="str">
        <f>'Combined Labels'!A100</f>
        <v>irish</v>
      </c>
      <c r="B100" s="10">
        <f>'Combined Labels'!B100</f>
        <v>19774</v>
      </c>
      <c r="C100" s="10" t="str">
        <f>'Combined Labels'!C100</f>
        <v>at some of the [other] portfolios as well. the bad debt provision charge for credit overall was eur7.9 billion, and that was against eur6 billion in 2010. the 2010 figure obviously excludes the losses and the nama transfers, which are shown separately in the operating performance. the overall level of bad debt provision, the high level of bad debt provision, reflects the deterioration in both the irish and the european economies, asset quality deterioration, and particularly the continued price property declines and the impacts of that. the land and development portfolio, which i'll look at it in some more detail, has significant provision coverage. the portfolio itself now stands at eur6.6 billion. there is greater levels of mortgage forbearance activity taking place. we'll look at that i</v>
      </c>
      <c r="D100" s="10" t="str">
        <f>'Combined Labels'!D100</f>
        <v>ireland</v>
      </c>
      <c r="E100" s="10">
        <f>'Combined Labels'!E100</f>
        <v>90391</v>
      </c>
      <c r="F100" s="10">
        <f>'Combined Labels'!J100</f>
        <v>-2</v>
      </c>
      <c r="G100" s="10">
        <f>'Combined Labels'!P100</f>
        <v>0</v>
      </c>
      <c r="H100" s="10">
        <f t="shared" si="1"/>
        <v>-2</v>
      </c>
    </row>
    <row r="101" spans="1:8" x14ac:dyDescent="0.35">
      <c r="A101" s="10" t="str">
        <f>'Combined Labels'!A101</f>
        <v>german</v>
      </c>
      <c r="B101" s="10">
        <f>'Combined Labels'!B101</f>
        <v>23145</v>
      </c>
      <c r="C101" s="10" t="str">
        <f>'Combined Labels'!C101</f>
        <v>, as i said, further improved with the benign environment in germany. the underlying cost base was lower versus last year's quarter, while the increase quarter over quarter was driven by the positive one-off impact from hua xia bank provision release in the second quarter, as well as higher infrastructure expenses. if i go to page 26, we want to clarify some terms here. after implementing the new german mid-cap coverage model that we discussed with you, pbc has decided to rename advisory banking germany into private &amp; commercial banking, to better reflect its market approach. this quarter's result of private &amp; commercial banking was driven by higher credit product revenue, but impacted by lower results from our activities in asset and liability management year on year. in postbank, as we n</v>
      </c>
      <c r="D101" s="10" t="str">
        <f>'Combined Labels'!D101</f>
        <v>germany</v>
      </c>
      <c r="E101" s="10">
        <f>'Combined Labels'!E101</f>
        <v>105482</v>
      </c>
      <c r="F101" s="10">
        <f>'Combined Labels'!J101</f>
        <v>0</v>
      </c>
      <c r="G101" s="10">
        <f>'Combined Labels'!P101</f>
        <v>0</v>
      </c>
      <c r="H101" s="10">
        <f t="shared" si="1"/>
        <v>0</v>
      </c>
    </row>
    <row r="102" spans="1:8" x14ac:dyDescent="0.35">
      <c r="A102" s="10" t="str">
        <f>'Combined Labels'!A102</f>
        <v>finland</v>
      </c>
      <c r="B102" s="10">
        <f>'Combined Labels'!B102</f>
        <v>39213</v>
      </c>
      <c r="C102" s="10" t="str">
        <f>'Combined Labels'!C102</f>
        <v xml:space="preserve"> q3 last year. that has an impact. we have the impact of the new regulation as well as that we lack a competitive refinancing product. we have a clear plan on how we want to turn around norway, i expect this to take place in the beginning of next year. in terms of current trading, we are better in october than we were during q2, but we're still not on levels that we are satisfied with. sweden and finland continued to deliver. i expect that to continue going forward. i expect, however, the level to be slightly lower in q4 than in q3 because we have a seasonality effect with the december coming. people do not sign up for new consumer loans in december to the extent they do other parts of the year. and in terms of current trading, in finland for october, we have the best month so far this yea</v>
      </c>
      <c r="D102" s="10" t="str">
        <f>'Combined Labels'!D102</f>
        <v>finland</v>
      </c>
      <c r="E102" s="10">
        <f>'Combined Labels'!E102</f>
        <v>165210</v>
      </c>
      <c r="F102" s="10">
        <f>'Combined Labels'!J102</f>
        <v>1</v>
      </c>
      <c r="G102" s="10">
        <f>'Combined Labels'!P102</f>
        <v>0</v>
      </c>
      <c r="H102" s="10">
        <f t="shared" si="1"/>
        <v>1</v>
      </c>
    </row>
    <row r="103" spans="1:8" x14ac:dyDescent="0.35">
      <c r="A103" s="10" t="str">
        <f>'Combined Labels'!A103</f>
        <v>french</v>
      </c>
      <c r="B103" s="10">
        <f>'Combined Labels'!B103</f>
        <v>20895</v>
      </c>
      <c r="C103" s="10" t="str">
        <f>'Combined Labels'!C103</f>
        <v>h the significant investment we have made in recent years, we are seeing strong growth in the property book, taking advantage of the strengthening market, having largely avoided the recent loss-making years. aci's performance is satisfactory in difficult conditions, but rating is stable, and loss experience is within expectations. we expect that enhancements can be achieved with the merger of the french office and the transfer of andreas luberichs to head up the non-marine business there. i'll now comment briefly on the movement in the realistic disaster scenarios. as can be seen from this table, you can see that our net rds exposures at july 1, this year are down on those that we had in january 2011. so, for north east windstorm, our current net rds is gbp278 million, which compares to gb</v>
      </c>
      <c r="D103" s="10" t="str">
        <f>'Combined Labels'!D103</f>
        <v>france</v>
      </c>
      <c r="E103" s="10">
        <f>'Combined Labels'!E103</f>
        <v>94980</v>
      </c>
      <c r="F103" s="10">
        <f>'Combined Labels'!J103</f>
        <v>0</v>
      </c>
      <c r="G103" s="10">
        <f>'Combined Labels'!P103</f>
        <v>0</v>
      </c>
      <c r="H103" s="10">
        <f t="shared" si="1"/>
        <v>0</v>
      </c>
    </row>
    <row r="104" spans="1:8" x14ac:dyDescent="0.35">
      <c r="A104" s="10" t="str">
        <f>'Combined Labels'!A104</f>
        <v>ireland</v>
      </c>
      <c r="B104" s="10">
        <f>'Combined Labels'!B104</f>
        <v>32490</v>
      </c>
      <c r="C104" s="10" t="str">
        <f>'Combined Labels'!C104</f>
        <v>at we will generate at that time. owen? owen callan, investec bank plc, research division - research analyst owen callan from investec. just 2 quick questions. firstly, on an interest margin, obviously, decent increase expansion in nim on the half year, i was wondering what dynamics are kind of supporting that both in ireland and the u.k, particularly obviously, given the competitive situation in ireland. but also the u.k. markets, and where the gain is coming from and where maybe are the path of least resistance going forward? but also in terms of the transformation that you're undertaking, particularly, on the retail side and the technology, underpinning that and what have you kind of -- what's the color that you can give us on what you've progressed so far? but also where can we see fur</v>
      </c>
      <c r="D104" s="10" t="str">
        <f>'Combined Labels'!D104</f>
        <v>ireland</v>
      </c>
      <c r="E104" s="10">
        <f>'Combined Labels'!E104</f>
        <v>140108</v>
      </c>
      <c r="F104" s="10">
        <f>'Combined Labels'!J104</f>
        <v>0</v>
      </c>
      <c r="G104" s="10">
        <f>'Combined Labels'!P104</f>
        <v>0</v>
      </c>
      <c r="H104" s="10">
        <f t="shared" si="1"/>
        <v>0</v>
      </c>
    </row>
    <row r="105" spans="1:8" x14ac:dyDescent="0.35">
      <c r="A105" s="10" t="str">
        <f>'Combined Labels'!A105</f>
        <v>belgium</v>
      </c>
      <c r="B105" s="10">
        <f>'Combined Labels'!B105</f>
        <v>1419</v>
      </c>
      <c r="C105" s="10" t="str">
        <f>'Combined Labels'!C105</f>
        <v xml:space="preserve">in trading as such, but that was compensated by a left (ph) foreign exchange activity and network and retail network plus some mark to market adjustments we had to do, as part of the derivatives portfolio. other than that nothing very spectacular. reporting to the next page, you see some of the details there with respect to the expenses and realizations of the various head count programs, both in belgium and in central europe and in luxembourg where on a year-to-year basis, we reduced our expenses also by 9.5 percent. the next slide, i think is rather important. first of all, it relates to kbc. the merger is not complete. must be ready totally after six months. that means that the full effect of that is going to commence as of first of january 2005. we have seen most of the effect already </v>
      </c>
      <c r="D105" s="10" t="str">
        <f>'Combined Labels'!D105</f>
        <v>belgium</v>
      </c>
      <c r="E105" s="10">
        <f>'Combined Labels'!E105</f>
        <v>4077</v>
      </c>
      <c r="F105" s="10">
        <f>'Combined Labels'!J105</f>
        <v>0</v>
      </c>
      <c r="G105" s="10">
        <f>'Combined Labels'!P105</f>
        <v>0</v>
      </c>
      <c r="H105" s="10">
        <f t="shared" si="1"/>
        <v>0</v>
      </c>
    </row>
    <row r="106" spans="1:8" x14ac:dyDescent="0.35">
      <c r="A106" s="10" t="str">
        <f>'Combined Labels'!A106</f>
        <v>spain</v>
      </c>
      <c r="B106" s="10">
        <f>'Combined Labels'!B106</f>
        <v>6200</v>
      </c>
      <c r="C106" s="10" t="str">
        <f>'Combined Labels'!C106</f>
        <v xml:space="preserve"> production, you have the program on the same page. i think this is relatively clear. group combined ratio as i told you, the -- and you have a little bit of information about the appendix to this presentation. the loss ratio is stable. it means countries where we are making good progress are compensated by countries where we are, let's say, doing less positive results at this time. i speak about spain for this quarter. for the expense ratio i would say our ongoing efforts are paying and we are working on that. you see that we have a reduction of the ratio of 0.1%. profit &amp; loss accounts, i will not spend too much time on the profit and loss accounting chart because so many things are relatively clear and you know, after three presentations already, you know the structure of the p&amp;l. i wou</v>
      </c>
      <c r="D106" s="10" t="str">
        <f>'Combined Labels'!D106</f>
        <v>spain</v>
      </c>
      <c r="E106" s="10">
        <f>'Combined Labels'!E106</f>
        <v>23120</v>
      </c>
      <c r="F106" s="10">
        <f>'Combined Labels'!J106</f>
        <v>0</v>
      </c>
      <c r="G106" s="10">
        <f>'Combined Labels'!P106</f>
        <v>0</v>
      </c>
      <c r="H106" s="10">
        <f t="shared" si="1"/>
        <v>0</v>
      </c>
    </row>
    <row r="107" spans="1:8" x14ac:dyDescent="0.35">
      <c r="A107" s="10" t="str">
        <f>'Combined Labels'!A107</f>
        <v>italy</v>
      </c>
      <c r="B107" s="10">
        <f>'Combined Labels'!B107</f>
        <v>11320</v>
      </c>
      <c r="C107" s="10" t="str">
        <f>'Combined Labels'!C107</f>
        <v xml:space="preserve">icture. some sectors of the manufacturing world are experiencing a crisis at the moment, but the situation is very fragmented because there are companies that are being extremely successful right now. by the way, we have provided p&amp;l data and capital data but in 2007 north west accounted for 22% of our business and after the antonveneta integration, that has changed. not that much in the south of italy and in the islands, but north west now accounts for 22.6%, whereas north east has increased considerably and central italy has decreased again. so, the total group portfolio now has a different geographical footprint. domenico santoro, exane paribas - analyst may i ask for clarification about customer loans? how about its quarter-on-quarter growth? and i'm referring to the stand-alone monte </v>
      </c>
      <c r="D107" s="10" t="str">
        <f>'Combined Labels'!D107</f>
        <v>italy</v>
      </c>
      <c r="E107" s="10">
        <f>'Combined Labels'!E107</f>
        <v>47737</v>
      </c>
      <c r="F107" s="10">
        <f>'Combined Labels'!J107</f>
        <v>0</v>
      </c>
      <c r="G107" s="10">
        <f>'Combined Labels'!P107</f>
        <v>1</v>
      </c>
      <c r="H107" s="10">
        <f t="shared" si="1"/>
        <v>99</v>
      </c>
    </row>
    <row r="108" spans="1:8" x14ac:dyDescent="0.35">
      <c r="A108" s="10" t="str">
        <f>'Combined Labels'!A108</f>
        <v>italy</v>
      </c>
      <c r="B108" s="10">
        <f>'Combined Labels'!B108</f>
        <v>27607</v>
      </c>
      <c r="C108" s="10" t="str">
        <f>'Combined Labels'!C108</f>
        <v>a difference that they're bringing in a number of different sources to fuel their quote engine. no, i'd say nobody else. a few people looking at what we're doing, maybe doing similar things but nobody really going out as a consumer brand with european-style price comparison, which is quote to bind unpaid. simon denison-smith, metropolis capital - analyst okay. and in france -- sorry, in spain and italy, where are we in terms of the percentage of quotes that are being -- the percentage of insurance that's being written through the price comparison and what are your market shares in both of those markets? henry engelhardt, admiral group plc - ceo christina, do you want to talk to spain? cristina nestares, admiral group plc - ceo admiral seguros so the aggregator market deals with about 15% o</v>
      </c>
      <c r="D108" s="10" t="str">
        <f>'Combined Labels'!D108</f>
        <v>italy</v>
      </c>
      <c r="E108" s="10">
        <f>'Combined Labels'!E108</f>
        <v>123829</v>
      </c>
      <c r="F108" s="10">
        <f>'Combined Labels'!J108</f>
        <v>0</v>
      </c>
      <c r="G108" s="10">
        <f>'Combined Labels'!P108</f>
        <v>0</v>
      </c>
      <c r="H108" s="10">
        <f t="shared" si="1"/>
        <v>0</v>
      </c>
    </row>
    <row r="109" spans="1:8" x14ac:dyDescent="0.35">
      <c r="A109" s="10" t="str">
        <f>'Combined Labels'!A109</f>
        <v>dutch</v>
      </c>
      <c r="B109" s="10">
        <f>'Combined Labels'!B109</f>
        <v>5072</v>
      </c>
      <c r="C109" s="10" t="str">
        <f>'Combined Labels'!C109</f>
        <v>the process, so we would continue to evaluate. you know, in terms of the approach or the actual changes we make, you know, those decisions certainly haven't been announced yet. and as soon as we have board approval on a rate to implement, we will announce those. brian hagler, kennedy capital - analyst okay, and i guess was this somewhat factored into your capital plan? you know, factored into the dutch auction and everything else? frank hall, first financial bancorp ohio - cfo we try to look at all -- kind of the issues and possibilities as part of the capital plan to give ourselves flexibility, but also to be sensitive to shareholder value. so there are a lot of things included in tha,t including potential branch options. brian hagler, kennedy capital - analyst great, i'll just wait for t</v>
      </c>
      <c r="D109" s="10" t="str">
        <f>'Combined Labels'!D109</f>
        <v>netherlands</v>
      </c>
      <c r="E109" s="10">
        <f>'Combined Labels'!E109</f>
        <v>18515</v>
      </c>
      <c r="F109" s="10">
        <f>'Combined Labels'!J109</f>
        <v>0</v>
      </c>
      <c r="G109" s="10">
        <f>'Combined Labels'!P109</f>
        <v>0</v>
      </c>
      <c r="H109" s="10">
        <f t="shared" si="1"/>
        <v>0</v>
      </c>
    </row>
    <row r="110" spans="1:8" x14ac:dyDescent="0.35">
      <c r="A110" s="10" t="str">
        <f>'Combined Labels'!A110</f>
        <v>german</v>
      </c>
      <c r="B110" s="10">
        <f>'Combined Labels'!B110</f>
        <v>30133</v>
      </c>
      <c r="C110" s="10" t="str">
        <f>'Combined Labels'!C110</f>
        <v>n terms of margin, yes, we can confirm the margin projection that we gave at the investors day even at these lower rates. please remember that only about 3% to 4% of our bond portfolio comes due and is affected by lower rates. and of course the reinvestment rates that we've experienced in reality are much higher than what we used in the conservative projections. then the third question was on the german ifa business. here we now have more people working for us, more advisors. we have a much better pipeline so we have more than 100 advisors, more than a year ago. we have an improved productivity and better margins so -- and going forward, well, that remains to be seen. i think as long as the environment stays the way it is, i feel quite confident but you never know about upcoming regulation</v>
      </c>
      <c r="D110" s="10" t="str">
        <f>'Combined Labels'!D110</f>
        <v>germany</v>
      </c>
      <c r="E110" s="10">
        <f>'Combined Labels'!E110</f>
        <v>132049</v>
      </c>
      <c r="F110" s="10">
        <f>'Combined Labels'!J110</f>
        <v>0</v>
      </c>
      <c r="G110" s="10">
        <f>'Combined Labels'!P110</f>
        <v>0</v>
      </c>
      <c r="H110" s="10">
        <f t="shared" si="1"/>
        <v>0</v>
      </c>
    </row>
    <row r="111" spans="1:8" x14ac:dyDescent="0.35">
      <c r="A111" s="10" t="str">
        <f>'Combined Labels'!A111</f>
        <v>french</v>
      </c>
      <c r="B111" s="10">
        <f>'Combined Labels'!B111</f>
        <v>22766</v>
      </c>
      <c r="C111" s="10" t="str">
        <f>'Combined Labels'!C111</f>
        <v xml:space="preserve"> expect additional -- significant additional restructuring expenses in the us. the rightsizing has been completed over last year and the first half of this year. william elderkin, goldman sachs - analyst william elderkin, goldman sachs. a couple of questions. firstly, you mentioned you thought solvency i measures were irrelevant, which i can understand. what's your perception of which metrics the french regulator is looking at, at the moment? henri de castries, axa sa - chairman &amp; ceo solvency ii. william elderkin, goldman sachs - analyst thank you. (laughter) gerald harlin, axa sa - group cfo they are looking at both -- henri de castries, axa sa - chairman &amp; ceo they are looking at both, but the reality is what matters for them now is solvency ii. william elderkin, goldman sachs - analyst</v>
      </c>
      <c r="D111" s="10" t="str">
        <f>'Combined Labels'!D111</f>
        <v>france</v>
      </c>
      <c r="E111" s="10">
        <f>'Combined Labels'!E111</f>
        <v>103999</v>
      </c>
      <c r="F111" s="10">
        <f>'Combined Labels'!J111</f>
        <v>0</v>
      </c>
      <c r="G111" s="10">
        <f>'Combined Labels'!P111</f>
        <v>1</v>
      </c>
      <c r="H111" s="10">
        <f t="shared" si="1"/>
        <v>99</v>
      </c>
    </row>
    <row r="112" spans="1:8" x14ac:dyDescent="0.35">
      <c r="A112" s="10" t="str">
        <f>'Combined Labels'!A112</f>
        <v>greek</v>
      </c>
      <c r="B112" s="10">
        <f>'Combined Labels'!B112</f>
        <v>19713</v>
      </c>
      <c r="C112" s="10" t="str">
        <f>'Combined Labels'!C112</f>
        <v>e financial results. financial results raise mixed feelings. if you look at the income side, it is better than 2010 and cost level is lower than in 2010. and if you look at the operational result, it is increasing with 20%. so cost/income ratio's going down from 70% to 64%. so this is all good news. nevertheless, net profit went down compared to 2010. and that's because of impairments on loans to greek corporates guaranteed by the greek state, and that is an amount of eur880m. so that destroys the results of the second half of the year. jan van rutte will go further into this issue. but as i said, it's a bit of a mixed bag. looking at funding, we had good access to capital markets in 2011. we were able to lengthen our maturity. and also, in the first two months of this year we had good acc</v>
      </c>
      <c r="D112" s="10" t="str">
        <f>'Combined Labels'!D112</f>
        <v>greece</v>
      </c>
      <c r="E112" s="10">
        <f>'Combined Labels'!E112</f>
        <v>89320</v>
      </c>
      <c r="F112" s="10">
        <f>'Combined Labels'!J112</f>
        <v>-2</v>
      </c>
      <c r="G112" s="10">
        <f>'Combined Labels'!P112</f>
        <v>0</v>
      </c>
      <c r="H112" s="10">
        <f t="shared" si="1"/>
        <v>-2</v>
      </c>
    </row>
    <row r="113" spans="1:8" x14ac:dyDescent="0.35">
      <c r="A113" s="10" t="str">
        <f>'Combined Labels'!A113</f>
        <v>finland</v>
      </c>
      <c r="B113" s="10">
        <f>'Combined Labels'!B113</f>
        <v>11520</v>
      </c>
      <c r="C113" s="10" t="str">
        <f>'Combined Labels'!C113</f>
        <v>al, we are seeking to find a better balance. but in general, i would say that i think all banks right now are looking through their balance sheet exactly what structure they want going forward and we have made some changes in contemplating some more, not big things because we are fundamentally quite happy about it. we're announcing one thing in the report. we have securitized our mortgage book in finland, in order to make it (inaudible) eligible papers, instead of just sitting on the balance sheet. and in general terms, i think that could easily be a trend we see that more banks will ensure they have a higher liquidity ratio on their assts, which of course is another way of looking at funding and funding liquidity [profit] in general. we haven't made a new policy on the deposit ratio but w</v>
      </c>
      <c r="D113" s="10" t="str">
        <f>'Combined Labels'!D113</f>
        <v>finland</v>
      </c>
      <c r="E113" s="10">
        <f>'Combined Labels'!E113</f>
        <v>48246</v>
      </c>
      <c r="F113" s="10">
        <f>'Combined Labels'!J113</f>
        <v>0</v>
      </c>
      <c r="G113" s="10">
        <f>'Combined Labels'!P113</f>
        <v>0</v>
      </c>
      <c r="H113" s="10">
        <f t="shared" si="1"/>
        <v>0</v>
      </c>
    </row>
    <row r="114" spans="1:8" x14ac:dyDescent="0.35">
      <c r="A114" s="10" t="str">
        <f>'Combined Labels'!A114</f>
        <v>greek</v>
      </c>
      <c r="B114" s="10">
        <f>'Combined Labels'!B114</f>
        <v>15470</v>
      </c>
      <c r="C114" s="10" t="str">
        <f>'Combined Labels'!C114</f>
        <v xml:space="preserve"> regarding your intentions going forward. it's now, i think, at eur8b, you show in your presentation. unidentified audience member our increase on the quarter has been eur1.3b, approximately, most of it being short-term paper of an average duration of, let's say, three years and an average yield of 5%. we need to respect the fact that we have been actively trading, throughout q1, market making in greek government bonds, approximately eur0.5b a day. so the increase is -- the increase you're seeing is as a result of our market making activities and a decision taken because we believe that these holdings are attractive at these price levels. going forward, our balances should stabilize around this level. alexander kyrtsis, ubs - analyst okay, thanks. and have you noticed any support since the</v>
      </c>
      <c r="D114" s="10" t="str">
        <f>'Combined Labels'!D114</f>
        <v>greece</v>
      </c>
      <c r="E114" s="10">
        <f>'Combined Labels'!E114</f>
        <v>66442</v>
      </c>
      <c r="F114" s="10">
        <f>'Combined Labels'!J114</f>
        <v>0</v>
      </c>
      <c r="G114" s="10">
        <f>'Combined Labels'!P114</f>
        <v>0</v>
      </c>
      <c r="H114" s="10">
        <f t="shared" si="1"/>
        <v>0</v>
      </c>
    </row>
    <row r="115" spans="1:8" x14ac:dyDescent="0.35">
      <c r="A115" s="10" t="str">
        <f>'Combined Labels'!A115</f>
        <v>italy</v>
      </c>
      <c r="B115" s="10">
        <f>'Combined Labels'!B115</f>
        <v>1868</v>
      </c>
      <c r="C115" s="10" t="str">
        <f>'Combined Labels'!C115</f>
        <v xml:space="preserve"> to me to have a vehicle which has a cost of funding which is roughly 200-250 basis points higher than what the capitalia group had. so, are you considering to reshape the entire trevi 1, trevi 2 and trevi 3 business? perhaps collapsing them, even that the risk is almost entirely in your hands? second, on football on which you touched earlier on. you gave the exposure to the football companies in italy. if you were to widen the exposure, perhaps to some of the holding companies where very often the debt is located for the football teams, can you give an idea of what the exposure for capitalia would be? just widening with the range. and the third is on the business line. if i look at the plan which has just been confirmed, you are having a 10% random holding revenues in 04 and 05, which you</v>
      </c>
      <c r="D115" s="10" t="str">
        <f>'Combined Labels'!D115</f>
        <v>italy</v>
      </c>
      <c r="E115" s="10">
        <f>'Combined Labels'!E115</f>
        <v>5930</v>
      </c>
      <c r="F115" s="10">
        <f>'Combined Labels'!J115</f>
        <v>0</v>
      </c>
      <c r="G115" s="10">
        <f>'Combined Labels'!P115</f>
        <v>1</v>
      </c>
      <c r="H115" s="10">
        <f t="shared" si="1"/>
        <v>99</v>
      </c>
    </row>
    <row r="116" spans="1:8" x14ac:dyDescent="0.35">
      <c r="A116" s="10" t="str">
        <f>'Combined Labels'!A116</f>
        <v>sweden</v>
      </c>
      <c r="B116" s="10">
        <f>'Combined Labels'!B116</f>
        <v>16986</v>
      </c>
      <c r="C116" s="10" t="str">
        <f>'Combined Labels'!C116</f>
        <v>ek500 million during the quarters. they were very broad-based recoveries in the eastern european portfolio, all countries except estonia; most of it relating to ukraine. at the same time we have some write down of tangible assets of sek400 million in the quarter whereof sek300 million were related to credits, and half of that were basically relating to ukraine. so it fits that picture. looking at sweden, still very good credit quality in sweden, and if we summarize the year we're very proud of the asset quality that we see in sweden. looking ahead we think it's fair to assume that, in a base scenario where a gradual economic improvement continues, to see further recoveries in our eastern european portfolio. now turning to capital and risk profile more. starting off with capital, i just wan</v>
      </c>
      <c r="D116" s="10" t="str">
        <f>'Combined Labels'!D116</f>
        <v>sweden</v>
      </c>
      <c r="E116" s="10">
        <f>'Combined Labels'!E116</f>
        <v>73597</v>
      </c>
      <c r="F116" s="10">
        <f>'Combined Labels'!J116</f>
        <v>2</v>
      </c>
      <c r="G116" s="10">
        <f>'Combined Labels'!P116</f>
        <v>0</v>
      </c>
      <c r="H116" s="10">
        <f t="shared" si="1"/>
        <v>2</v>
      </c>
    </row>
    <row r="117" spans="1:8" x14ac:dyDescent="0.35">
      <c r="A117" s="10" t="str">
        <f>'Combined Labels'!A117</f>
        <v>french</v>
      </c>
      <c r="B117" s="10">
        <f>'Combined Labels'!B117</f>
        <v>25649</v>
      </c>
      <c r="C117" s="10" t="str">
        <f>'Combined Labels'!C117</f>
        <v>ery low 10 bps cost of risk; for lcl, 17 bps; for international retail banking, 144 bps, slightly up due to italy and ukraine. and in consumer finance, considerable drop since last year, where it was 316 bps. now it's only 252 bps, including 64 bps for agos; and 188 bps excluding agos, where we have a specific provision of eur19 million for performing loans, but to indebted households, due to the french specific regulation. a word on aqr, on page 11. you know the results. the ecb exercise had a negligible impact of 18 bps from a prudential point of view; plus, the impact of the stress test, 196 bps. so it would lead, in 2016, the common equity tier 1 ratio to 8.8%; one of the strongest among the global sifis oversight by the ecb. on the right side you get what happened, i would say, in tru</v>
      </c>
      <c r="D117" s="10" t="str">
        <f>'Combined Labels'!D117</f>
        <v>france</v>
      </c>
      <c r="E117" s="10">
        <f>'Combined Labels'!E117</f>
        <v>116467</v>
      </c>
      <c r="F117" s="10">
        <f>'Combined Labels'!J117</f>
        <v>0</v>
      </c>
      <c r="G117" s="10">
        <f>'Combined Labels'!P117</f>
        <v>1</v>
      </c>
      <c r="H117" s="10">
        <f t="shared" si="1"/>
        <v>99</v>
      </c>
    </row>
    <row r="118" spans="1:8" x14ac:dyDescent="0.35">
      <c r="A118" s="10" t="str">
        <f>'Combined Labels'!A118</f>
        <v>belgium</v>
      </c>
      <c r="B118" s="10">
        <f>'Combined Labels'!B118</f>
        <v>26877</v>
      </c>
      <c r="C118" s="10" t="str">
        <f>'Combined Labels'!C118</f>
        <v>in, you take the worst case, but it could be, i don't know if it is the right word, a catastrophic event, in the sense very unlikely. ashik musaddi, jpmorgan - analyst okay. that's very clear, thank you. operator albert ploegh, ing. albert ploegh, ing financial markets - analyst two questions from my end. the first one, also a little bit related to the first question on the cash streaming and the belgium solvency. i think last year you guided that the normalized cash upstream was around a eur525 million kind of run rate. is that still a level you feel comfortable with for 2015, given solvency ii and given where rates are today? especially as, basically, the normalization should come mostly from the belgium unit, which last year streamed a little bit less capital, of course, to the holding.</v>
      </c>
      <c r="D118" s="10" t="str">
        <f>'Combined Labels'!D118</f>
        <v>belgium</v>
      </c>
      <c r="E118" s="10">
        <f>'Combined Labels'!E118</f>
        <v>120990</v>
      </c>
      <c r="F118" s="10">
        <f>'Combined Labels'!J118</f>
        <v>0</v>
      </c>
      <c r="G118" s="10">
        <f>'Combined Labels'!P118</f>
        <v>0</v>
      </c>
      <c r="H118" s="10">
        <f t="shared" si="1"/>
        <v>0</v>
      </c>
    </row>
    <row r="119" spans="1:8" x14ac:dyDescent="0.35">
      <c r="A119" s="10" t="str">
        <f>'Combined Labels'!A119</f>
        <v>france</v>
      </c>
      <c r="B119" s="10">
        <f>'Combined Labels'!B119</f>
        <v>29287</v>
      </c>
      <c r="C119" s="10" t="str">
        <f>'Combined Labels'!C119</f>
        <v>p to 100%. so honestly, what is the right level? well, 100% plus a little bit of a cushion, of course, to be there. so again, this is all an indication that, yes, there is a lot of liquidity which is somewhat suffocated through the regulation and not entirely finding its way back. for the rest, if we can fuel it into things like growth on personal finance, on our retail activities like belgium or france, which have very good profitability, that is of course what we would want to do with pleasure. so that is on that. on the write-backs, yes, so the write-backs particularly are on personal finance, as i said, where personal finance also has, well, funding programs, capsule programs. it's an activity which is a little bit more lopsided towards the assets. so it basically makes sense to do som</v>
      </c>
      <c r="D119" s="10" t="str">
        <f>'Combined Labels'!D119</f>
        <v>france</v>
      </c>
      <c r="E119" s="10">
        <f>'Combined Labels'!E119</f>
        <v>129118</v>
      </c>
      <c r="F119" s="10">
        <f>'Combined Labels'!J119</f>
        <v>0</v>
      </c>
      <c r="G119" s="10">
        <f>'Combined Labels'!P119</f>
        <v>0</v>
      </c>
      <c r="H119" s="10">
        <f t="shared" si="1"/>
        <v>0</v>
      </c>
    </row>
    <row r="120" spans="1:8" x14ac:dyDescent="0.35">
      <c r="A120" s="10" t="str">
        <f>'Combined Labels'!A120</f>
        <v>italian</v>
      </c>
      <c r="B120" s="10">
        <f>'Combined Labels'!B120</f>
        <v>25730</v>
      </c>
      <c r="C120" s="10" t="str">
        <f>'Combined Labels'!C120</f>
        <v xml:space="preserve">for the holding? well, i can see that we have almost reached this level because we have already eur130 million for the holding only. now, as for solvency ii, when will you be able to share with us some specific accurate figures, something similar to slide 31 that concerned solvency i? do you have some worries for the stress tests? i think there have been some recent statements, based on which the italian industry should get quite good results out of that stress test. and then last, but not least, i was wondering what will happen to your plan? the plan is getting close to maturity, or deadline. so, once again, when can we expect a new plan? so what i need is a general time window for this. thank you. carlo cimbri, unipol gruppo finanziario spa - ceo (interpreted) now question number one, i </v>
      </c>
      <c r="D120" s="10" t="str">
        <f>'Combined Labels'!D120</f>
        <v>italy</v>
      </c>
      <c r="E120" s="10">
        <f>'Combined Labels'!E120</f>
        <v>116898</v>
      </c>
      <c r="F120" s="10">
        <f>'Combined Labels'!J120</f>
        <v>1</v>
      </c>
      <c r="G120" s="10">
        <f>'Combined Labels'!P120</f>
        <v>0</v>
      </c>
      <c r="H120" s="10">
        <f t="shared" si="1"/>
        <v>1</v>
      </c>
    </row>
    <row r="121" spans="1:8" x14ac:dyDescent="0.35">
      <c r="A121" s="10" t="str">
        <f>'Combined Labels'!A121</f>
        <v>germany</v>
      </c>
      <c r="B121" s="10">
        <f>'Combined Labels'!B121</f>
        <v>12705</v>
      </c>
      <c r="C121" s="10" t="str">
        <f>'Combined Labels'!C121</f>
        <v xml:space="preserve"> growth operating profits in the baltics and in germany. there seems to be a huge falloff both in commission and net interest income and an uptick in expenses in both these regions. so i'm trying to understand exactly what is going on, primarily in the baltics where you seem to have lost three years of gross operating profit growth in just one quarter. and then, finally, just on credit quality in germany or sort of just to clarify what the runoff comment in the end that you said you'd done a cleanup of the portfolio. so should we then expect possibly german credit costs to decline going forward? many thanks. johan andersson, skandinaviska enskilda banken ab - group credit officer okay. this is johan andersson. i think, commenting on the first issue first, sweden their information. as we sa</v>
      </c>
      <c r="D121" s="10" t="str">
        <f>'Combined Labels'!D121</f>
        <v>germany</v>
      </c>
      <c r="E121" s="10">
        <f>'Combined Labels'!E121</f>
        <v>53211</v>
      </c>
      <c r="F121" s="10">
        <f>'Combined Labels'!J121</f>
        <v>0</v>
      </c>
      <c r="G121" s="10">
        <f>'Combined Labels'!P121</f>
        <v>1</v>
      </c>
      <c r="H121" s="10">
        <f t="shared" si="1"/>
        <v>99</v>
      </c>
    </row>
    <row r="122" spans="1:8" x14ac:dyDescent="0.35">
      <c r="A122" s="10" t="str">
        <f>'Combined Labels'!A122</f>
        <v>netherlands</v>
      </c>
      <c r="B122" s="10">
        <f>'Combined Labels'!B122</f>
        <v>34046</v>
      </c>
      <c r="C122" s="10" t="str">
        <f>'Combined Labels'!C122</f>
        <v xml:space="preserve">r love for traditional universal life and fixed annuities? and do you see also on the reverse side how yield is helping to get rid of more books in the u.s.? that's question one. question two is given your capital position in the netherlands. you've indicated the first half dividend. what -- i mean, do we double that for the full year? do you think you can pay more than eur 100 million out of the netherlands now given that capital position? and lastly, you've got to the end of the leakage of customers in mercer in the u.s. what kind of growth rate in participants or assets should we bake in? alexander rijn wynaendts, aegon n.v. - ceo &amp; chairman of the executive board all right, farooq. i'll talk you a little bit through what we think we'll see in the product mix. i think we've always been </v>
      </c>
      <c r="D122" s="10" t="str">
        <f>'Combined Labels'!D122</f>
        <v>netherlands</v>
      </c>
      <c r="E122" s="10">
        <f>'Combined Labels'!E122</f>
        <v>146045</v>
      </c>
      <c r="F122" s="10">
        <f>'Combined Labels'!J122</f>
        <v>0</v>
      </c>
      <c r="G122" s="10">
        <f>'Combined Labels'!P122</f>
        <v>1</v>
      </c>
      <c r="H122" s="10">
        <f t="shared" si="1"/>
        <v>99</v>
      </c>
    </row>
    <row r="123" spans="1:8" x14ac:dyDescent="0.35">
      <c r="A123" s="10" t="str">
        <f>'Combined Labels'!A123</f>
        <v>france</v>
      </c>
      <c r="B123" s="10">
        <f>'Combined Labels'!B123</f>
        <v>27366</v>
      </c>
      <c r="C123" s="10" t="str">
        <f>'Combined Labels'!C123</f>
        <v>sets under management in our private banking with our three main markets france, belgian, italy marking a combined 6.5% increase to eur184 billion. looking at the p&amp;l, revenue stood up eur4 billion, improving by 2.7% mostly thanks to good performance of belgian retail and of our specialized businesses. on the other hand, the low rate environment continued to weigh on interest income especially in france and italy where however commissions are benefiting from the growth of off-balance sheet savings and where increased emphasis is being placed on further developing the commission base. operating costs increased at the lesser pace implying positive jaws and an improvement of the cost income ratio. alongside this, we continue to invest in the development of our specialized business. in numbers</v>
      </c>
      <c r="D123" s="10" t="str">
        <f>'Combined Labels'!D123</f>
        <v>france</v>
      </c>
      <c r="E123" s="10">
        <f>'Combined Labels'!E123</f>
        <v>122705</v>
      </c>
      <c r="F123" s="10">
        <f>'Combined Labels'!J123</f>
        <v>1</v>
      </c>
      <c r="G123" s="10">
        <f>'Combined Labels'!P123</f>
        <v>0</v>
      </c>
      <c r="H123" s="10">
        <f t="shared" si="1"/>
        <v>1</v>
      </c>
    </row>
    <row r="124" spans="1:8" x14ac:dyDescent="0.35">
      <c r="A124" s="10" t="str">
        <f>'Combined Labels'!A124</f>
        <v>germany</v>
      </c>
      <c r="B124" s="10">
        <f>'Combined Labels'!B124</f>
        <v>26264</v>
      </c>
      <c r="C124" s="10" t="str">
        <f>'Combined Labels'!C124</f>
        <v>ubsidiary, you come to a substantial number in percentage of the reserves as clearly above 25%. we have in -- on the asset side, as well as on the liability side, in cushion, and i wouldn't see any zzr financing out of the operating results, based on this starting point. and even if we do the calculation longer than the 8-9 years, because i think max said, when we do reinvest our money at 0.7% in germany, we can pay off all the guarantees. that means, in the end, even with the zzr going to 0.7% down would still be carrying through as a fairly low number. well, you never know how many years the quantitative easing in europe is holding, but it's certainly not in the next couple of decades. michael huttner, jpmorgan - analyst okay. thank you very much. dieter wemmer, allianz se - cfo you're w</v>
      </c>
      <c r="D124" s="10" t="str">
        <f>'Combined Labels'!D124</f>
        <v>germany</v>
      </c>
      <c r="E124" s="10">
        <f>'Combined Labels'!E124</f>
        <v>118759</v>
      </c>
      <c r="F124" s="10">
        <f>'Combined Labels'!J124</f>
        <v>1</v>
      </c>
      <c r="G124" s="10">
        <f>'Combined Labels'!P124</f>
        <v>0</v>
      </c>
      <c r="H124" s="10">
        <f t="shared" si="1"/>
        <v>1</v>
      </c>
    </row>
    <row r="125" spans="1:8" x14ac:dyDescent="0.35">
      <c r="A125" s="10" t="str">
        <f>'Combined Labels'!A125</f>
        <v>italian</v>
      </c>
      <c r="B125" s="10">
        <f>'Combined Labels'!B125</f>
        <v>27531</v>
      </c>
      <c r="C125" s="10" t="str">
        <f>'Combined Labels'!C125</f>
        <v>, notwithstanding the negative market effect contribution in the second quarter. that is more or less estimated in terms of eur1 billion in assets under management, and altogether auc at minus eur1.7 billion. and total indirect funding is something closer to [minus] eur3 billion. then you have the breakdown of our mutual fund's assets under management composition in the lower part of the exhibit. italian govies portfolio has been reduced in this period. i thought that you might appreciate that we are close to (inaudible). in nominal terms it's even lower. it was eur19.2 billion december 2014, eur18.4 billion march; eur18.1 billion june. and the afs in govies, as i was saying before, were plus 37.5%, and italian govies which now are above eur200 million. in terms of maturity profile, the du</v>
      </c>
      <c r="D125" s="10" t="str">
        <f>'Combined Labels'!D125</f>
        <v>italy</v>
      </c>
      <c r="E125" s="10">
        <f>'Combined Labels'!E125</f>
        <v>123563</v>
      </c>
      <c r="F125" s="10">
        <f>'Combined Labels'!J125</f>
        <v>-2</v>
      </c>
      <c r="G125" s="10">
        <f>'Combined Labels'!P125</f>
        <v>0</v>
      </c>
      <c r="H125" s="10">
        <f t="shared" si="1"/>
        <v>-2</v>
      </c>
    </row>
    <row r="126" spans="1:8" x14ac:dyDescent="0.35">
      <c r="A126" s="10" t="str">
        <f>'Combined Labels'!A126</f>
        <v>czech</v>
      </c>
      <c r="B126" s="10">
        <f>'Combined Labels'!B126</f>
        <v>24385</v>
      </c>
      <c r="C126" s="10" t="str">
        <f>'Combined Labels'!C126</f>
        <v xml:space="preserve"> libor loefler, our chief financial officer and aurelien viry, chief risk officer will provide you with more detailed information about financial results and risk management. vladimir jerabek, head of distribution and pavel cejka, chief operating officer are also with us and ready to answer to your questions. first, as is usual, let me start with some comments on the czech macroeconomic data. the czech economy confirms its recovery with gdp growth in the last quarter of last year by 1.8% quarter on quarter and 1.2% year on year, partly affected by one-off; meaning indirect taxes, mainly in tobacco industry. as you can see on the slide, our forecast of gdp growth in 2014 is by 1.9%. the last several months have brought a fully-fledged recovery. not only has industrial production increased, </v>
      </c>
      <c r="D126" s="10" t="str">
        <f>'Combined Labels'!D126</f>
        <v>czechia</v>
      </c>
      <c r="E126" s="10">
        <f>'Combined Labels'!E126</f>
        <v>111511</v>
      </c>
      <c r="F126" s="10">
        <f>'Combined Labels'!J126</f>
        <v>2</v>
      </c>
      <c r="G126" s="10">
        <f>'Combined Labels'!P126</f>
        <v>0</v>
      </c>
      <c r="H126" s="10">
        <f t="shared" si="1"/>
        <v>2</v>
      </c>
    </row>
    <row r="127" spans="1:8" x14ac:dyDescent="0.35">
      <c r="A127" s="10" t="str">
        <f>'Combined Labels'!A127</f>
        <v>austria</v>
      </c>
      <c r="B127" s="10">
        <f>'Combined Labels'!B127</f>
        <v>13013</v>
      </c>
      <c r="C127" s="10" t="str">
        <f>'Combined Labels'!C127</f>
        <v xml:space="preserve">? sergio ermotti, unicredit group s.p.a - deputy ceo head of cib and pb area well, cost of risk is stable but clearly if you look into the different countries and the different segments, there is a high degree of volatility clearly. large corporates are performing relatively well compared to the small mids. we see a stable environment in germany for the time being and also a stable environment in austria. i think italy is much more challenging. marcello zanardo, kbw - analyst thank you very much. operator the next question is from mr. alessandro roccati of fox-pitt kelton. please go ahead, sir. alessandro roccati, fox-pitt kelton - analyst hi, good morning, everyone. i've got three questions. the first one is back on the cost of risk and more specifically in italy retail where the cost of </v>
      </c>
      <c r="D127" s="10" t="str">
        <f>'Combined Labels'!D127</f>
        <v>austria</v>
      </c>
      <c r="E127" s="10">
        <f>'Combined Labels'!E127</f>
        <v>54302</v>
      </c>
      <c r="F127" s="10">
        <f>'Combined Labels'!J127</f>
        <v>1</v>
      </c>
      <c r="G127" s="10">
        <f>'Combined Labels'!P127</f>
        <v>0</v>
      </c>
      <c r="H127" s="10">
        <f t="shared" si="1"/>
        <v>1</v>
      </c>
    </row>
    <row r="128" spans="1:8" x14ac:dyDescent="0.35">
      <c r="A128" s="10" t="str">
        <f>'Combined Labels'!A128</f>
        <v>portugal</v>
      </c>
      <c r="B128" s="10">
        <f>'Combined Labels'!B128</f>
        <v>13362</v>
      </c>
      <c r="C128" s="10" t="str">
        <f>'Combined Labels'!C128</f>
        <v>eased the portfolio of the bank in terms of bundling the quarter, namely in short-term paper and is linked with one situation that is happening i think in all the countries, is that, the largest corporates in the country due to or after the reduction of the liquidity in the markets last year, they start to look more the internal and the domestic markets. i am talking about the large corporates in portugal. so, we started -- the portuguese banks to compete with international banks, providing liquidity, and the liquidity to these companies primarily by issuing short-term paper for the companies. so, our portfolio of short term paper in terms of the securities portfolio increased a little bit. these are illegible assets for the repo market in terms of the ecb, and so we are doing this. so, th</v>
      </c>
      <c r="D128" s="10" t="str">
        <f>'Combined Labels'!D128</f>
        <v>portugal</v>
      </c>
      <c r="E128" s="10">
        <f>'Combined Labels'!E128</f>
        <v>55869</v>
      </c>
      <c r="F128" s="10">
        <f>'Combined Labels'!J128</f>
        <v>0</v>
      </c>
      <c r="G128" s="10">
        <f>'Combined Labels'!P128</f>
        <v>0</v>
      </c>
      <c r="H128" s="10">
        <f t="shared" si="1"/>
        <v>0</v>
      </c>
    </row>
    <row r="129" spans="1:8" x14ac:dyDescent="0.35">
      <c r="A129" s="10" t="str">
        <f>'Combined Labels'!A129</f>
        <v>hungary</v>
      </c>
      <c r="B129" s="10">
        <f>'Combined Labels'!B129</f>
        <v>44538</v>
      </c>
      <c r="C129" s="10" t="str">
        <f>'Combined Labels'!C129</f>
        <v>arter, the second wave of the -- end of the second wave and the first half of the third wave of the virus in most of the countries where we operate, so operationally and in terms of covid-related restrictions and the negative ramifications on the economy, this was still a very much negatively affected period. despite all of these headwinds, we managed to grow the portfolio 2% just in one quarter. hungary was particularly strong with 3%. and within hungary, consumer loans, 7%. part of this was this baby shower loan, this baby loan. but if you just look at market-based cash flows, their volumes grew 4.8%, so almost 5% quarterly growth in market-based cash flows in hungary, which is quite a good number. and housing loan growth wasn't astronomical, but in fact, if we look at new submissions of</v>
      </c>
      <c r="D129" s="10" t="str">
        <f>'Combined Labels'!D129</f>
        <v>hungary</v>
      </c>
      <c r="E129" s="10">
        <f>'Combined Labels'!E129</f>
        <v>181880</v>
      </c>
      <c r="F129" s="10">
        <f>'Combined Labels'!J129</f>
        <v>2</v>
      </c>
      <c r="G129" s="10">
        <f>'Combined Labels'!P129</f>
        <v>0</v>
      </c>
      <c r="H129" s="10">
        <f t="shared" si="1"/>
        <v>2</v>
      </c>
    </row>
    <row r="130" spans="1:8" x14ac:dyDescent="0.35">
      <c r="A130" s="10" t="str">
        <f>'Combined Labels'!A130</f>
        <v>holland</v>
      </c>
      <c r="B130" s="10">
        <f>'Combined Labels'!B130</f>
        <v>12040</v>
      </c>
      <c r="C130" s="10" t="str">
        <f>'Combined Labels'!C130</f>
        <v xml:space="preserve"> thomson reuters streetevents event transcript e d i t e d v e r s i o n q4 2008 seacoast banking fl earnings conference call january 28, 2009 / 2:00pm gmt corporate participants jean strickland seacoast banking fl - chief credit officer russ holland seacoast banking fl - chief banking officer dennis hudson seacoast banking fl - president, ceo bill hahl seacoast banking fl - cfo conference call participiants christopher marinac fig partners - analyst edward bar es bar and company - analyst bill young fox-pitt kelton - analyst dave bishop stifel nicolaus - analyst jefferson harralson kbw - analyst michael rose raymond james - analyst ma</v>
      </c>
      <c r="D130" s="10" t="str">
        <f>'Combined Labels'!D130</f>
        <v>netherlands</v>
      </c>
      <c r="E130" s="10">
        <f>'Combined Labels'!E130</f>
        <v>50208</v>
      </c>
      <c r="F130" s="10">
        <f>'Combined Labels'!J130</f>
        <v>0</v>
      </c>
      <c r="G130" s="10">
        <f>'Combined Labels'!P130</f>
        <v>1</v>
      </c>
      <c r="H130" s="10">
        <f t="shared" si="1"/>
        <v>99</v>
      </c>
    </row>
    <row r="131" spans="1:8" x14ac:dyDescent="0.35">
      <c r="A131" s="10" t="str">
        <f>'Combined Labels'!A131</f>
        <v>irish</v>
      </c>
      <c r="B131" s="10">
        <f>'Combined Labels'!B131</f>
        <v>18216</v>
      </c>
      <c r="C131" s="10" t="str">
        <f>'Combined Labels'!C131</f>
        <v>means that the loss of some customers was completely offset by overdevelopment. on personal risk as well there is a great stability of the business which is up 3.6%, and this growth is attributable essentially to foreign activities. in fact in france there was a little decrease. the pension business is up dramatically by 33%. it is due to two elements, subscription of an important contract of our irish subsidiary and also a growth -- significant growth of our brazilian activities. and the last being the savings business which is down eur3 billion, the eur3 billion being divided between france less eur2 billion, and international less eur1 billion which is to be understood in the context of european turmoil on interest rates and sovereign debts which had its consequences in the appetite for</v>
      </c>
      <c r="D131" s="10" t="str">
        <f>'Combined Labels'!D131</f>
        <v>ireland</v>
      </c>
      <c r="E131" s="10">
        <f>'Combined Labels'!E131</f>
        <v>80547</v>
      </c>
      <c r="F131" s="10">
        <f>'Combined Labels'!J131</f>
        <v>0</v>
      </c>
      <c r="G131" s="10">
        <f>'Combined Labels'!P131</f>
        <v>0</v>
      </c>
      <c r="H131" s="10">
        <f t="shared" ref="H131:H194" si="2">IF(G131=1,99,F131)</f>
        <v>0</v>
      </c>
    </row>
    <row r="132" spans="1:8" x14ac:dyDescent="0.35">
      <c r="A132" s="10" t="str">
        <f>'Combined Labels'!A132</f>
        <v>romania</v>
      </c>
      <c r="B132" s="10">
        <f>'Combined Labels'!B132</f>
        <v>41398</v>
      </c>
      <c r="C132" s="10" t="str">
        <f>'Combined Labels'!C132</f>
        <v>lue of about pln 33 million. this is mostly, again, consumer unsecured portfolios, and it reflects the actual situation, which we saw in april. and this situation is that compared to the average decrease of recoveries versus operating plan of about 15%, we saw a higher drop in romania coming from amicable and legal. the difference between legal performance in between poland and romania is that in romania, there is a law that had been introduced that says that if you put your employees on hold and you pay only part of their salaries, you -- the bailiff cannot take a part of your salary anymore. in addition, in romania, a law was introduced that says a bailiff in the covid crisis time cannot also take part of engineers' salaries. those 2 effects are temporary. they should last no longer than</v>
      </c>
      <c r="D132" s="10" t="str">
        <f>'Combined Labels'!D132</f>
        <v>romania</v>
      </c>
      <c r="E132" s="10">
        <f>'Combined Labels'!E132</f>
        <v>172939</v>
      </c>
      <c r="F132" s="10">
        <f>'Combined Labels'!J132</f>
        <v>0</v>
      </c>
      <c r="G132" s="10">
        <f>'Combined Labels'!P132</f>
        <v>1</v>
      </c>
      <c r="H132" s="10">
        <f t="shared" si="2"/>
        <v>99</v>
      </c>
    </row>
    <row r="133" spans="1:8" x14ac:dyDescent="0.35">
      <c r="A133" s="10" t="str">
        <f>'Combined Labels'!A133</f>
        <v>sweden</v>
      </c>
      <c r="B133" s="10">
        <f>'Combined Labels'!B133</f>
        <v>25932</v>
      </c>
      <c r="C133" s="10" t="str">
        <f>'Combined Labels'!C133</f>
        <v xml:space="preserve">t's probably quite a fair assessment when it comes to that. i think if you look at the balance sheet for 2014, you can see that we'll have, i think, sek170 billion or something to corporates and sek25 billion or sek27 billion to households. i think that shows kind of what the corporate bank we are and where we are and what we do. so i think when it comes to the corporate activity and also outside sweden, that is probably where the revenue should come from and where the combination of volumes and margins, when you see yourself listing down through the nii rather than deposit margins which are gone. on the other hand, that is mostly affecting seb in sweden because in sweden, sweden and [the baltics] because they are the only place where we have universal banks, but the growth will be on the </v>
      </c>
      <c r="D133" s="10" t="str">
        <f>'Combined Labels'!D133</f>
        <v>sweden</v>
      </c>
      <c r="E133" s="10">
        <f>'Combined Labels'!E133</f>
        <v>117318</v>
      </c>
      <c r="F133" s="10">
        <f>'Combined Labels'!J133</f>
        <v>0</v>
      </c>
      <c r="G133" s="10">
        <f>'Combined Labels'!P133</f>
        <v>0</v>
      </c>
      <c r="H133" s="10">
        <f t="shared" si="2"/>
        <v>0</v>
      </c>
    </row>
    <row r="134" spans="1:8" x14ac:dyDescent="0.35">
      <c r="A134" s="10" t="str">
        <f>'Combined Labels'!A134</f>
        <v>spain</v>
      </c>
      <c r="B134" s="10">
        <f>'Combined Labels'!B134</f>
        <v>15787</v>
      </c>
      <c r="C134" s="10" t="str">
        <f>'Combined Labels'!C134</f>
        <v>arly latin america, is not yet seen in revenue growth, which is affected by the fall i mentioned in the second half of 2009, but which will be seen in the next quarters. as for bank savings, deposits plus funds, the trend is the opposite; that is, much greater growth in deleveraging economies. i should mention, particularly, continental europe, where group savings rose 33% year-on-year, mainly in spain. we have stepped up our campaign to attract deposits, in order to gain market share, by taking advantage of the greater propensity of household and companies to save. in the uk, we've also been very successful with our products. in latin america, total savings did not grow, because our strategy there was quite different. there, we were focused more on profitability, with strong rises in dema</v>
      </c>
      <c r="D134" s="10" t="str">
        <f>'Combined Labels'!D134</f>
        <v>spain</v>
      </c>
      <c r="E134" s="10">
        <f>'Combined Labels'!E134</f>
        <v>67519</v>
      </c>
      <c r="F134" s="10">
        <f>'Combined Labels'!J134</f>
        <v>1</v>
      </c>
      <c r="G134" s="10">
        <f>'Combined Labels'!P134</f>
        <v>0</v>
      </c>
      <c r="H134" s="10">
        <f t="shared" si="2"/>
        <v>1</v>
      </c>
    </row>
    <row r="135" spans="1:8" x14ac:dyDescent="0.35">
      <c r="A135" s="10" t="str">
        <f>'Combined Labels'!A135</f>
        <v>paris</v>
      </c>
      <c r="B135" s="10">
        <f>'Combined Labels'!B135</f>
        <v>14594</v>
      </c>
      <c r="C135" s="10" t="str">
        <f>'Combined Labels'!C135</f>
        <v xml:space="preserve"> the coming years. all of that is because it's demand driven. our customers are needing additional capacity in those markets to grow. as i mentioned, we're the first and only data center to have all of its facilities under the european code of conduct. it's not just there. we've received a number of awards for our green initiatives. i would invite you if you're ever in paris to go and see our new paris data center. it has a very green theme. it has its own greenhouse beside the data center, heated by the emissions, studying climate change and how it affects plants for the national agricultural society in france. looking out to 2010, we mentioned january's order numbers hot off the press, very, very happy with those. we've set ourselves challenging growth targets again this year and january</v>
      </c>
      <c r="D135" s="10" t="str">
        <f>'Combined Labels'!D135</f>
        <v>france</v>
      </c>
      <c r="E135" s="10">
        <f>'Combined Labels'!E135</f>
        <v>60692</v>
      </c>
      <c r="F135" s="10">
        <f>'Combined Labels'!J135</f>
        <v>0</v>
      </c>
      <c r="G135" s="10">
        <f>'Combined Labels'!P135</f>
        <v>1</v>
      </c>
      <c r="H135" s="10">
        <f t="shared" si="2"/>
        <v>99</v>
      </c>
    </row>
    <row r="136" spans="1:8" x14ac:dyDescent="0.35">
      <c r="A136" s="10" t="str">
        <f>'Combined Labels'!A136</f>
        <v>sweden</v>
      </c>
      <c r="B136" s="10">
        <f>'Combined Labels'!B136</f>
        <v>15118</v>
      </c>
      <c r="C136" s="10" t="str">
        <f>'Combined Labels'!C136</f>
        <v>en. and as you can see, loan losses decreased by 39% year-on-year to sek551 million, lowering the loan loss ratio by 9 basis points to 14 basis points. net impaired loans were almost half and amounted to sek2.1 billion, corresponding to 14 basis points of the group's lending volume. quarter-on-quarter, loan losses fell with 20% and net impaired loans fell with 34%. in branch officer operations in sweden, loan loss ratio was 5 basis points, and outside sweden 35 basis points. actual loan losses amounted to sek21 million in the quarter. on slide number 5, you can see that the return on equity amounted to 13.5% in the first quarter. cost income ratio amounted to 45.8%, with earnings per share increasing to sek4.59, an increase of 4% compared with q1 2009 and 14% quarter-on-quarter. as mention</v>
      </c>
      <c r="D136" s="10" t="str">
        <f>'Combined Labels'!D136</f>
        <v>sweden</v>
      </c>
      <c r="E136" s="10">
        <f>'Combined Labels'!E136</f>
        <v>64143</v>
      </c>
      <c r="F136" s="10">
        <f>'Combined Labels'!J136</f>
        <v>1</v>
      </c>
      <c r="G136" s="10">
        <f>'Combined Labels'!P136</f>
        <v>0</v>
      </c>
      <c r="H136" s="10">
        <f t="shared" si="2"/>
        <v>1</v>
      </c>
    </row>
    <row r="137" spans="1:8" x14ac:dyDescent="0.35">
      <c r="A137" s="10" t="str">
        <f>'Combined Labels'!A137</f>
        <v>italy</v>
      </c>
      <c r="B137" s="10">
        <f>'Combined Labels'!B137</f>
        <v>10660</v>
      </c>
      <c r="C137" s="10" t="str">
        <f>'Combined Labels'!C137</f>
        <v>you doing in terms of strategy? this is a bank that was left on its own for a few years. and so what is going on in terms of products, pricing. what did you find when you started examining the situation of banca antonveneta? are you reviewing pricing in order to regain market shares? what type of products are you envisaging to sell? are you thinking about tailor-made products for the northeast of italy or not? and finally you provided us with interesting commercial data. can you give us also p&amp;l data or p&amp;l trends in terms of costs and income for antonveneta? thank you. antonio vigni, banca monte dei paschi di siena - general manager well i hinted at some highlights, important highlights. first of all, there's commercial momentum. this is a central issue. i would like to recall, and to tel</v>
      </c>
      <c r="D137" s="10" t="str">
        <f>'Combined Labels'!D137</f>
        <v>italy</v>
      </c>
      <c r="E137" s="10">
        <f>'Combined Labels'!E137</f>
        <v>44379</v>
      </c>
      <c r="F137" s="10">
        <f>'Combined Labels'!J137</f>
        <v>0</v>
      </c>
      <c r="G137" s="10">
        <f>'Combined Labels'!P137</f>
        <v>1</v>
      </c>
      <c r="H137" s="10">
        <f t="shared" si="2"/>
        <v>99</v>
      </c>
    </row>
    <row r="138" spans="1:8" x14ac:dyDescent="0.35">
      <c r="A138" s="10" t="str">
        <f>'Combined Labels'!A138</f>
        <v>germany</v>
      </c>
      <c r="B138" s="10">
        <f>'Combined Labels'!B138</f>
        <v>23973</v>
      </c>
      <c r="C138" s="10" t="str">
        <f>'Combined Labels'!C138</f>
        <v xml:space="preserve"> consider reasonable and compatible to the way how we run and steer our company. so for us the jump, leapfrog, whatever you call it is not a quantum leap into the new world, it is pretty close to what we do already today. it will be and that is why we always depreciate it, cheered it almost is that it will be a catalyst for paradigm changes on the product side in many markets in europe, certainly germany. at least it should. and it will change the view of maybe the midsize and smaller companies rather than the big guys on how they look at their businesses. and all those businesses that have a long tail either or deliver plenty of assets to the balance sheet. either way, it forces them to look at that business differently and that should play into our favor. we do not expect ourselves and t</v>
      </c>
      <c r="D138" s="10" t="str">
        <f>'Combined Labels'!D138</f>
        <v>germany</v>
      </c>
      <c r="E138" s="10">
        <f>'Combined Labels'!E138</f>
        <v>110248</v>
      </c>
      <c r="F138" s="10">
        <f>'Combined Labels'!J138</f>
        <v>0</v>
      </c>
      <c r="G138" s="10">
        <f>'Combined Labels'!P138</f>
        <v>0</v>
      </c>
      <c r="H138" s="10">
        <f t="shared" si="2"/>
        <v>0</v>
      </c>
    </row>
    <row r="139" spans="1:8" x14ac:dyDescent="0.35">
      <c r="A139" s="10" t="str">
        <f>'Combined Labels'!A139</f>
        <v>sweden</v>
      </c>
      <c r="B139" s="10">
        <f>'Combined Labels'!B139</f>
        <v>28990</v>
      </c>
      <c r="C139" s="10" t="str">
        <f>'Combined Labels'!C139</f>
        <v>y will be used for investments rather. so that's my first question. ulf riese, svenska handelsbanken ab - cfo yes. thank you for that. we are putting aside the [resources] of sek700 million which is to be used predominantly to early pension -- as individual solutions for early pensions in sweden and we see quite a lot of different parts when it comes to what we see in terms of efficiency gains in sweden. one is, of course, the reduction of personnel and also the competence shift that this will mean. but also, we have a very good, as you know, customer appreciation of our app, and that is growing very much. simple transactions are now more and more done by the clients themselves. we also, as you know, are now further decentralizing and reinforcing our capability when it comes to giving advi</v>
      </c>
      <c r="D139" s="10" t="str">
        <f>'Combined Labels'!D139</f>
        <v>sweden</v>
      </c>
      <c r="E139" s="10">
        <f>'Combined Labels'!E139</f>
        <v>128632</v>
      </c>
      <c r="F139" s="10">
        <f>'Combined Labels'!J139</f>
        <v>0</v>
      </c>
      <c r="G139" s="10">
        <f>'Combined Labels'!P139</f>
        <v>0</v>
      </c>
      <c r="H139" s="10">
        <f t="shared" si="2"/>
        <v>0</v>
      </c>
    </row>
    <row r="140" spans="1:8" x14ac:dyDescent="0.35">
      <c r="A140" s="10" t="str">
        <f>'Combined Labels'!A140</f>
        <v>italian</v>
      </c>
      <c r="B140" s="10">
        <f>'Combined Labels'!B140</f>
        <v>14159</v>
      </c>
      <c r="C140" s="10" t="str">
        <f>'Combined Labels'!C140</f>
        <v>e than that, and we have now reached eur31 billion. last point is the net interbank position that at the end of september was positive for eur4.3 billion. page eight, i will not go through the page. it's only to remember what we decided at the end of september. we decided not to issue the so-called tremonti bonds. that does not mean that we did not appreciate what the government has done to allow italian banks to go through the crisis. but, fortunately, our results in this scenario put us in the position to walk, or maybe run, with our own legs. as decided on the occasion of that board meeting, we launched an issue of tier 1 that was successfully issued in october for eur1.5 billion. and we are actively working on the disposal plan. the disposal/listing plan is made of two different phases</v>
      </c>
      <c r="D140" s="10" t="str">
        <f>'Combined Labels'!D140</f>
        <v>italy</v>
      </c>
      <c r="E140" s="10">
        <f>'Combined Labels'!E140</f>
        <v>59193</v>
      </c>
      <c r="F140" s="10">
        <f>'Combined Labels'!J140</f>
        <v>-2</v>
      </c>
      <c r="G140" s="10">
        <f>'Combined Labels'!P140</f>
        <v>0</v>
      </c>
      <c r="H140" s="10">
        <f t="shared" si="2"/>
        <v>-2</v>
      </c>
    </row>
    <row r="141" spans="1:8" x14ac:dyDescent="0.35">
      <c r="A141" s="10" t="str">
        <f>'Combined Labels'!A141</f>
        <v>spain</v>
      </c>
      <c r="B141" s="10">
        <f>'Combined Labels'!B141</f>
        <v>17925</v>
      </c>
      <c r="C141" s="10" t="str">
        <f>'Combined Labels'!C141</f>
        <v xml:space="preserve">vice quality. banesto's proper management of the risk makes an opportunity for the coming up in current economic circumstances that's allowed us to systematically achieve our goals that we've set out for ourselves over the last few years. and this fact has been acknowledged by euromoney, the prestigious journal, and for the fourth year running we have been awarded the accolade of the best bank in spain in 2011. before i open the floor to questions, let me just review the most important points of this presentation by way of conclusion. first of all, in the first half of the year, against a very challenging backdrop and economic circumstances, banesto has managed to reinforce its ability to generate recurring income and profitability. we are able to defend and maintain our market share in a </v>
      </c>
      <c r="D141" s="10" t="str">
        <f>'Combined Labels'!D141</f>
        <v>spain</v>
      </c>
      <c r="E141" s="10">
        <f>'Combined Labels'!E141</f>
        <v>79314</v>
      </c>
      <c r="F141" s="10">
        <f>'Combined Labels'!J141</f>
        <v>0</v>
      </c>
      <c r="G141" s="10">
        <f>'Combined Labels'!P141</f>
        <v>1</v>
      </c>
      <c r="H141" s="10">
        <f t="shared" si="2"/>
        <v>99</v>
      </c>
    </row>
    <row r="142" spans="1:8" x14ac:dyDescent="0.35">
      <c r="A142" s="10" t="str">
        <f>'Combined Labels'!A142</f>
        <v>rome</v>
      </c>
      <c r="B142" s="10">
        <f>'Combined Labels'!B142</f>
        <v>41118</v>
      </c>
      <c r="C142" s="10" t="str">
        <f>'Combined Labels'!C142</f>
        <v>ly will gradually increase the presence in the office and expect to be -- within a couple of weeks to have 80% of our staff in italy back in the offices. courts are also gradually opening up in the southern europe, and even though it will be a step-by-step approach. and if you look at italy, for example, we expect the courts to start to reopen from next week, but the larger courts in milan and in rome will not open until june or july. but of course, there will be a backlog to deal with, and that challenge will be evident in all of these markets in southern europe. but there is a clear [pressure] from the business community of not closing the courts fully for the traditional summer vacation to manage this backlog. we see limited or no impact on our pipeline for servicing contracts within tr</v>
      </c>
      <c r="D142" s="10" t="str">
        <f>'Combined Labels'!D142</f>
        <v>italy</v>
      </c>
      <c r="E142" s="10">
        <f>'Combined Labels'!E142</f>
        <v>171568</v>
      </c>
      <c r="F142" s="10">
        <f>'Combined Labels'!J142</f>
        <v>-1</v>
      </c>
      <c r="G142" s="10">
        <f>'Combined Labels'!P142</f>
        <v>0</v>
      </c>
      <c r="H142" s="10">
        <f t="shared" si="2"/>
        <v>-1</v>
      </c>
    </row>
    <row r="143" spans="1:8" x14ac:dyDescent="0.35">
      <c r="A143" s="10" t="str">
        <f>'Combined Labels'!A143</f>
        <v>greek</v>
      </c>
      <c r="B143" s="10">
        <f>'Combined Labels'!B143</f>
        <v>11033</v>
      </c>
      <c r="C143" s="10" t="str">
        <f>'Combined Labels'!C143</f>
        <v xml:space="preserve"> cost to income at 48.6% is temporarily burdened by the opening of 190 branches in the first half of 2008. but overall, group cost containment is well underway. more specifically, we achieved a sub-efficiency gain in new europe where the cost to income ratio has come down to 65% in the first half of this year from 82% in the first half of 2007. this is expected to decline further by year-end. the greek cost expansion has decelerated to 7.9% year on year from 8.6% in the first quarter this year. it is expected to decline further to around 7% for the full year, better than our initial target for cost growth of 8%. finally, the group maintains strong capital adequacy, with risk asset ratio at 11.35% and core tier one at 8.75%. in greater detail, loan portfolio increase grew by in the first ha</v>
      </c>
      <c r="D143" s="10" t="str">
        <f>'Combined Labels'!D143</f>
        <v>greece</v>
      </c>
      <c r="E143" s="10">
        <f>'Combined Labels'!E143</f>
        <v>46050</v>
      </c>
      <c r="F143" s="10">
        <f>'Combined Labels'!J143</f>
        <v>-2</v>
      </c>
      <c r="G143" s="10">
        <f>'Combined Labels'!P143</f>
        <v>0</v>
      </c>
      <c r="H143" s="10">
        <f t="shared" si="2"/>
        <v>-2</v>
      </c>
    </row>
    <row r="144" spans="1:8" x14ac:dyDescent="0.35">
      <c r="A144" s="10" t="str">
        <f>'Combined Labels'!A144</f>
        <v>greece</v>
      </c>
      <c r="B144" s="10">
        <f>'Combined Labels'!B144</f>
        <v>14658</v>
      </c>
      <c r="C144" s="10" t="str">
        <f>'Combined Labels'!C144</f>
        <v>ut let us first start with the government. on page 28 what you see is our total exposures and then let me first start on the left-hand side. we have for the bank and the insurance company an investment portfolio of eur212 billion. and out of eur212 billion there is eur88 billion of governments. and if we then zoom in on certain exposures, and then particularly i'd like to go to portugal, ireland, greece and spain, then what you see, in fact, is that the total of that is 4% of this portfolio. so, in other words, in greece we have eur3 billion, we have in spain eur3 billion and we have in portugal eur1.9 billion. if you look at that exposure, this is all part of our investment portfolio so it is available for sale. and what we have seen at year-end, this portfolio, if i only zoom in on portu</v>
      </c>
      <c r="D144" s="10" t="str">
        <f>'Combined Labels'!D144</f>
        <v>greece</v>
      </c>
      <c r="E144" s="10">
        <f>'Combined Labels'!E144</f>
        <v>61065</v>
      </c>
      <c r="F144" s="10">
        <f>'Combined Labels'!J144</f>
        <v>-2</v>
      </c>
      <c r="G144" s="10">
        <f>'Combined Labels'!P144</f>
        <v>0</v>
      </c>
      <c r="H144" s="10">
        <f t="shared" si="2"/>
        <v>-2</v>
      </c>
    </row>
    <row r="145" spans="1:8" x14ac:dyDescent="0.35">
      <c r="A145" s="10" t="str">
        <f>'Combined Labels'!A145</f>
        <v>greek</v>
      </c>
      <c r="B145" s="10">
        <f>'Combined Labels'!B145</f>
        <v>26360</v>
      </c>
      <c r="C145" s="10" t="str">
        <f>'Combined Labels'!C145</f>
        <v>ep an unencumbered liquidity buffer in greece above eur10 billion. now this is an opportunity to give you a picture looking forward on how we can reduce our ela funding once the situation starts to normalize. so a normalization of the macro condition should allow us to reduce ela quite fast as follows. first, by up to eur3 billion due to greek government bonds and greek treasury bills, as well as greek government bonds issued in the framework of pillar iii but are now eligible for ela funding and maybe transferred to ecb when the ecb waiver is reinstated. second, by eur2.8 billion due to credit claims that may become ecb eligible. and third, by eur3.1 billion due to interbank repos with covered bonds and pillar ii bonds. fourth, partial utilization of liquidity that remains idle for the mo</v>
      </c>
      <c r="D145" s="10" t="str">
        <f>'Combined Labels'!D145</f>
        <v>greece</v>
      </c>
      <c r="E145" s="10">
        <f>'Combined Labels'!E145</f>
        <v>119482</v>
      </c>
      <c r="F145" s="10">
        <f>'Combined Labels'!J145</f>
        <v>-1</v>
      </c>
      <c r="G145" s="10">
        <f>'Combined Labels'!P145</f>
        <v>0</v>
      </c>
      <c r="H145" s="10">
        <f t="shared" si="2"/>
        <v>-1</v>
      </c>
    </row>
    <row r="146" spans="1:8" x14ac:dyDescent="0.35">
      <c r="A146" s="10" t="str">
        <f>'Combined Labels'!A146</f>
        <v>belgium</v>
      </c>
      <c r="B146" s="10">
        <f>'Combined Labels'!B146</f>
        <v>42996</v>
      </c>
      <c r="C146" s="10" t="str">
        <f>'Combined Labels'!C146</f>
        <v>ve included the tltro iii. it is an element, of course, of doing the business. and that's an element that we have to take into account. what are the underlying movements? why are we confident about the further evolution of nii in belgium? and that has to do with what johan said. very good production, mostly on the mortgage side. but not only on the mortgage side, also sme lending. and then on the belgium territory, also on the corporate banking, we are good -- doing some good progress on the international branches there, the exposure is coming down somewhat. and as johan mentioned, we are writing these mortgages at substantially higher levels of what we have done last year. and at substantially higher levels of what is coming off the books and better than the back book. on the level of the</v>
      </c>
      <c r="D146" s="10" t="str">
        <f>'Combined Labels'!D146</f>
        <v>belgium</v>
      </c>
      <c r="E146" s="10">
        <f>'Combined Labels'!E146</f>
        <v>177406</v>
      </c>
      <c r="F146" s="10">
        <f>'Combined Labels'!J146</f>
        <v>1</v>
      </c>
      <c r="G146" s="10">
        <f>'Combined Labels'!P146</f>
        <v>0</v>
      </c>
      <c r="H146" s="10">
        <f t="shared" si="2"/>
        <v>1</v>
      </c>
    </row>
    <row r="147" spans="1:8" x14ac:dyDescent="0.35">
      <c r="A147" s="10" t="str">
        <f>'Combined Labels'!A147</f>
        <v>warsaw</v>
      </c>
      <c r="B147" s="10">
        <f>'Combined Labels'!B147</f>
        <v>52242</v>
      </c>
      <c r="C147" s="10" t="str">
        <f>'Combined Labels'!C147</f>
        <v>esult was possible because of the number of programs that we've been deploying for a number of years. so market animation, [hbw/hvf] programs. so other initiatives such as analytical coverage support that helps keep the liquidity and velocity. on this slide, we show wig index and wig20 as compared to other recognized european and global indices. and as you can tell, it was a very good quarter for warsaw market. both warsaw stock exchange indices were way ahead. all the other indices, as you can tell from this chart, where you see established stock exchange indices from europe and elsewhere. so in terms of the cash market, well, first of all, the eob equity turnover value is denominated first of all in the polish zlotys. so in terms of polish zlotys, we were more or less zero or slightly be</v>
      </c>
      <c r="D147" s="10" t="str">
        <f>'Combined Labels'!D147</f>
        <v>poland</v>
      </c>
      <c r="E147" s="10">
        <f>'Combined Labels'!E147</f>
        <v>205398</v>
      </c>
      <c r="F147" s="10">
        <f>'Combined Labels'!J147</f>
        <v>2</v>
      </c>
      <c r="G147" s="10">
        <f>'Combined Labels'!P147</f>
        <v>0</v>
      </c>
      <c r="H147" s="10">
        <f t="shared" si="2"/>
        <v>2</v>
      </c>
    </row>
    <row r="148" spans="1:8" x14ac:dyDescent="0.35">
      <c r="A148" s="10" t="str">
        <f>'Combined Labels'!A148</f>
        <v>portugal</v>
      </c>
      <c r="B148" s="10">
        <f>'Combined Labels'!B148</f>
        <v>41351</v>
      </c>
      <c r="C148" s="10" t="str">
        <f>'Combined Labels'!C148</f>
        <v xml:space="preserve"> sheet resources. the bank's customer base continues to grow in the geographies in which we operate, having increased by 714,000 customers since march '19 to more than 5.6 million customers with an emphasis on the increase of 634,000 mobile customers. in portugal, the customer base increased by 6% in the same period, exceeding 2.4 million customers with an increase of 194,000 mobile customers. in portugal, 33% of customers already used our app, which is responsible for 85% of customers' digital interactions with the bank. the new app continues to be very well accepted by customers and drove the growth of mobile, as reflected in the significant rise in the number of access, up 69%; payments, up 75% and transfers, up 108% and sales, up 72%. slide 14. as i mentioned, the consolidated net prof</v>
      </c>
      <c r="D148" s="10" t="str">
        <f>'Combined Labels'!D148</f>
        <v>portugal</v>
      </c>
      <c r="E148" s="10">
        <f>'Combined Labels'!E148</f>
        <v>172661</v>
      </c>
      <c r="F148" s="10">
        <f>'Combined Labels'!J148</f>
        <v>0</v>
      </c>
      <c r="G148" s="10">
        <f>'Combined Labels'!P148</f>
        <v>0</v>
      </c>
      <c r="H148" s="10">
        <f t="shared" si="2"/>
        <v>0</v>
      </c>
    </row>
    <row r="149" spans="1:8" x14ac:dyDescent="0.35">
      <c r="A149" s="10" t="str">
        <f>'Combined Labels'!A149</f>
        <v>ireland</v>
      </c>
      <c r="B149" s="10">
        <f>'Combined Labels'!B149</f>
        <v>4564</v>
      </c>
      <c r="C149" s="10" t="str">
        <f>'Combined Labels'!C149</f>
        <v xml:space="preserve"> side. you've kind of tried to strip out some of the one-offs and anomalies that are in there. maybe some thoughts going into next year in terms of the underlying run rate. are we looking at the one-offs drop out [inaudible]. any change in -- you talked earlier on about maybe the uk we've had an investment period now and we're going to reap the rewards of that. would that imply maybe a pick-up in ireland or whatever? maybe just some overview. gary kennedy, allied irish banks plc - group director, finance &amp; enterprise technology well i think 2006 will see us still having a lot of activity in these regulatory driven type projects and also in basel ii, socs, local [inaudible] finished some of the other regulatory requirements will still be with us in 2006. and maybe you'll start to see a litt</v>
      </c>
      <c r="D149" s="10" t="str">
        <f>'Combined Labels'!D149</f>
        <v>ireland</v>
      </c>
      <c r="E149" s="10">
        <f>'Combined Labels'!E149</f>
        <v>15991</v>
      </c>
      <c r="F149" s="10">
        <f>'Combined Labels'!J149</f>
        <v>0</v>
      </c>
      <c r="G149" s="10">
        <f>'Combined Labels'!P149</f>
        <v>1</v>
      </c>
      <c r="H149" s="10">
        <f t="shared" si="2"/>
        <v>99</v>
      </c>
    </row>
    <row r="150" spans="1:8" x14ac:dyDescent="0.35">
      <c r="A150" s="10" t="str">
        <f>'Combined Labels'!A150</f>
        <v>italy</v>
      </c>
      <c r="B150" s="10">
        <f>'Combined Labels'!B150</f>
        <v>5779</v>
      </c>
      <c r="C150" s="10" t="str">
        <f>'Combined Labels'!C150</f>
        <v xml:space="preserve"> monte dei paschi di siena - i'm [peron dean] i'll start on your last question. following upon what happened in 2005 with ias, some companies valued or revalued their stake in the bank of italy. others remained still but they had done that beforehand based on previous loans in the area. so the bank of italy took a position by saying the value of -- or the capital gain or your stake in the bank of italy is not considered for the purposes of the regulatory capital, so it is zero for those who nearly proceeded to the revaluing with a gradual depreciation of which will gradually turn to zero for the rest of the world. so equal treatment but with a different timeframe. francesca tondi, jp morgan - analyst so the impact on capital is brought to zero? peron dean, banca monte dei paschi di siena -</v>
      </c>
      <c r="D150" s="10" t="str">
        <f>'Combined Labels'!D150</f>
        <v>italy</v>
      </c>
      <c r="E150" s="10">
        <f>'Combined Labels'!E150</f>
        <v>22078</v>
      </c>
      <c r="F150" s="10">
        <f>'Combined Labels'!J150</f>
        <v>0</v>
      </c>
      <c r="G150" s="10">
        <f>'Combined Labels'!P150</f>
        <v>0</v>
      </c>
      <c r="H150" s="10">
        <f t="shared" si="2"/>
        <v>0</v>
      </c>
    </row>
    <row r="151" spans="1:8" x14ac:dyDescent="0.35">
      <c r="A151" s="10" t="str">
        <f>'Combined Labels'!A151</f>
        <v>holland</v>
      </c>
      <c r="B151" s="10">
        <f>'Combined Labels'!B151</f>
        <v>6705</v>
      </c>
      <c r="C151" s="10" t="str">
        <f>'Combined Labels'!C151</f>
        <v>an entrepreneurial culture of ownership and accountability for performance and is appropriate for the way that the asset management sector has changed and is developing. focus has to remain on performance, and over the half-year we've recruited a further 12 senior investment professionals. we've centralized our euro government bond team in amsterdam, upgraded marketing teams both in the uk and in holland and put in place a revised long-term incentive scheme to attract and retain staff. our headline profit numbers mask the trend underpinning the figures, which philip will deal with in more detail. eev underlying profit shows a 9% decrease, but the comparison is distorted by a number of one-off positive items which were in the 2005 figures. if you strip these out the trend remains firmly upw</v>
      </c>
      <c r="D151" s="10" t="str">
        <f>'Combined Labels'!D151</f>
        <v>netherlands</v>
      </c>
      <c r="E151" s="10">
        <f>'Combined Labels'!E151</f>
        <v>25203</v>
      </c>
      <c r="F151" s="10">
        <f>'Combined Labels'!J151</f>
        <v>0</v>
      </c>
      <c r="G151" s="10">
        <f>'Combined Labels'!P151</f>
        <v>1</v>
      </c>
      <c r="H151" s="10">
        <f t="shared" si="2"/>
        <v>99</v>
      </c>
    </row>
    <row r="152" spans="1:8" x14ac:dyDescent="0.35">
      <c r="A152" s="10" t="str">
        <f>'Combined Labels'!A152</f>
        <v>sweden</v>
      </c>
      <c r="B152" s="10">
        <f>'Combined Labels'!B152</f>
        <v>34620</v>
      </c>
      <c r="C152" s="10" t="str">
        <f>'Combined Labels'!C152</f>
        <v>related costs. impairments, which by nature fluctuate at c&amp;i, were almost flat. the credit quality of the oil-related exposure has stabilized. at wealth management, profit before tax was down 18% from the level in the first quarter of last year as the unit, like c&amp;i, was affected by turbulent market conditions and lower activity. danica saw positive developments driven by strong premium growth in sweden in particular. fee income, despite being down 3% from the level in the first quarter of last year, remained at a strong level. an increase in assets under management had a positive effect. however, fee income in the first quarter of last year benefited from product launches. trading income showed a small negative result in the first quarter due to lower investment result in the health and a</v>
      </c>
      <c r="D152" s="10" t="str">
        <f>'Combined Labels'!D152</f>
        <v>sweden</v>
      </c>
      <c r="E152" s="10">
        <f>'Combined Labels'!E152</f>
        <v>148265</v>
      </c>
      <c r="F152" s="10">
        <f>'Combined Labels'!J152</f>
        <v>0</v>
      </c>
      <c r="G152" s="10">
        <f>'Combined Labels'!P152</f>
        <v>0</v>
      </c>
      <c r="H152" s="10">
        <f t="shared" si="2"/>
        <v>0</v>
      </c>
    </row>
    <row r="153" spans="1:8" x14ac:dyDescent="0.35">
      <c r="A153" s="10" t="str">
        <f>'Combined Labels'!A153</f>
        <v>italy</v>
      </c>
      <c r="B153" s="10">
        <f>'Combined Labels'!B153</f>
        <v>23613</v>
      </c>
      <c r="C153" s="10" t="str">
        <f>'Combined Labels'!C153</f>
        <v>miums. in our europe and south africa segment, results were similar to the prior-year fourth quarter, both periods reflecting some adverse critical illness claims experienced in the uk. that segment of the market continues to be very competitive and we are not winning many new quotes there. pretax operating income totaled $14 million for the quarter with strong operating performances in spain and italy, reflecting typical claims volatility. net premiums were down quarter over quarter, primarily due to single premium enforced transactions in italy in the prior year. those transactions added nearly $100 million to 2012's fourth-quarter premiums. our corporate segment reported a pretax operating loss of about $22 million this period, reflecting lower investment income coupled with increases i</v>
      </c>
      <c r="D153" s="10" t="str">
        <f>'Combined Labels'!D153</f>
        <v>italy</v>
      </c>
      <c r="E153" s="10">
        <f>'Combined Labels'!E153</f>
        <v>107957</v>
      </c>
      <c r="F153" s="10">
        <f>'Combined Labels'!J153</f>
        <v>1</v>
      </c>
      <c r="G153" s="10">
        <f>'Combined Labels'!P153</f>
        <v>0</v>
      </c>
      <c r="H153" s="10">
        <f t="shared" si="2"/>
        <v>1</v>
      </c>
    </row>
    <row r="154" spans="1:8" x14ac:dyDescent="0.35">
      <c r="A154" s="10" t="str">
        <f>'Combined Labels'!A154</f>
        <v>ireland</v>
      </c>
      <c r="B154" s="10">
        <f>'Combined Labels'!B154</f>
        <v>48597</v>
      </c>
      <c r="C154" s="10" t="str">
        <f>'Combined Labels'!C154</f>
        <v>re well positioned to welcome new customers from exiting banks in ireland. and finally, the state shareholding is down to less than 3% with full private ownership in site. all of this leaves the group very much on track to deliver sustainable rote of greater than 10% in the near term. before we turn to questions, i'd like to thank francesca for the outstanding contribution she has made to bank of ireland over the last 5 years. all of us wish you the very best for the future. we now invite any questions that you may have. questions and answers operator and the first question comes from the line of diarmaid sheridan from davy. diarmaid sheridan, davy, research division - financials analyst francesca, mark. three, if i may, please. firstly, around the return on tangible equity trajectory. whe</v>
      </c>
      <c r="D154" s="10" t="str">
        <f>'Combined Labels'!D154</f>
        <v>ireland</v>
      </c>
      <c r="E154" s="10">
        <f>'Combined Labels'!E154</f>
        <v>195187</v>
      </c>
      <c r="F154" s="10">
        <f>'Combined Labels'!J154</f>
        <v>0</v>
      </c>
      <c r="G154" s="10">
        <f>'Combined Labels'!P154</f>
        <v>1</v>
      </c>
      <c r="H154" s="10">
        <f t="shared" si="2"/>
        <v>99</v>
      </c>
    </row>
    <row r="155" spans="1:8" x14ac:dyDescent="0.35">
      <c r="A155" s="10" t="str">
        <f>'Combined Labels'!A155</f>
        <v>france</v>
      </c>
      <c r="B155" s="10">
        <f>'Combined Labels'!B155</f>
        <v>38684</v>
      </c>
      <c r="C155" s="10" t="str">
        <f>'Combined Labels'!C155</f>
        <v>etention rate. so we are going to continue to roll out vitality in all europe. so the strategy is unchanged, and we worked a lot of fees -- on fees over the past months first, and we are going to accelerate on the vitality strategy. on france, yes, there has been more demand on euro france. so our unit-linked mix has decreased. we are still higher than the market and our unit-linked mix is 29% in france compared to 24% for the market, which we are happy to be higher than the market. but we are not satisfied with this mix. so we are going to be extremely disciplined on the needs for the new business. the pacte law coming up in october will give us new opportunities, especially on the pension products. so we are going to work hard on the life business mix in france. operator the next questio</v>
      </c>
      <c r="D155" s="10" t="str">
        <f>'Combined Labels'!D155</f>
        <v>france</v>
      </c>
      <c r="E155" s="10">
        <f>'Combined Labels'!E155</f>
        <v>163320</v>
      </c>
      <c r="F155" s="10">
        <f>'Combined Labels'!J155</f>
        <v>0</v>
      </c>
      <c r="G155" s="10">
        <f>'Combined Labels'!P155</f>
        <v>0</v>
      </c>
      <c r="H155" s="10">
        <f t="shared" si="2"/>
        <v>0</v>
      </c>
    </row>
    <row r="156" spans="1:8" x14ac:dyDescent="0.35">
      <c r="A156" s="10" t="str">
        <f>'Combined Labels'!A156</f>
        <v>poland</v>
      </c>
      <c r="B156" s="10">
        <f>'Combined Labels'!B156</f>
        <v>40150</v>
      </c>
      <c r="C156" s="10" t="str">
        <f>'Combined Labels'!C156</f>
        <v xml:space="preserve"> just for clarity because i saw also some confusion about this, so just to be clear, the impact on net terms was also pln 223 million. this does not mean that at the end of the day, the losses will be or not tax deductible. this is a separate discussion. i'm just saying that this provision that we made, we did not treat it as tax deductible for the time being. kamil stolarski, santander brokerage poland, research division - head of equity research some other banks, i'm commenting on swiss franc mortgages provisions, said that they have divided the swiss franc portfolio into separate other portfolios, like the nominated index and then so on of acquired acquisitions. and i wonder, how should we think about your, let's say, swiss franc portfolio? is it really homogeneous, like very similar? o</v>
      </c>
      <c r="D156" s="10" t="str">
        <f>'Combined Labels'!D156</f>
        <v>poland</v>
      </c>
      <c r="E156" s="10">
        <f>'Combined Labels'!E156</f>
        <v>167828</v>
      </c>
      <c r="F156" s="10">
        <f>'Combined Labels'!J156</f>
        <v>0</v>
      </c>
      <c r="G156" s="10">
        <f>'Combined Labels'!P156</f>
        <v>1</v>
      </c>
      <c r="H156" s="10">
        <f t="shared" si="2"/>
        <v>99</v>
      </c>
    </row>
    <row r="157" spans="1:8" x14ac:dyDescent="0.35">
      <c r="A157" s="10" t="str">
        <f>'Combined Labels'!A157</f>
        <v>italian</v>
      </c>
      <c r="B157" s="10">
        <f>'Combined Labels'!B157</f>
        <v>22199</v>
      </c>
      <c r="C157" s="10" t="str">
        <f>'Combined Labels'!C157</f>
        <v xml:space="preserve">er 2013 saw a significant improvement in market sentiment and increased risk appetite compared to the second half of 2012. however, cb&amp;s revenues were down 4% year over year due to the absence of [ipo]-driven liquidity in the prior-year quarter. after a strong january, driven by sustained risk appetite, capital markets activity tailed off in february, reflecting concerns over the us sequester and italian election, before picking up again in march as fears of a global slowdown faded on strong economic data. with this environment, cb&amp;s continued to operate at low-risk levels in the first quarter of 2013, maintaining var levels in line with year end 2012 and with, by the way, no negative trading days in the quarter. year over year our basel 2.5 risk-weighted assets are down 16%. non-interest </v>
      </c>
      <c r="D157" s="10" t="str">
        <f>'Combined Labels'!D157</f>
        <v>italy</v>
      </c>
      <c r="E157" s="10">
        <f>'Combined Labels'!E157</f>
        <v>101250</v>
      </c>
      <c r="F157" s="10">
        <f>'Combined Labels'!J157</f>
        <v>-2</v>
      </c>
      <c r="G157" s="10">
        <f>'Combined Labels'!P157</f>
        <v>0</v>
      </c>
      <c r="H157" s="10">
        <f t="shared" si="2"/>
        <v>-2</v>
      </c>
    </row>
    <row r="158" spans="1:8" x14ac:dyDescent="0.35">
      <c r="A158" s="10" t="str">
        <f>'Combined Labels'!A158</f>
        <v>germany</v>
      </c>
      <c r="B158" s="10">
        <f>'Combined Labels'!B158</f>
        <v>1748</v>
      </c>
      <c r="C158" s="10" t="str">
        <f>'Combined Labels'!C158</f>
        <v>opportunities for this year. in general, you can say that - if i remember correctly now - our traditional or large corporate is about 50% of the bulk. financial institutions are - or the revenues fee (ph), are around 30%, 35% of the business, and mid-corporates are around 15%, 20%. if you look at expansions and from that perspective you can say that we hope to continue, want to continue expand in germany. we want to continue to build up our business with the other, non-swedish nordic business. and in sweden in general, we are putting in some initiatives both on kind of the mid-corporate from the merchant side, as well as the smes in the retail business. that's one of our focuses for this year, as a matter of fact. we think we've been very successful with organized (inaudible) that we've do</v>
      </c>
      <c r="D158" s="10" t="str">
        <f>'Combined Labels'!D158</f>
        <v>germany</v>
      </c>
      <c r="E158" s="10">
        <f>'Combined Labels'!E158</f>
        <v>4793</v>
      </c>
      <c r="F158" s="10">
        <f>'Combined Labels'!J158</f>
        <v>1</v>
      </c>
      <c r="G158" s="10">
        <f>'Combined Labels'!P158</f>
        <v>0</v>
      </c>
      <c r="H158" s="10">
        <f t="shared" si="2"/>
        <v>1</v>
      </c>
    </row>
    <row r="159" spans="1:8" x14ac:dyDescent="0.35">
      <c r="A159" s="10" t="str">
        <f>'Combined Labels'!A159</f>
        <v>romania</v>
      </c>
      <c r="B159" s="10">
        <f>'Combined Labels'!B159</f>
        <v>4657</v>
      </c>
      <c r="C159" s="10" t="str">
        <f>'Combined Labels'!C159</f>
        <v xml:space="preserve"> when you look at the certain second quarter of south eastern europe, we have more of a difference. and there we have identified a small cut off area between the first quarter and the second quarter, and some expenses which should have been recorded in the first were missed out by the subsidiaries, and were recorded in the second quarter. having said that, one needs to remember that especially in romania, where we've had very, very high -- where we have very high depreciation -- no, appreciation, sorry, of the romanian currency. we have had a 17% year on year appreciation. that makes a difference in the way the numbers come in. and these are the main things. in addition to the fact that in south eastern europe we are recruiting more people, we are spending more money in i.t. we have alread</v>
      </c>
      <c r="D159" s="10" t="str">
        <f>'Combined Labels'!D159</f>
        <v>romania</v>
      </c>
      <c r="E159" s="10">
        <f>'Combined Labels'!E159</f>
        <v>16329</v>
      </c>
      <c r="F159" s="10">
        <f>'Combined Labels'!J159</f>
        <v>1</v>
      </c>
      <c r="G159" s="10">
        <f>'Combined Labels'!P159</f>
        <v>0</v>
      </c>
      <c r="H159" s="10">
        <f t="shared" si="2"/>
        <v>1</v>
      </c>
    </row>
    <row r="160" spans="1:8" x14ac:dyDescent="0.35">
      <c r="A160" s="10" t="str">
        <f>'Combined Labels'!A160</f>
        <v>italy</v>
      </c>
      <c r="B160" s="10">
        <f>'Combined Labels'!B160</f>
        <v>24483</v>
      </c>
      <c r="C160" s="10" t="str">
        <f>'Combined Labels'!C160</f>
        <v>italian bank. and if we look at maturities, it is 10 years. it is also the first time for a european bank. the offer has been received exceptionally well with an order book of almost $8 billion from more or less 450 investors, and this confirms the appetite for our paper. let's move now to page 10. it's about our funding. as i said already, we have achieved a 30% of funding at group level; 42% in italy. we have taken advantage of a further easing of the market condition. with respect to ltro, since the beginning, we have paid back eur10 billion. so from eur26 billion, we are down now to eur16 billion. eur5 billion have been paid back in 2014, and we will continue in this direction paying the entire eur16 amount month after month before maturity, maintaining a similar maturity profile. so n</v>
      </c>
      <c r="D160" s="10" t="str">
        <f>'Combined Labels'!D160</f>
        <v>italy</v>
      </c>
      <c r="E160" s="10">
        <f>'Combined Labels'!E160</f>
        <v>111766</v>
      </c>
      <c r="F160" s="10">
        <f>'Combined Labels'!J160</f>
        <v>0</v>
      </c>
      <c r="G160" s="10">
        <f>'Combined Labels'!P160</f>
        <v>0</v>
      </c>
      <c r="H160" s="10">
        <f t="shared" si="2"/>
        <v>0</v>
      </c>
    </row>
    <row r="161" spans="1:8" x14ac:dyDescent="0.35">
      <c r="A161" s="10" t="str">
        <f>'Combined Labels'!A161</f>
        <v>germany</v>
      </c>
      <c r="B161" s="10">
        <f>'Combined Labels'!B161</f>
        <v>28578</v>
      </c>
      <c r="C161" s="10" t="str">
        <f>'Combined Labels'!C161</f>
        <v>0.9% you see that we get there by our own means. the only thing what we look at with first hawaiian is to see if we can accelerate that trajectory. and that's basically what we do. so there is no change from that point of view. jean-laurent bonnafe, bnp paribas sa - ceo looking at the retail i would say it depends on the different countries. so it's not the same just in belgium, france, italy and germany. of course in which (inaudible) and hello bank! are pure digital players. it can run from one-third to half of the new customers that are coming from the network. and second, looking at the branch network in the way it moves, we have disclosed what we did over the past three years. it shows that we started quite early. we will continue to adapt the network. there is no need to have a targe</v>
      </c>
      <c r="D161" s="10" t="str">
        <f>'Combined Labels'!D161</f>
        <v>germany</v>
      </c>
      <c r="E161" s="10">
        <f>'Combined Labels'!E161</f>
        <v>126527</v>
      </c>
      <c r="F161" s="10">
        <f>'Combined Labels'!J161</f>
        <v>0</v>
      </c>
      <c r="G161" s="10">
        <f>'Combined Labels'!P161</f>
        <v>1</v>
      </c>
      <c r="H161" s="10">
        <f t="shared" si="2"/>
        <v>99</v>
      </c>
    </row>
    <row r="162" spans="1:8" x14ac:dyDescent="0.35">
      <c r="A162" s="10" t="str">
        <f>'Combined Labels'!A162</f>
        <v>belgian</v>
      </c>
      <c r="B162" s="10">
        <f>'Combined Labels'!B162</f>
        <v>41301</v>
      </c>
      <c r="C162" s="10" t="str">
        <f>'Combined Labels'!C162</f>
        <v>epping in. what is the full impact that should still be materialized? your question was, i think, specifically related to the belgium part, which is indeed different compared to the other countries. now in that belgium proposal -- or no, there's not a proposal, belgium law for the guarantee scheme is indeed giving a first loss of 3% on the total book, which can be max eur 50 billion for the whole belgian banking sector. and that loss has to be borne by the banks. now what we do see in reality is that new guarantee scheme, which is focusing only on short-term lending, so liquidity loans with a tenor of maximum 12 months, that is not really picking up. so the portfolio, which has been foreseen eur 50 billion, will probably not used. on the other hand, i do see also that the needs in the mark</v>
      </c>
      <c r="D162" s="10" t="str">
        <f>'Combined Labels'!D162</f>
        <v>belgium</v>
      </c>
      <c r="E162" s="10">
        <f>'Combined Labels'!E162</f>
        <v>172407</v>
      </c>
      <c r="F162" s="10">
        <f>'Combined Labels'!J162</f>
        <v>-2</v>
      </c>
      <c r="G162" s="10">
        <f>'Combined Labels'!P162</f>
        <v>0</v>
      </c>
      <c r="H162" s="10">
        <f t="shared" si="2"/>
        <v>-2</v>
      </c>
    </row>
    <row r="163" spans="1:8" x14ac:dyDescent="0.35">
      <c r="A163" s="10" t="str">
        <f>'Combined Labels'!A163</f>
        <v>vienna</v>
      </c>
      <c r="B163" s="10">
        <f>'Combined Labels'!B163</f>
        <v>35842</v>
      </c>
      <c r="C163" s="10" t="str">
        <f>'Combined Labels'!C163</f>
        <v>at the -- in this matter. and this is also a very big example that we have, in -- on the economic and on the political side, a very, very fluctuating and challenging market. and that's why we just told we make a review regarding the planning, and we need there maybe a much more conservative for the year-end. and yes, we have still a goodwill of about eur 110 million on romania. elisabeth stadler, vienna insurance group ag - chairwoman of the managing board, gm &amp; ceo okay. concerning the combined ratio target. of course, we would like to reach the combined ratio of 95% by improving both claims ratio as well as cost ratio. we have set up a lot of initiatives in our agenda 2020, a lot of initiatives looking at the claims ratio, these closed file review and so on, which -- all our projects, we</v>
      </c>
      <c r="D163" s="10" t="str">
        <f>'Combined Labels'!D163</f>
        <v>austria</v>
      </c>
      <c r="E163" s="10">
        <f>'Combined Labels'!E163</f>
        <v>153044</v>
      </c>
      <c r="F163" s="10">
        <f>'Combined Labels'!J163</f>
        <v>0</v>
      </c>
      <c r="G163" s="10">
        <f>'Combined Labels'!P163</f>
        <v>1</v>
      </c>
      <c r="H163" s="10">
        <f t="shared" si="2"/>
        <v>99</v>
      </c>
    </row>
    <row r="164" spans="1:8" x14ac:dyDescent="0.35">
      <c r="A164" s="10" t="str">
        <f>'Combined Labels'!A164</f>
        <v>romanians</v>
      </c>
      <c r="B164" s="10">
        <f>'Combined Labels'!B164</f>
        <v>28804</v>
      </c>
      <c r="C164" s="10" t="str">
        <f>'Combined Labels'!C164</f>
        <v>ly. i guess it's not that large but i'm just wondering if you give me more color what's going on there, the coverage ratio fell quite substantially. and if you could also provide any further color on your energy exposure in general. and then also in romania, if you could comment on whether you think the provisions you've taken on these consumer protection issue is sufficient, i think we've -- the romanians are also considering making mortgages potentially non-recourse, i'm wondering if that could require additional provisions at some point? thank you. andreas treichl, erste group bank ag - ceo &amp; chairman of the management board let me start with romania, under the datio in solutum which is basically normal, so you can give back the key, so if you default on your loan, it's serious issue. i</v>
      </c>
      <c r="D164" s="10" t="str">
        <f>'Combined Labels'!D164</f>
        <v>romania</v>
      </c>
      <c r="E164" s="10">
        <f>'Combined Labels'!E164</f>
        <v>127565</v>
      </c>
      <c r="F164" s="10">
        <f>'Combined Labels'!J164</f>
        <v>0</v>
      </c>
      <c r="G164" s="10">
        <f>'Combined Labels'!P164</f>
        <v>0</v>
      </c>
      <c r="H164" s="10">
        <f t="shared" si="2"/>
        <v>0</v>
      </c>
    </row>
    <row r="165" spans="1:8" x14ac:dyDescent="0.35">
      <c r="A165" s="10" t="str">
        <f>'Combined Labels'!A165</f>
        <v>slovakia</v>
      </c>
      <c r="B165" s="10">
        <f>'Combined Labels'!B165</f>
        <v>25158</v>
      </c>
      <c r="C165" s="10" t="str">
        <f>'Combined Labels'!C165</f>
        <v>capital position. as i already mentioned, in the first quarter we saw the successful capital increase which enabled us to repay the eur1.75b state-held participation capital. the privately-held participation capital is scheduled for until the end of 2014. we will continue focusing on the most attractive areas for our bank, which have not changed, which are czech republic, poland, romania, russia, slovakia and austria. this selection is based on the macroeconomic prospects and the outlook for the respective banking sector, partially also due to our market position. all in all we want to increase the share of our retail business. you know that the corporate business, asset wise, is still 55 -- around 55%, retail 45%, so we want to come to a more balanced situation. if we look at the third st</v>
      </c>
      <c r="D165" s="10" t="str">
        <f>'Combined Labels'!D165</f>
        <v>slovakia</v>
      </c>
      <c r="E165" s="10">
        <f>'Combined Labels'!E165</f>
        <v>114622</v>
      </c>
      <c r="F165" s="10">
        <f>'Combined Labels'!J165</f>
        <v>1</v>
      </c>
      <c r="G165" s="10">
        <f>'Combined Labels'!P165</f>
        <v>0</v>
      </c>
      <c r="H165" s="10">
        <f t="shared" si="2"/>
        <v>1</v>
      </c>
    </row>
    <row r="166" spans="1:8" x14ac:dyDescent="0.35">
      <c r="A166" s="10" t="str">
        <f>'Combined Labels'!A166</f>
        <v>hungary</v>
      </c>
      <c r="B166" s="10">
        <f>'Combined Labels'!B166</f>
        <v>41187</v>
      </c>
      <c r="C166" s="10" t="str">
        <f>'Combined Labels'!C166</f>
        <v>he banks like in bulgaria. the next slide will talk a little bit more about this. and then the third is the kind of acquisition, one-offs. in this case, it was positive because we made an adjustment in the ppa in slovenia. the last acquisition, which was around december last year. so page 5 talks about the moratoriums and their different aspects. basically, the number you see on page 4 relates to hungary, where we have an opt-out measure so customers can decide not to participate, but as a default, they do. and there's no capitalization. and interest is capitalized, but there's no interest on interest, right? in the future. and then -- so capitalization of interest actually means that interest, which is not paid this year, is capitalized. but on that capitalized interest, there's no intere</v>
      </c>
      <c r="D166" s="10" t="str">
        <f>'Combined Labels'!D166</f>
        <v>hungary</v>
      </c>
      <c r="E166" s="10">
        <f>'Combined Labels'!E166</f>
        <v>171869</v>
      </c>
      <c r="F166" s="10">
        <f>'Combined Labels'!J166</f>
        <v>0</v>
      </c>
      <c r="G166" s="10">
        <f>'Combined Labels'!P166</f>
        <v>1</v>
      </c>
      <c r="H166" s="10">
        <f t="shared" si="2"/>
        <v>99</v>
      </c>
    </row>
    <row r="167" spans="1:8" x14ac:dyDescent="0.35">
      <c r="A167" s="10" t="str">
        <f>'Combined Labels'!A167</f>
        <v>hungary</v>
      </c>
      <c r="B167" s="10">
        <f>'Combined Labels'!B167</f>
        <v>15602</v>
      </c>
      <c r="C167" s="10" t="str">
        <f>'Combined Labels'!C167</f>
        <v>r further expansion and stronger growth when conditions improve. our objective for 2010, though, remains to deliver a maiden full-year profit. regulation. a lot of this will seem horribly familiar, i think. the eu consumer credit directive is in the process of being enacted in all markets. progress by the governments in enacting that local legislation has been a bit slower than anticipated. so in hungary, slovakia and romania, those new rules came into force as scheduled and expected in june. in czech, the law is due to come in force on january 1, 2011. and in poland, we think it will be march 2011. we're not entirely sure of that. the key impact on us of this consumer credit directive is in granting more generous early-settlement rebates to customers. and the cost of those will broadly ne</v>
      </c>
      <c r="D167" s="10" t="str">
        <f>'Combined Labels'!D167</f>
        <v>hungary</v>
      </c>
      <c r="E167" s="10">
        <f>'Combined Labels'!E167</f>
        <v>67026</v>
      </c>
      <c r="F167" s="10">
        <f>'Combined Labels'!J167</f>
        <v>0</v>
      </c>
      <c r="G167" s="10">
        <f>'Combined Labels'!P167</f>
        <v>0</v>
      </c>
      <c r="H167" s="10">
        <f t="shared" si="2"/>
        <v>0</v>
      </c>
    </row>
    <row r="168" spans="1:8" x14ac:dyDescent="0.35">
      <c r="A168" s="10" t="str">
        <f>'Combined Labels'!A168</f>
        <v>romanian</v>
      </c>
      <c r="B168" s="10">
        <f>'Combined Labels'!B168</f>
        <v>43821</v>
      </c>
      <c r="C168" s="10" t="str">
        <f>'Combined Labels'!C168</f>
        <v>re anything sustainable in that number in q4? and also, where do you see the asset quality going to the npl ratio? what's the trend that's expected for 2021? and where do you see it peaking at? omer tetik, banca transilvania s.a. - ceo i think if we -- thank you for the questions. and if you look at our -- what we have done is our strategy has been doing whatever is available and not exploited in romanian financial system to do. so we will continue doing that. it's one -- there were organic growth in certain segments, we have done that. but there was acquisition opportunities we have done. so i would say that our focus remains the same. definitely, (inaudible), the micro lending, sme banking, retail lending where we think that we have bought a competitive advantage and a good experience. s</v>
      </c>
      <c r="D168" s="10" t="str">
        <f>'Combined Labels'!D168</f>
        <v>romania</v>
      </c>
      <c r="E168" s="10">
        <f>'Combined Labels'!E168</f>
        <v>179817</v>
      </c>
      <c r="F168" s="10">
        <f>'Combined Labels'!J168</f>
        <v>0</v>
      </c>
      <c r="G168" s="10">
        <f>'Combined Labels'!P168</f>
        <v>0</v>
      </c>
      <c r="H168" s="10">
        <f t="shared" si="2"/>
        <v>0</v>
      </c>
    </row>
    <row r="169" spans="1:8" x14ac:dyDescent="0.35">
      <c r="A169" s="10" t="str">
        <f>'Combined Labels'!A169</f>
        <v>romania</v>
      </c>
      <c r="B169" s="10">
        <f>'Combined Labels'!B169</f>
        <v>48554</v>
      </c>
      <c r="C169" s="10" t="str">
        <f>'Combined Labels'!C169</f>
        <v xml:space="preserve"> by russia. excluding russia and belarus, nii and nfci have grown nicely in the past 12 months. loans to customers are of course distorted by russia with on the one hand a 22% reduction in local currency of the loan book, but a significantly strong ruble rate which then we will digest later on in details. we have got -- we have again seen good loan growth in many of our core ce markets, including romania slovakia, the czech republic, serbia, even before accounting for the recent acquisition. and most importantly, our cet1 ratio is now at 13.4% after deducting 30 basis points for dividend accruals. if we now move to the next slide. you know that we have been focusing on growing in central europe for some time now. and despite all that is going on in our eastern europe segment, i'm very plea</v>
      </c>
      <c r="D169" s="10" t="str">
        <f>'Combined Labels'!D169</f>
        <v>romania</v>
      </c>
      <c r="E169" s="10">
        <f>'Combined Labels'!E169</f>
        <v>194882</v>
      </c>
      <c r="F169" s="10">
        <f>'Combined Labels'!J169</f>
        <v>1</v>
      </c>
      <c r="G169" s="10">
        <f>'Combined Labels'!P169</f>
        <v>0</v>
      </c>
      <c r="H169" s="10">
        <f t="shared" si="2"/>
        <v>1</v>
      </c>
    </row>
    <row r="170" spans="1:8" x14ac:dyDescent="0.35">
      <c r="A170" s="10" t="str">
        <f>'Combined Labels'!A170</f>
        <v>czech</v>
      </c>
      <c r="B170" s="10">
        <f>'Combined Labels'!B170</f>
        <v>44551</v>
      </c>
      <c r="C170" s="10" t="str">
        <f>'Combined Labels'!C170</f>
        <v>y improved. in ukraine, our bank in ukraine is rather small. so here, it's the asset base. still i think there is room in some areas for loan growth. so here, our policy is to, over the time, move a little bit from the money, which is placed with the sovereign, not the central bank, to some more loans. but here, the -- it's rather the rate level, which makes the difference. i would assume that in czech republic, the margins are at the bottom. well, yes, here and there, we see some of the competitors who -- it's difficult to make a forecast on competition there. in this market, it can always happen that one creates the specific attractive offer. i won't expect it in these days, but i would not exclude it till the year-end. and your last question was, our own loan growth, i understood, versu</v>
      </c>
      <c r="D170" s="10" t="str">
        <f>'Combined Labels'!D170</f>
        <v>czechia</v>
      </c>
      <c r="E170" s="10">
        <f>'Combined Labels'!E170</f>
        <v>181961</v>
      </c>
      <c r="F170" s="10">
        <f>'Combined Labels'!J170</f>
        <v>0</v>
      </c>
      <c r="G170" s="10">
        <f>'Combined Labels'!P170</f>
        <v>0</v>
      </c>
      <c r="H170" s="10">
        <f t="shared" si="2"/>
        <v>0</v>
      </c>
    </row>
    <row r="171" spans="1:8" x14ac:dyDescent="0.35">
      <c r="A171" s="10" t="str">
        <f>'Combined Labels'!A171</f>
        <v>danish</v>
      </c>
      <c r="B171" s="10">
        <f>'Combined Labels'!B171</f>
        <v>23383</v>
      </c>
      <c r="C171" s="10" t="str">
        <f>'Combined Labels'!C171</f>
        <v xml:space="preserve">was there any mismatch between the asset yield curves and the liability yield curves to mention this quarter? thank you. unidentified audience member i cannot give you a figure on the sales commissions. concerning the bond yields, there is a mismatch between the [dsa's] curve and the market curve, we know that. on top of this, there's been some movements between the (inaudible) adjusted return on danish market bonds and the swap rates. hakon fure, - okay, has that had a positive effect on your return in this quarter? unidentified audience member yes. hakon fure, - okay, thank you. operator (operator instructions). per gronborg, danske markets. per gronborg, - yes, good afternoon. it's per from danske. single question from my side, it's something we have discussed before. we are seeing now </v>
      </c>
      <c r="D171" s="10" t="str">
        <f>'Combined Labels'!D171</f>
        <v>denmark</v>
      </c>
      <c r="E171" s="10">
        <f>'Combined Labels'!E171</f>
        <v>107055</v>
      </c>
      <c r="F171" s="10">
        <f>'Combined Labels'!J171</f>
        <v>0</v>
      </c>
      <c r="G171" s="10">
        <f>'Combined Labels'!P171</f>
        <v>1</v>
      </c>
      <c r="H171" s="10">
        <f t="shared" si="2"/>
        <v>99</v>
      </c>
    </row>
    <row r="172" spans="1:8" x14ac:dyDescent="0.35">
      <c r="A172" s="10" t="str">
        <f>'Combined Labels'!A172</f>
        <v>poland</v>
      </c>
      <c r="B172" s="10">
        <f>'Combined Labels'!B172</f>
        <v>23343</v>
      </c>
      <c r="C172" s="10" t="str">
        <f>'Combined Labels'!C172</f>
        <v>co ghizzoni, unicredit spa - ceo thank you. so about the net interest income, as i said, three effects. loans definitely impacting negatively. especially in germany, italy and cib, we see volumes going down. on the fx rate -- sorry, the rate effect, the most impacted is central eastern europe, precisely poland. if you remember in the last months the central bank has reduced significantly rates in poland. and in spite of the very positive reaction of the bank, this has affected, in a way, the result. and central eastern europe, where we have turkey, i already explained the reason. turkey year on year is -- impact is eur60m. so it's not negligible. so the rate is mostly cee volumes. francesca tondi, morgan stanley - analyst and on the italian side, the loans -- the rates on loans, how are th</v>
      </c>
      <c r="D172" s="10" t="str">
        <f>'Combined Labels'!D172</f>
        <v>poland</v>
      </c>
      <c r="E172" s="10">
        <f>'Combined Labels'!E172</f>
        <v>106654</v>
      </c>
      <c r="F172" s="10">
        <f>'Combined Labels'!J172</f>
        <v>1</v>
      </c>
      <c r="G172" s="10">
        <f>'Combined Labels'!P172</f>
        <v>0</v>
      </c>
      <c r="H172" s="10">
        <f t="shared" si="2"/>
        <v>1</v>
      </c>
    </row>
    <row r="173" spans="1:8" x14ac:dyDescent="0.35">
      <c r="A173" s="10" t="str">
        <f>'Combined Labels'!A173</f>
        <v>swedish</v>
      </c>
      <c r="B173" s="10">
        <f>'Combined Labels'!B173</f>
        <v>967</v>
      </c>
      <c r="C173" s="10" t="str">
        <f>'Combined Labels'!C173</f>
        <v xml:space="preserve"> look at the income line and the different parts, we can see that the swedish operation had a growth by 14%, declined in fih, as i said initially, and in promising growth in hansabank by 11%. net interest income is, of course, influenced by the increased lending volumes in the swedish branch operations. we have increased lending volume also in hansabank and increased in the deposit volumes in the swedish branch operations. good performance in swedbank markets influencing net interest income. we have pressure on our margins and lower deposit margins had a negative influence of sek300m. and in hansabank it is the lending margins that are under pressure. we can see more competition in hansabank operations in the quarter. net commission income. we had a growth by 8%. important to see that paym</v>
      </c>
      <c r="D173" s="10" t="str">
        <f>'Combined Labels'!D173</f>
        <v>sweden</v>
      </c>
      <c r="E173" s="10">
        <f>'Combined Labels'!E173</f>
        <v>2220</v>
      </c>
      <c r="F173" s="10">
        <f>'Combined Labels'!J173</f>
        <v>1</v>
      </c>
      <c r="G173" s="10">
        <f>'Combined Labels'!P173</f>
        <v>0</v>
      </c>
      <c r="H173" s="10">
        <f t="shared" si="2"/>
        <v>1</v>
      </c>
    </row>
    <row r="174" spans="1:8" x14ac:dyDescent="0.35">
      <c r="A174" s="10" t="str">
        <f>'Combined Labels'!A174</f>
        <v>danish</v>
      </c>
      <c r="B174" s="10">
        <f>'Combined Labels'!B174</f>
        <v>36386</v>
      </c>
      <c r="C174" s="10" t="str">
        <f>'Combined Labels'!C174</f>
        <v>ir well, technically, we could. but i think we will mainly stick to sweden and to some extent, norway at this stage. so when it comes to euro, it will mainly be deposits. jens hallén, carnegie investment bank ab, research division - research analyst and then a final question on denmark. we've talked about this before. we've seen this in other credit -- consumer credit banks. they've come into the danish market, they've seen some problems. that doesn't appear to have affected you. kenneth usually says that you actually have a presence there. you're actually there. are you still there? in fact, is that -- are you still opting for that reason? or what's your perception of the danish market for credits? kenneth nilsson, resurs holding ab (publ) - president &amp; ceo well, we believe that it's a pr</v>
      </c>
      <c r="D174" s="10" t="str">
        <f>'Combined Labels'!D174</f>
        <v>denmark</v>
      </c>
      <c r="E174" s="10">
        <f>'Combined Labels'!E174</f>
        <v>154551</v>
      </c>
      <c r="F174" s="10">
        <f>'Combined Labels'!J174</f>
        <v>-1</v>
      </c>
      <c r="G174" s="10">
        <f>'Combined Labels'!P174</f>
        <v>1</v>
      </c>
      <c r="H174" s="10">
        <f t="shared" si="2"/>
        <v>99</v>
      </c>
    </row>
    <row r="175" spans="1:8" x14ac:dyDescent="0.35">
      <c r="A175" s="10" t="str">
        <f>'Combined Labels'!A175</f>
        <v>germany</v>
      </c>
      <c r="B175" s="10">
        <f>'Combined Labels'!B175</f>
        <v>11565</v>
      </c>
      <c r="C175" s="10" t="str">
        <f>'Combined Labels'!C175</f>
        <v xml:space="preserve">santander consumer as a whole, it's in germany where activities are strong there. half of the santander consumer finance, which is in germany, in fact, and then we're also very strong in italy, the uk; drive in the us, which is also growing. so all in all, we do see growth, but santander consumer is not that strong in spain. we are a third part of a business, spain, but in the other markets, like germany, etc., we're growing. unidentified audience member we also have some questions that have already been answered, stakes in fortis or rbs; and what about the destination of the capital gains of the financial city, what are you going to do with that money? unidentified audience member well, we haven't made any decision right now. in future presentations, we will comment on this. unidentified </v>
      </c>
      <c r="D175" s="10" t="str">
        <f>'Combined Labels'!D175</f>
        <v>germany</v>
      </c>
      <c r="E175" s="10">
        <f>'Combined Labels'!E175</f>
        <v>48310</v>
      </c>
      <c r="F175" s="10">
        <f>'Combined Labels'!J175</f>
        <v>1</v>
      </c>
      <c r="G175" s="10">
        <f>'Combined Labels'!P175</f>
        <v>0</v>
      </c>
      <c r="H175" s="10">
        <f t="shared" si="2"/>
        <v>1</v>
      </c>
    </row>
    <row r="176" spans="1:8" x14ac:dyDescent="0.35">
      <c r="A176" s="10" t="str">
        <f>'Combined Labels'!A176</f>
        <v>germany</v>
      </c>
      <c r="B176" s="10">
        <f>'Combined Labels'!B176</f>
        <v>945</v>
      </c>
      <c r="C176" s="10" t="str">
        <f>'Combined Labels'!C176</f>
        <v xml:space="preserve">n successful. other income is down primarily because of that sale of the mendelsson (ph) building in berlin which i referred to earlier. so on an adjusted basis, results are down 15 percent, and as lars said, you know, we're not satisfied, but we feel we're doing fairly well under very difficult circumstances. and you can see then on the next page the very, very strong net in flow in our funds in germany, by far the strongest half year that seb ab has every had 500 million euros plus in each of the first two quarters this year is very satisfying. lars thunell, seba st - president and ceo turning back to asset management, you see that the operating results are down significantly. but again, if you look at it on a quarter-by-quarter basis, the result was actually up 11 percent from first to </v>
      </c>
      <c r="D176" s="10" t="str">
        <f>'Combined Labels'!D176</f>
        <v>germany</v>
      </c>
      <c r="E176" s="10">
        <f>'Combined Labels'!E176</f>
        <v>1956</v>
      </c>
      <c r="F176" s="10">
        <f>'Combined Labels'!J176</f>
        <v>1</v>
      </c>
      <c r="G176" s="10">
        <f>'Combined Labels'!P176</f>
        <v>0</v>
      </c>
      <c r="H176" s="10">
        <f t="shared" si="2"/>
        <v>1</v>
      </c>
    </row>
    <row r="177" spans="1:8" x14ac:dyDescent="0.35">
      <c r="A177" s="10" t="str">
        <f>'Combined Labels'!A177</f>
        <v>denmark</v>
      </c>
      <c r="B177" s="10">
        <f>'Combined Labels'!B177</f>
        <v>47976</v>
      </c>
      <c r="C177" s="10" t="str">
        <f>'Combined Labels'!C177</f>
        <v xml:space="preserve"> bit more sensitive to interest rates than (inaudible) is, a bit more. so they have a slightly larger average duration on that claims divisions. so that's correct. operator our next question comes from jakob brink, nordea. jakob brink, nordea markets, research division - senior analyst &amp; sector coordinator just to continue where you left off on discounting, just to make 100% sure we saw with tryg denmark when they sold now their life insurance business, then the rate sensitivity dropped quite a bit because apparently, a very big part of the sensitivity was related to the illness and accident part of the life business. so just to make 100% sure that these numbers you're giving us now has been adjusted for the discontinuation of life? andreas ruben madsen, alm. brand a/s - group cfo yes, i c</v>
      </c>
      <c r="D177" s="10" t="str">
        <f>'Combined Labels'!D177</f>
        <v>denmark</v>
      </c>
      <c r="E177" s="10">
        <f>'Combined Labels'!E177</f>
        <v>193052</v>
      </c>
      <c r="F177" s="10">
        <f>'Combined Labels'!J177</f>
        <v>0</v>
      </c>
      <c r="G177" s="10">
        <f>'Combined Labels'!P177</f>
        <v>0</v>
      </c>
      <c r="H177" s="10">
        <f t="shared" si="2"/>
        <v>0</v>
      </c>
    </row>
    <row r="178" spans="1:8" x14ac:dyDescent="0.35">
      <c r="A178" s="10" t="str">
        <f>'Combined Labels'!A178</f>
        <v>germany</v>
      </c>
      <c r="B178" s="10">
        <f>'Combined Labels'!B178</f>
        <v>37806</v>
      </c>
      <c r="C178" s="10" t="str">
        <f>'Combined Labels'!C178</f>
        <v xml:space="preserve">you for your understanding -- for your professional understanding that we will not disclose further details. as i said the negotiations are ongoing and more clarity will be disclosed most likely within the next few weeks. gregor pottmeyer, deutsche börse aktiengesellschaft - cfo &amp; member of executive board and with regard to the market share, yes, we comment on market share in the eex business in germany for more than 40%. and for the eex group in europe, it's 38% and that's clearly showing a strong increase overall. as last year, we were slightly above the 30% range, so 38% is really a great achievement here. operator the next question comes from chris turner calling from berenberg. christopher myles turner, joh. berenberg, gossler &amp; co. kg, research division - senior equity analyst it's </v>
      </c>
      <c r="D178" s="10" t="str">
        <f>'Combined Labels'!D178</f>
        <v>germany</v>
      </c>
      <c r="E178" s="10">
        <f>'Combined Labels'!E178</f>
        <v>160140</v>
      </c>
      <c r="F178" s="10">
        <f>'Combined Labels'!J178</f>
        <v>1</v>
      </c>
      <c r="G178" s="10">
        <f>'Combined Labels'!P178</f>
        <v>0</v>
      </c>
      <c r="H178" s="10">
        <f t="shared" si="2"/>
        <v>1</v>
      </c>
    </row>
    <row r="179" spans="1:8" x14ac:dyDescent="0.35">
      <c r="A179" s="10" t="str">
        <f>'Combined Labels'!A179</f>
        <v>denmark</v>
      </c>
      <c r="B179" s="10">
        <f>'Combined Labels'!B179</f>
        <v>23570</v>
      </c>
      <c r="C179" s="10" t="str">
        <f>'Combined Labels'!C179</f>
        <v>n, give us a bit of color on where you now expect to see volume growth being weaker than what you did previously, both on a regional basis and on a product basis? thank you. christian clausen, - jason, you can say that household growth has, in general, been relatively stable in most of the countries. on the household side, the only country you can say which still is a little of a question mark is denmark, where basically most indicators are positive, but it seems to be the case that it has yet to fully materialize in real growth. and on the corporate side, it's a bit more mixed picture, but we still see quite good growth opportunities in, as we said before, in norway and finland. sweden is somewhat more challenged, and denmark is a little like the same story as we just discussed on the hou</v>
      </c>
      <c r="D179" s="10" t="str">
        <f>'Combined Labels'!D179</f>
        <v>denmark</v>
      </c>
      <c r="E179" s="10">
        <f>'Combined Labels'!E179</f>
        <v>107776</v>
      </c>
      <c r="F179" s="10">
        <f>'Combined Labels'!J179</f>
        <v>0</v>
      </c>
      <c r="G179" s="10">
        <f>'Combined Labels'!P179</f>
        <v>0</v>
      </c>
      <c r="H179" s="10">
        <f t="shared" si="2"/>
        <v>0</v>
      </c>
    </row>
    <row r="180" spans="1:8" x14ac:dyDescent="0.35">
      <c r="A180" s="10" t="str">
        <f>'Combined Labels'!A180</f>
        <v>spain</v>
      </c>
      <c r="B180" s="10">
        <f>'Combined Labels'!B180</f>
        <v>52526</v>
      </c>
      <c r="C180" s="10" t="str">
        <f>'Combined Labels'!C180</f>
        <v xml:space="preserve">oints of total credit exposure, 1 basis point up from the previous quarter, small impacted only by consumer finance. cost of risk ended at 38 basis points or eur 238 million, 6 basis points higher than a year ago and only 1 basis point over 2021, clearly showing asset quality stabilization despite increased exposure. we continue to see no evidence of negative impact in asset quality indicators in spain, portugal and ireland, and only consumer finance is suffering from cost of risk increasing, but more than offset by reduction in mortgages and large company indicators. we expect this stable behavior to continue for the last quarter of the year. all this have made us maintain the cost of risk guidance at 40 basis points at year-end. and our provisions for litigations, as you could see, they </v>
      </c>
      <c r="D180" s="10" t="str">
        <f>'Combined Labels'!D180</f>
        <v>spain</v>
      </c>
      <c r="E180" s="10">
        <f>'Combined Labels'!E180</f>
        <v>206049</v>
      </c>
      <c r="F180" s="10">
        <f>'Combined Labels'!J180</f>
        <v>1</v>
      </c>
      <c r="G180" s="10">
        <f>'Combined Labels'!P180</f>
        <v>0</v>
      </c>
      <c r="H180" s="10">
        <f t="shared" si="2"/>
        <v>1</v>
      </c>
    </row>
    <row r="181" spans="1:8" x14ac:dyDescent="0.35">
      <c r="A181" s="10" t="str">
        <f>'Combined Labels'!A181</f>
        <v>paris</v>
      </c>
      <c r="B181" s="10">
        <f>'Combined Labels'!B181</f>
        <v>41444</v>
      </c>
      <c r="C181" s="10" t="str">
        <f>'Combined Labels'!C181</f>
        <v xml:space="preserve"> few years, we have financed close to inr 41,000 crores of these major projects of state-owned irrigation departments. again, it's the government account, but fully state government guaranteed. so this was one area. moreover, in the area of this, we have our -- this obligation towards clean power, towards green power to reduce greenhouse gas emissions, in line with our country's obligation in the paris protocol wherein we are embarked on a massive program for 175-megawatt power -- gigawatt of this renewable power this country is doing. rec has taken a massive initiative to take a large share, in particularly taking this renewable energy going forward. and 2020, '21, we'll see that we will pick up a good number of projects. our focus has been always for good developers. and you see, even in</v>
      </c>
      <c r="D181" s="10" t="str">
        <f>'Combined Labels'!D181</f>
        <v>france</v>
      </c>
      <c r="E181" s="10">
        <f>'Combined Labels'!E181</f>
        <v>173011</v>
      </c>
      <c r="F181" s="10">
        <f>'Combined Labels'!J181</f>
        <v>0</v>
      </c>
      <c r="G181" s="10">
        <f>'Combined Labels'!P181</f>
        <v>1</v>
      </c>
      <c r="H181" s="10">
        <f t="shared" si="2"/>
        <v>99</v>
      </c>
    </row>
    <row r="182" spans="1:8" x14ac:dyDescent="0.35">
      <c r="A182" s="10" t="str">
        <f>'Combined Labels'!A182</f>
        <v>irish</v>
      </c>
      <c r="B182" s="10">
        <f>'Combined Labels'!B182</f>
        <v>19117</v>
      </c>
      <c r="C182" s="10" t="str">
        <f>'Combined Labels'!C182</f>
        <v xml:space="preserve">posure in those books, and how well is it covered now with the additional impairments? stephen koseff, investec plc - ceo the irish book's about 50-something-% covered, 55% covered. the australian book is about 25% covered. unidentified audience member and, sorry, just in terms of actual quantum of those two books? stephen koseff, investec plc - ceo the australian book was aud400 million, and the irish book was pre-impairments about gbp190 million. unidentified audience member okay, thanks, stephen. stephen koseff, investec plc - ceo net of impairments, maybe under -- just over or under gbp100 million, somewhere around there. more questions? nothing? in that case, [i'll send the passage]. okay, we'll go to london. unidentified audience member are there any questions in london? stephen, no </v>
      </c>
      <c r="D182" s="10" t="str">
        <f>'Combined Labels'!D182</f>
        <v>ireland</v>
      </c>
      <c r="E182" s="10">
        <f>'Combined Labels'!E182</f>
        <v>86887</v>
      </c>
      <c r="F182" s="10">
        <f>'Combined Labels'!J182</f>
        <v>0</v>
      </c>
      <c r="G182" s="10">
        <f>'Combined Labels'!P182</f>
        <v>1</v>
      </c>
      <c r="H182" s="10">
        <f t="shared" si="2"/>
        <v>99</v>
      </c>
    </row>
    <row r="183" spans="1:8" x14ac:dyDescent="0.35">
      <c r="A183" s="10" t="str">
        <f>'Combined Labels'!A183</f>
        <v>spain</v>
      </c>
      <c r="B183" s="10">
        <f>'Combined Labels'!B183</f>
        <v>22255</v>
      </c>
      <c r="C183" s="10" t="str">
        <f>'Combined Labels'!C183</f>
        <v>s set at $10 below the quarterly benchmark. these occurrences have resulted in more difficult negotiations for our q2 coke and coal pricing. as we move through april, china pulled out of the import market, mongolian coal production resumed, and the australian production ramped up. supply began to overtake demand once again. in europe, steel production from march yielded mixed results. germany and spain showed year-over-year declines and italy was down significantly at 18% year-over-year due to curtailments at both lucini and elba. the uk was a positive surprise for march, up 53% year-over-year because of the restart of a blast furnace at port talbot and an increase at the ssi plant in teesside. asian crude steel for march showed china up year-over-year and japan was also up year-over-year.</v>
      </c>
      <c r="D183" s="10" t="str">
        <f>'Combined Labels'!D183</f>
        <v>spain</v>
      </c>
      <c r="E183" s="10">
        <f>'Combined Labels'!E183</f>
        <v>101394</v>
      </c>
      <c r="F183" s="10">
        <f>'Combined Labels'!J183</f>
        <v>-1</v>
      </c>
      <c r="G183" s="10">
        <f>'Combined Labels'!P183</f>
        <v>0</v>
      </c>
      <c r="H183" s="10">
        <f t="shared" si="2"/>
        <v>-1</v>
      </c>
    </row>
    <row r="184" spans="1:8" x14ac:dyDescent="0.35">
      <c r="A184" s="10" t="str">
        <f>'Combined Labels'!A184</f>
        <v>netherlands</v>
      </c>
      <c r="B184" s="10">
        <f>'Combined Labels'!B184</f>
        <v>33819</v>
      </c>
      <c r="C184" s="10" t="str">
        <f>'Combined Labels'!C184</f>
        <v>ng income stream on the back of the investment products business as well. so yes, there is also there. we are a bank that is very transparent in what we do. this is what makes our reputation. this what makes our net promoter score. so, we're not opportunistic on fees. we charge fees for services that clients actually see as valuable. also in the netherlands, the fees will be recurring. now in the netherlands, the costs -- over the year you actually have seen a cost decrease in the netherlands not a cost increase because you see actually the benefit of the earlier programs coming in, in our cost line, in our cost line. overall in any scenario, we in any country, in any business we try to manage or we manage for positive jaws. whether we will make an overall positive jaw for 2018 with some o</v>
      </c>
      <c r="D184" s="10" t="str">
        <f>'Combined Labels'!D184</f>
        <v>netherlands</v>
      </c>
      <c r="E184" s="10">
        <f>'Combined Labels'!E184</f>
        <v>144868</v>
      </c>
      <c r="F184" s="10">
        <f>'Combined Labels'!J184</f>
        <v>0</v>
      </c>
      <c r="G184" s="10">
        <f>'Combined Labels'!P184</f>
        <v>0</v>
      </c>
      <c r="H184" s="10">
        <f t="shared" si="2"/>
        <v>0</v>
      </c>
    </row>
    <row r="185" spans="1:8" x14ac:dyDescent="0.35">
      <c r="A185" s="10" t="str">
        <f>'Combined Labels'!A185</f>
        <v>belgium</v>
      </c>
      <c r="B185" s="10">
        <f>'Combined Labels'!B185</f>
        <v>21868</v>
      </c>
      <c r="C185" s="10" t="str">
        <f>'Combined Labels'!C185</f>
        <v>s objectives, i would say good news on life new business value, eur57 million. if you look at the irr, a little bit of a mixed bag. last year, we had 9%, well to be precise, we had 8.5% and this year, we have 8.2%, so it's a small deterioration. what happened? the netherlands is above 10%, but belgium, interest rates in belgium went down so fast. during the year, there was still uncertainty about belgium government bonds and there was a very rapid decline and we had difficulty keeping up with lowering the guarantees. that was the reason, so a little bit of a pipeline effect why the belgium irr was somewhat lower. all in all, i think good. what's less good, and i think it'll be slightly inflated, is the 97.9%. the real bad news there is that if you include the marine business, if you includ</v>
      </c>
      <c r="D185" s="10" t="str">
        <f>'Combined Labels'!D185</f>
        <v>belgium</v>
      </c>
      <c r="E185" s="10">
        <f>'Combined Labels'!E185</f>
        <v>98980</v>
      </c>
      <c r="F185" s="10">
        <f>'Combined Labels'!J185</f>
        <v>-2</v>
      </c>
      <c r="G185" s="10">
        <f>'Combined Labels'!P185</f>
        <v>0</v>
      </c>
      <c r="H185" s="10">
        <f t="shared" si="2"/>
        <v>-2</v>
      </c>
    </row>
    <row r="186" spans="1:8" x14ac:dyDescent="0.35">
      <c r="A186" s="10" t="str">
        <f>'Combined Labels'!A186</f>
        <v>germany</v>
      </c>
      <c r="B186" s="10">
        <f>'Combined Labels'!B186</f>
        <v>4557</v>
      </c>
      <c r="C186" s="10" t="str">
        <f>'Combined Labels'!C186</f>
        <v>ing derivatives becoming negative now after generally being positive? and whether this is an ongoing shift in strategy? thank you. hanno strube, depfa bank plc - ir peter we didn't grasp the second question on the regions. peter pesta, - analyst okay if you go onto the -- i'll get the press release back here but if you go into the press release you break things down by geographic region, ireland, germany and other. and the other category, it's on page 16, segmental reporting note. the other category includes the us and cyprus and so on i guess. you've got commission down, sales assets down, trading negative and then administrative expenses up and so on. i was wondering if you just could give some view as to what the major issues driving the [inaudible] different p&amp;l items in different dire</v>
      </c>
      <c r="D186" s="10" t="str">
        <f>'Combined Labels'!D186</f>
        <v>germany</v>
      </c>
      <c r="E186" s="10">
        <f>'Combined Labels'!E186</f>
        <v>15897</v>
      </c>
      <c r="F186" s="10">
        <f>'Combined Labels'!J186</f>
        <v>0</v>
      </c>
      <c r="G186" s="10">
        <f>'Combined Labels'!P186</f>
        <v>1</v>
      </c>
      <c r="H186" s="10">
        <f t="shared" si="2"/>
        <v>99</v>
      </c>
    </row>
    <row r="187" spans="1:8" x14ac:dyDescent="0.35">
      <c r="A187" s="10" t="str">
        <f>'Combined Labels'!A187</f>
        <v>denmark</v>
      </c>
      <c r="B187" s="10">
        <f>'Combined Labels'!B187</f>
        <v>8837</v>
      </c>
      <c r="C187" s="10" t="str">
        <f>'Combined Labels'!C187</f>
        <v xml:space="preserve"> ir operator, one last question. operator (inaudible), danske. unidentified audience member yes, hi. this is (inaudible) from danske. i have three questions if i can. one is regarding the arbitration case. i saw on page four i think in the reports that you mentioned the [helipandi] arbitration case, which you expect to be resolved in h2 '07. if you just give us a clue about that. then on motor in denmark, i think you mentioned the fact for claims frequency that there is an increased vandalism and then i think you mentioned glass and burglary. i don't think it is the first time you mention this issue on motor. can you just tell me how much of this you see as a recurring theme or how much is a temporary situation? finally, on the -- there was a question on the rating as well. am i correct in</v>
      </c>
      <c r="D187" s="10" t="str">
        <f>'Combined Labels'!D187</f>
        <v>denmark</v>
      </c>
      <c r="E187" s="10">
        <f>'Combined Labels'!E187</f>
        <v>36137</v>
      </c>
      <c r="F187" s="10">
        <f>'Combined Labels'!J187</f>
        <v>0</v>
      </c>
      <c r="G187" s="10">
        <f>'Combined Labels'!P187</f>
        <v>1</v>
      </c>
      <c r="H187" s="10">
        <f t="shared" si="2"/>
        <v>99</v>
      </c>
    </row>
    <row r="188" spans="1:8" x14ac:dyDescent="0.35">
      <c r="A188" s="10" t="str">
        <f>'Combined Labels'!A188</f>
        <v>belgium</v>
      </c>
      <c r="B188" s="10">
        <f>'Combined Labels'!B188</f>
        <v>28709</v>
      </c>
      <c r="C188" s="10" t="str">
        <f>'Combined Labels'!C188</f>
        <v xml:space="preserve"> and obviously security services. to say something about securities, obviously that is also seasonal; not every quarter has the same impact. so the guidance which we have given on the fee and commissions business (inaudible) first quarter 2016, you should consider that for a total amount. kirishanthan vijayarajah, barclays - analyst understood. yes. and then in terms of the penetration outside of belgium? johan thijs, kbc group sa - group ceo we will continue -- sorry i forgot to answer that. we will continue to develop our production the way we did it in belgium and all the other countries as well. kirishanthan vijayarajah, barclays - analyst okay, thank you. operator johannes thormann, hsbc. johannes thormann, hsbc global research - analyst two questions left from my side. first of all, </v>
      </c>
      <c r="D188" s="10" t="str">
        <f>'Combined Labels'!D188</f>
        <v>belgium</v>
      </c>
      <c r="E188" s="10">
        <f>'Combined Labels'!E188</f>
        <v>127178</v>
      </c>
      <c r="F188" s="10">
        <f>'Combined Labels'!J188</f>
        <v>0</v>
      </c>
      <c r="G188" s="10">
        <f>'Combined Labels'!P188</f>
        <v>1</v>
      </c>
      <c r="H188" s="10">
        <f t="shared" si="2"/>
        <v>99</v>
      </c>
    </row>
    <row r="189" spans="1:8" x14ac:dyDescent="0.35">
      <c r="A189" s="10" t="str">
        <f>'Combined Labels'!A189</f>
        <v>poland</v>
      </c>
      <c r="B189" s="10">
        <f>'Combined Labels'!B189</f>
        <v>25746</v>
      </c>
      <c r="C189" s="10" t="str">
        <f>'Combined Labels'!C189</f>
        <v>xtrapolate going forwards? thank you. martin gruell, raiffeisen bank international ag - cfo let me start with your question on poland. the surprising cut on the lombard rate will have an impact, though we do not believe that it will be tremendous because we do not have such high volumes in the categories which will be affected. for all those who are not familiar, there is a regulation in place in poland where there is a cap on interest rate for certain loan products, which is linked to a formula saying four times the lombard rate. and due to the reduction of the lombard rate, this cap was now lowered by 4 percentage points. so we will have an impact on that, but it would be a quite low double-digit number. secondly, the levies for -- actually they are contributions to a local resolution fu</v>
      </c>
      <c r="D189" s="10" t="str">
        <f>'Combined Labels'!D189</f>
        <v>poland</v>
      </c>
      <c r="E189" s="10">
        <f>'Combined Labels'!E189</f>
        <v>117135</v>
      </c>
      <c r="F189" s="10">
        <f>'Combined Labels'!J189</f>
        <v>0</v>
      </c>
      <c r="G189" s="10">
        <f>'Combined Labels'!P189</f>
        <v>0</v>
      </c>
      <c r="H189" s="10">
        <f t="shared" si="2"/>
        <v>0</v>
      </c>
    </row>
    <row r="190" spans="1:8" x14ac:dyDescent="0.35">
      <c r="A190" s="10" t="str">
        <f>'Combined Labels'!A190</f>
        <v>spain</v>
      </c>
      <c r="B190" s="10">
        <f>'Combined Labels'!B190</f>
        <v>17669</v>
      </c>
      <c r="C190" s="10" t="str">
        <f>'Combined Labels'!C190</f>
        <v>en many, many ratios. i think that in europe we are witnessing a variety of core capital definitions; principal capital, the ecv capital, the basel iii capital, the core capital. basically what we are reflecting here is the core capital as an audited figure and following the definition of the local authorities. so we have 9.93% of core capital. we are increasing it and we are ahead of the pack in spain and, indeed, in europe. having said that, in spain, really the banks are extremely well-capitalized. so being the leader of the well-capitalized banks in a european context obviously is very important. also just to mention here on solvency is that our leverage ratio is very low. we only have 14 times leverage versus an average of 30 times leverage in europe. so what does it mean? it means th</v>
      </c>
      <c r="D190" s="10" t="str">
        <f>'Combined Labels'!D190</f>
        <v>spain</v>
      </c>
      <c r="E190" s="10">
        <f>'Combined Labels'!E190</f>
        <v>77582</v>
      </c>
      <c r="F190" s="10">
        <f>'Combined Labels'!J190</f>
        <v>1</v>
      </c>
      <c r="G190" s="10">
        <f>'Combined Labels'!P190</f>
        <v>0</v>
      </c>
      <c r="H190" s="10">
        <f t="shared" si="2"/>
        <v>1</v>
      </c>
    </row>
    <row r="191" spans="1:8" x14ac:dyDescent="0.35">
      <c r="A191" s="10" t="str">
        <f>'Combined Labels'!A191</f>
        <v>poland</v>
      </c>
      <c r="B191" s="10">
        <f>'Combined Labels'!B191</f>
        <v>1963</v>
      </c>
      <c r="C191" s="10" t="str">
        <f>'Combined Labels'!C191</f>
        <v>s as accepted over a periods of, in average, 10 years. so you do have to reconcile those numbers and to be able to come to that tax rate that you saw on the income statement. thank you. operator and moving now, move to our next question coming from inigo lecubarri with olympus capital. please go ahead. inigo lecubarri, olympus capital - analyst hello, just three general questions with specific to poland and greece and one more general. on poland, can you give us your gnp growth assumptions in poland, we have got recently some numbers from kbcm that i would like to find out what is your outlook for that this year, 2004 and 2005. in greece, how do you manage to produce cost, that's quite a significant achievement considering where you are at building stage there and it does seem to highlight</v>
      </c>
      <c r="D191" s="10" t="str">
        <f>'Combined Labels'!D191</f>
        <v>poland</v>
      </c>
      <c r="E191" s="10">
        <f>'Combined Labels'!E191</f>
        <v>6064</v>
      </c>
      <c r="F191" s="10">
        <f>'Combined Labels'!J191</f>
        <v>0</v>
      </c>
      <c r="G191" s="10">
        <f>'Combined Labels'!P191</f>
        <v>1</v>
      </c>
      <c r="H191" s="10">
        <f t="shared" si="2"/>
        <v>99</v>
      </c>
    </row>
    <row r="192" spans="1:8" x14ac:dyDescent="0.35">
      <c r="A192" s="10" t="str">
        <f>'Combined Labels'!A192</f>
        <v>netherlands</v>
      </c>
      <c r="B192" s="10">
        <f>'Combined Labels'!B192</f>
        <v>35785</v>
      </c>
      <c r="C192" s="10" t="str">
        <f>'Combined Labels'!C192</f>
        <v xml:space="preserve"> bank. in terms of the cost, in the free cash flow for other, rightly so you mentioned the eur 58 million annual payment. so this is when the payment takes, as you know, place only once a year of eur 58 million as i said. the rest is basically a combination of holding expenses. sometimes there are some adjustments on the taxes that we have to pay from the holding as part of the fiscal unit in the netherlands. but also special items, as you know, relating to the holding company, new restructurings for sample, redundancies as we have seen. sorry, there is a final question on the private equity dividends. well, it very much comes, as you know, through the investment income when these are recognized. otherwise they are reflected on capital gains coming from revaluations of the equity. and when</v>
      </c>
      <c r="D192" s="10" t="str">
        <f>'Combined Labels'!D192</f>
        <v>netherlands</v>
      </c>
      <c r="E192" s="10">
        <f>'Combined Labels'!E192</f>
        <v>152849</v>
      </c>
      <c r="F192" s="10">
        <f>'Combined Labels'!J192</f>
        <v>0</v>
      </c>
      <c r="G192" s="10">
        <f>'Combined Labels'!P192</f>
        <v>0</v>
      </c>
      <c r="H192" s="10">
        <f t="shared" si="2"/>
        <v>0</v>
      </c>
    </row>
    <row r="193" spans="1:8" x14ac:dyDescent="0.35">
      <c r="A193" s="10" t="str">
        <f>'Combined Labels'!A193</f>
        <v>sweden</v>
      </c>
      <c r="B193" s="10">
        <f>'Combined Labels'!B193</f>
        <v>2845</v>
      </c>
      <c r="C193" s="10" t="str">
        <f>'Combined Labels'!C193</f>
        <v>rest income, we saw a continued good result from the founding activities, and i think that was one very important explanation why the less interest income between the quarters was exactly unchanged. we also had an increase in net interest income in the non swedish regional banking unit, from 496 to 590, which was actually a month's review to a significant increase in norway (ph). so of course, in sweden we are seriously hit by the lower interest rate level that we have this year, the average refill (ph) rate being a nine month period up to now in sweden has been 2.21%, compared to 3.28 in the nine month period of last year. and that leaves us, significantly as i said, on the deposit (ph) side. actually the impact of the net interest income only on the deposit side was 368 million during th</v>
      </c>
      <c r="D193" s="10" t="str">
        <f>'Combined Labels'!D193</f>
        <v>sweden</v>
      </c>
      <c r="E193" s="10">
        <f>'Combined Labels'!E193</f>
        <v>9692</v>
      </c>
      <c r="F193" s="10">
        <f>'Combined Labels'!J193</f>
        <v>1</v>
      </c>
      <c r="G193" s="10">
        <f>'Combined Labels'!P193</f>
        <v>0</v>
      </c>
      <c r="H193" s="10">
        <f t="shared" si="2"/>
        <v>1</v>
      </c>
    </row>
    <row r="194" spans="1:8" x14ac:dyDescent="0.35">
      <c r="A194" s="10" t="str">
        <f>'Combined Labels'!A194</f>
        <v>france</v>
      </c>
      <c r="B194" s="10">
        <f>'Combined Labels'!B194</f>
        <v>26920</v>
      </c>
      <c r="C194" s="10" t="str">
        <f>'Combined Labels'!C194</f>
        <v xml:space="preserve">tter up than i expected, because i thought that the unipol portfolio will have a more worse loss ratio than our portfolio. but in the end, it played out that it is a little bit worse than the allianz average portfolio. therefore, the average combined loss ratio in italy, and that is a 20% portfolio expansion in italy, is actually looking very strong. that means supporting our underwriting result. france and germany continue to have rate increases, so also support from there. agcs and [euler are] holding up, and the turnaround candidates, i think, are on the right track. russia will just be diminished to almost nothing; brazil is on a good way, going forwards; the personal lines business, fireman's fund, is sold. and the commercial business, before we improve the loss ratios there, that is </v>
      </c>
      <c r="D194" s="10" t="str">
        <f>'Combined Labels'!D194</f>
        <v>france</v>
      </c>
      <c r="E194" s="10">
        <f>'Combined Labels'!E194</f>
        <v>121238</v>
      </c>
      <c r="F194" s="10">
        <f>'Combined Labels'!J194</f>
        <v>0</v>
      </c>
      <c r="G194" s="10">
        <f>'Combined Labels'!P194</f>
        <v>0</v>
      </c>
      <c r="H194" s="10">
        <f t="shared" si="2"/>
        <v>0</v>
      </c>
    </row>
    <row r="195" spans="1:8" x14ac:dyDescent="0.35">
      <c r="A195" s="10" t="str">
        <f>'Combined Labels'!A195</f>
        <v>italian</v>
      </c>
      <c r="B195" s="10">
        <f>'Combined Labels'!B195</f>
        <v>43617</v>
      </c>
      <c r="C195" s="10" t="str">
        <f>'Combined Labels'!C195</f>
        <v>expectations on the new government. but as you know, q4 2020 was characterized by the sort of the beginning of the instability of our government that led to prime minister conte leaving the government, so the spread change versus the previous view. but also on the corporate securities, so the spread increase on corporate products generated an increase of the calculation of the spread level on the italian securities. so this is basically the reason why scr level went up in q4. let's say, market risk in a nutshell. now on a long-term basis, how can we use this excess of capital that we have? well, i have to say that, unfortunately, the solvency metrics are very volatile. well, by the way, as mr. villa said before, we have adopted some vestment policies or, let's say, derisking policies aimin</v>
      </c>
      <c r="D195" s="10" t="str">
        <f>'Combined Labels'!D195</f>
        <v>italy</v>
      </c>
      <c r="E195" s="10">
        <f>'Combined Labels'!E195</f>
        <v>179161</v>
      </c>
      <c r="F195" s="10">
        <f>'Combined Labels'!J195</f>
        <v>-2</v>
      </c>
      <c r="G195" s="10">
        <f>'Combined Labels'!P195</f>
        <v>0</v>
      </c>
      <c r="H195" s="10">
        <f t="shared" ref="H195:H258" si="3">IF(G195=1,99,F195)</f>
        <v>-2</v>
      </c>
    </row>
    <row r="196" spans="1:8" x14ac:dyDescent="0.35">
      <c r="A196" s="10" t="str">
        <f>'Combined Labels'!A196</f>
        <v>spain</v>
      </c>
      <c r="B196" s="10">
        <f>'Combined Labels'!B196</f>
        <v>5622</v>
      </c>
      <c r="C196" s="10" t="str">
        <f>'Combined Labels'!C196</f>
        <v>decisions about the absolute size and relative growth rates of pools of economic profit in the financial services industry over the coming years, and then to ensure that our own geographical presence, business portfolio and capabilities are well aligned with those growth opportunities. so for example, in developing our investment banking activities outside the uk, in choosing to buy businesses in spain, the united states -- our purchase of juniper -- and south africa, and in investing heavily in the growth of barclays global investors in mainland europe or in japan, we are making judgments about future economic profit growth. all of the profit of ircb comes from outside the united kingdom. and of course, that profit has been significantly increased by the absa transaction. in addition, non</v>
      </c>
      <c r="D196" s="10" t="str">
        <f>'Combined Labels'!D196</f>
        <v>spain</v>
      </c>
      <c r="E196" s="10">
        <f>'Combined Labels'!E196</f>
        <v>20603</v>
      </c>
      <c r="F196" s="10">
        <f>'Combined Labels'!J196</f>
        <v>0</v>
      </c>
      <c r="G196" s="10">
        <f>'Combined Labels'!P196</f>
        <v>1</v>
      </c>
      <c r="H196" s="10">
        <f t="shared" si="3"/>
        <v>99</v>
      </c>
    </row>
    <row r="197" spans="1:8" x14ac:dyDescent="0.35">
      <c r="A197" s="10" t="str">
        <f>'Combined Labels'!A197</f>
        <v>ireland</v>
      </c>
      <c r="B197" s="10">
        <f>'Combined Labels'!B197</f>
        <v>14073</v>
      </c>
      <c r="C197" s="10" t="str">
        <f>'Combined Labels'!C197</f>
        <v>oss guidance, eur3.6 billion of that relates to the landbank and development portfolio. and of that eur3.6 billion, as richie said, eur2.8 billion refers to landbank and development and eur800 million refers to investment properties. so for the total of our eur35 billion of property, there's eur3.6 billion of the eur6.9 billion in our guidance -- in our loan loss guidance. richie boucher, bank of ireland - group chief executive but i think it's important for people to remember that nama is a purchase of loans. we're looking at provisions against loans should they remain on our books, or else you're selling loans at a discount. so it's very important that we remember we're actually talking of two different concepts. take another question from ciaran, then we'll go to sebastian and then we'l</v>
      </c>
      <c r="D197" s="10" t="str">
        <f>'Combined Labels'!D197</f>
        <v>ireland</v>
      </c>
      <c r="E197" s="10">
        <f>'Combined Labels'!E197</f>
        <v>58811</v>
      </c>
      <c r="F197" s="10">
        <f>'Combined Labels'!J197</f>
        <v>0</v>
      </c>
      <c r="G197" s="10">
        <f>'Combined Labels'!P197</f>
        <v>1</v>
      </c>
      <c r="H197" s="10">
        <f t="shared" si="3"/>
        <v>99</v>
      </c>
    </row>
    <row r="198" spans="1:8" x14ac:dyDescent="0.35">
      <c r="A198" s="10" t="str">
        <f>'Combined Labels'!A198</f>
        <v>french</v>
      </c>
      <c r="B198" s="10">
        <f>'Combined Labels'!B198</f>
        <v>14717</v>
      </c>
      <c r="C198" s="10" t="str">
        <f>'Combined Labels'!C198</f>
        <v xml:space="preserve">a deadline. so there can be no ambiguity on that. that doesn't mean to say we shall remain a shareholder in intesa for 150 years but we can remain as long as we like. in terms of our balance sheet, no particular change. the important point, as you know, is that we have purchased the [tfs] that the state subscribed in october 2008. we sold and i think technically we were the first to do so, on the french market. we have no particular point here, we continue to have risk-weighted assets which are more or less sustainable from 2008 to 2009. but the market risks, on which we are doing a great deal, particularly in cib, are down. we have reduced var and var remains at a very low level. but the operating, operational risk, so once we have it, is very often, is very -- doesn't very often recede. </v>
      </c>
      <c r="D198" s="10" t="str">
        <f>'Combined Labels'!D198</f>
        <v>france</v>
      </c>
      <c r="E198" s="10">
        <f>'Combined Labels'!E198</f>
        <v>61436</v>
      </c>
      <c r="F198" s="10">
        <f>'Combined Labels'!J198</f>
        <v>0</v>
      </c>
      <c r="G198" s="10">
        <f>'Combined Labels'!P198</f>
        <v>0</v>
      </c>
      <c r="H198" s="10">
        <f t="shared" si="3"/>
        <v>0</v>
      </c>
    </row>
    <row r="199" spans="1:8" x14ac:dyDescent="0.35">
      <c r="A199" s="10" t="str">
        <f>'Combined Labels'!A199</f>
        <v>vienna</v>
      </c>
      <c r="B199" s="10">
        <f>'Combined Labels'!B199</f>
        <v>19768</v>
      </c>
      <c r="C199" s="10" t="str">
        <f>'Combined Labels'!C199</f>
        <v xml:space="preserve">e traditional endowment. then you can see how much this conversion process has already taken place. so in a nutshell, the vast majority of the conversion has happened already. so you cannot expect the same -- to the same degree, this will contribute an increase next year. but to tell you exactly now what is the amount, frankly speaking, of this particular project, i can't tell you. werner matula, vienna insurance group ag - group actuary in chief okay. regarding your third question, about the transfers between the segments, there are basically two effects, which i would like to explain. one is, we tried to identify exactly the segments to which we allocate the group embedded value. for example, (inaudible), which was last year not yet based on the run-offs for p&amp;c, was, for example, still </v>
      </c>
      <c r="D199" s="10" t="str">
        <f>'Combined Labels'!D199</f>
        <v>austria</v>
      </c>
      <c r="E199" s="10">
        <f>'Combined Labels'!E199</f>
        <v>90183</v>
      </c>
      <c r="F199" s="10">
        <f>'Combined Labels'!J199</f>
        <v>0</v>
      </c>
      <c r="G199" s="10">
        <f>'Combined Labels'!P199</f>
        <v>1</v>
      </c>
      <c r="H199" s="10">
        <f t="shared" si="3"/>
        <v>99</v>
      </c>
    </row>
    <row r="200" spans="1:8" x14ac:dyDescent="0.35">
      <c r="A200" s="10" t="str">
        <f>'Combined Labels'!A200</f>
        <v>germany</v>
      </c>
      <c r="B200" s="10">
        <f>'Combined Labels'!B200</f>
        <v>19187</v>
      </c>
      <c r="C200" s="10" t="str">
        <f>'Combined Labels'!C200</f>
        <v xml:space="preserve">market would have grown by more in the second half of 2011. the european markets continue to deliver strong growth, strong growth in both revenue and client numbers. i think what's notable here is that even somewhere like spain and italy, where clearly the economic circumstances are not fantastic, delivering very good growth; 29% growth in clients in spain, and 31% growth in revenue. so, clearly, germany's still the strongest growing of the european offices, but don't give up on the rest of europe just yet. we're now at a point where both france and germany are pretty similar in scale to what australia was four years ago. clearly, in the intervening four years we've something like tripled the revenue that we get from australia. we certainly have market-leading positions in each of france, </v>
      </c>
      <c r="D200" s="10" t="str">
        <f>'Combined Labels'!D200</f>
        <v>germany</v>
      </c>
      <c r="E200" s="10">
        <f>'Combined Labels'!E200</f>
        <v>87280</v>
      </c>
      <c r="F200" s="10">
        <f>'Combined Labels'!J200</f>
        <v>1</v>
      </c>
      <c r="G200" s="10">
        <f>'Combined Labels'!P200</f>
        <v>0</v>
      </c>
      <c r="H200" s="10">
        <f t="shared" si="3"/>
        <v>1</v>
      </c>
    </row>
    <row r="201" spans="1:8" x14ac:dyDescent="0.35">
      <c r="A201" s="10" t="str">
        <f>'Combined Labels'!A201</f>
        <v>warsaw</v>
      </c>
      <c r="B201" s="10">
        <f>'Combined Labels'!B201</f>
        <v>14143</v>
      </c>
      <c r="C201" s="10" t="str">
        <f>'Combined Labels'!C201</f>
        <v>g warsaw. deutsche borse group is constantly evaluating options to further enhance the value of the company. as you may know, in the case of warsaw, certain details of the privatization process have been already made public. i can assure you that we will only proceed with the project if we believe the transaction makes sense from a shareholder, customer and company perspective. this, so far, what warsaw is concerned. now, eric. eric mueller, deutsche borse ag - ir yes, let me take the other questions you had. on it, a reporting change, you are right to pick that up. it's in the quarterly report, and that's a low single digit million number that we have now accounted for within the it, not in eurex anymore. now, with regards to singapore, the singapore office for clearstream that has been o</v>
      </c>
      <c r="D201" s="10" t="str">
        <f>'Combined Labels'!D201</f>
        <v>poland</v>
      </c>
      <c r="E201" s="10">
        <f>'Combined Labels'!E201</f>
        <v>59093</v>
      </c>
      <c r="F201" s="10">
        <f>'Combined Labels'!J201</f>
        <v>0</v>
      </c>
      <c r="G201" s="10">
        <f>'Combined Labels'!P201</f>
        <v>1</v>
      </c>
      <c r="H201" s="10">
        <f t="shared" si="3"/>
        <v>99</v>
      </c>
    </row>
    <row r="202" spans="1:8" x14ac:dyDescent="0.35">
      <c r="A202" s="10" t="str">
        <f>'Combined Labels'!A202</f>
        <v>finland</v>
      </c>
      <c r="B202" s="10">
        <f>'Combined Labels'!B202</f>
        <v>9113</v>
      </c>
      <c r="C202" s="10" t="str">
        <f>'Combined Labels'!C202</f>
        <v>id i understood you correctly? per gronborg, danske equities - analyst yes. christian clausen, nordea bank ab - president and group ceo i mean, we have seen a -- on the group level and also in nordic banking, a negative effect from the hedge [start to come in], that the nordic banking had a positive effect in '06 and somewhat negative in '07. and that has mainly affected sweden, to a small extent finland, and hardly nothing in denmark and norway. so, it's correct that we have seen strong income increase in finland. it would have been actually maybe 1% even higher if we adjust for the deposit hedge. and in sweden, 7% growth rate in sweden, excluding the hedge shifts, above 11%. so, there are double-digit income growth in all markets, with extremely strong growth in finland. operator thank y</v>
      </c>
      <c r="D202" s="10" t="str">
        <f>'Combined Labels'!D202</f>
        <v>finland</v>
      </c>
      <c r="E202" s="10">
        <f>'Combined Labels'!E202</f>
        <v>37278</v>
      </c>
      <c r="F202" s="10">
        <f>'Combined Labels'!J202</f>
        <v>0</v>
      </c>
      <c r="G202" s="10">
        <f>'Combined Labels'!P202</f>
        <v>0</v>
      </c>
      <c r="H202" s="10">
        <f t="shared" si="3"/>
        <v>0</v>
      </c>
    </row>
    <row r="203" spans="1:8" x14ac:dyDescent="0.35">
      <c r="A203" s="10" t="str">
        <f>'Combined Labels'!A203</f>
        <v>sweden</v>
      </c>
      <c r="B203" s="10">
        <f>'Combined Labels'!B203</f>
        <v>44022</v>
      </c>
      <c r="C203" s="10" t="str">
        <f>'Combined Labels'!C203</f>
        <v xml:space="preserve"> story there, youdish, if that makes sense. youdish chicooree, autonomous research llp - non designated member no. and then on the rsa acquisition, please? johan kirstein brammer, tryg a/s - group chief commercial officer &amp; member of executive board yes. you asked about 2 things essentially. you asked about whether we're going to have operational control over our assets that we will end up within sweden and norway and also whether we can start reaping the synergies. and as for the operational control, we will obtain operational control over our perimeter. there are, of course, going to be limitations to that since we are, at closing, the danish, the swedish and the norwegian assets are sort of linked in one scandi asset, so there will be limitation as to how we operate and execute our oper</v>
      </c>
      <c r="D203" s="10" t="str">
        <f>'Combined Labels'!D203</f>
        <v>sweden</v>
      </c>
      <c r="E203" s="10">
        <f>'Combined Labels'!E203</f>
        <v>180868</v>
      </c>
      <c r="F203" s="10">
        <f>'Combined Labels'!J203</f>
        <v>0</v>
      </c>
      <c r="G203" s="10">
        <f>'Combined Labels'!P203</f>
        <v>1</v>
      </c>
      <c r="H203" s="10">
        <f t="shared" si="3"/>
        <v>99</v>
      </c>
    </row>
    <row r="204" spans="1:8" x14ac:dyDescent="0.35">
      <c r="A204" s="10" t="str">
        <f>'Combined Labels'!A204</f>
        <v>spain</v>
      </c>
      <c r="B204" s="10">
        <f>'Combined Labels'!B204</f>
        <v>16913</v>
      </c>
      <c r="C204" s="10" t="str">
        <f>'Combined Labels'!C204</f>
        <v>ing these loans are land and most of the land is land that can be developed. i think there is just under 5% of land that cannot be developed, is greenbelt but the rest are either developed or can be developed. and this of course, with this 25%, this covers our needs for coverage for the developers' portfolio assuming that what we presented to date is the lowest weight of developers of any bank in spain. tomas blasco, bbva group - head of ir okay, that is the end of the webcast so i would just like to thank you for coming along and i would like to remind you that our investor relations team will answer any questions that we haven't been able to answer here due to lack of time. thank you very much. definitions transcript has been published in near real-time by an experienced professional tra</v>
      </c>
      <c r="D204" s="10" t="str">
        <f>'Combined Labels'!D204</f>
        <v>spain</v>
      </c>
      <c r="E204" s="10">
        <f>'Combined Labels'!E204</f>
        <v>73146</v>
      </c>
      <c r="F204" s="10">
        <f>'Combined Labels'!J204</f>
        <v>0</v>
      </c>
      <c r="G204" s="10">
        <f>'Combined Labels'!P204</f>
        <v>1</v>
      </c>
      <c r="H204" s="10">
        <f t="shared" si="3"/>
        <v>99</v>
      </c>
    </row>
    <row r="205" spans="1:8" x14ac:dyDescent="0.35">
      <c r="A205" s="10" t="str">
        <f>'Combined Labels'!A205</f>
        <v>swedish</v>
      </c>
      <c r="B205" s="10">
        <f>'Combined Labels'!B205</f>
        <v>40771</v>
      </c>
      <c r="C205" s="10" t="str">
        <f>'Combined Labels'!C205</f>
        <v xml:space="preserve"> adequately and might even get reversals. on your second question, we are not participating in campaigns. there are no campaigns as we speak. we are, on the other hand, not changing list prices as market rates are moving up and down. we are continuing to operate the same way as we have been doing during the last years. and on your third question, it's a very relevant question. you need to ask the swedish fsa on their view. it's up to them. riccardo rovere, mediobanca - banca di credito finanziario s.p.a., research division - research analyst okay. but would you be surprised if they moved it forward in general, any initiative? i mean commercial risk weight is just one. any initiative, would you be surprised if that would be moved forward? anders karlsson, swedbank ab (publ) - cfo i think th</v>
      </c>
      <c r="D205" s="10" t="str">
        <f>'Combined Labels'!D205</f>
        <v>sweden</v>
      </c>
      <c r="E205" s="10">
        <f>'Combined Labels'!E205</f>
        <v>170566</v>
      </c>
      <c r="F205" s="10">
        <f>'Combined Labels'!J205</f>
        <v>0</v>
      </c>
      <c r="G205" s="10">
        <f>'Combined Labels'!P205</f>
        <v>1</v>
      </c>
      <c r="H205" s="10">
        <f t="shared" si="3"/>
        <v>99</v>
      </c>
    </row>
    <row r="206" spans="1:8" x14ac:dyDescent="0.35">
      <c r="A206" s="10" t="str">
        <f>'Combined Labels'!A206</f>
        <v>sweden</v>
      </c>
      <c r="B206" s="10">
        <f>'Combined Labels'!B206</f>
        <v>47558</v>
      </c>
      <c r="C206" s="10" t="str">
        <f>'Combined Labels'!C206</f>
        <v>o take into the whole payment process and the whole core system process partners. so it's lots of flexibility, speed and, of course, also cost per policy. i can say that in private denmark, it's very successful and really strong feedback from people dealing with the system now. and for all practical reasons, we have the whole private business into the system in denmark. so it's really successful. sweden, we are planning, and i guess, '23, '24 is the years for sweden. blair thomson stewart, bofa securities, research division - head of the uk and european insurance why do you say that short term, the sales could be impacted negatively in sweden? helge leiro baastad, gjensidige forsikring asa - ceo no, i'm not saying we will benefit from phasing out the old system. and the system in denmark a</v>
      </c>
      <c r="D206" s="10" t="str">
        <f>'Combined Labels'!D206</f>
        <v>sweden</v>
      </c>
      <c r="E206" s="10">
        <f>'Combined Labels'!E206</f>
        <v>191433</v>
      </c>
      <c r="F206" s="10">
        <f>'Combined Labels'!J206</f>
        <v>0</v>
      </c>
      <c r="G206" s="10">
        <f>'Combined Labels'!P206</f>
        <v>0</v>
      </c>
      <c r="H206" s="10">
        <f t="shared" si="3"/>
        <v>0</v>
      </c>
    </row>
    <row r="207" spans="1:8" x14ac:dyDescent="0.35">
      <c r="A207" s="10" t="str">
        <f>'Combined Labels'!A207</f>
        <v>swedish</v>
      </c>
      <c r="B207" s="10">
        <f>'Combined Labels'!B207</f>
        <v>1748</v>
      </c>
      <c r="C207" s="10" t="str">
        <f>'Combined Labels'!C207</f>
        <v xml:space="preserve">sitive trend in (inaudible), but also germany, baltics and poland and finland and denmark are important. so we see asset management coming back very strongly over the whole field. very satisfying, none the least for our customers, is that the performance has improved very much, too. you can see that 72% of assets under management last year beat their indexes, and that was the best among the major swedish banks. moving on to baltics and poland, another very good year. total income, not up so much, and that is predominantly because of the lowering of short-term interest rates in the baltics, which has a negative effect on deposits and on equity. also, some tightening of spreads because of these countries moving closer and closer to e.u., and they're experiencing more and more the spreads as </v>
      </c>
      <c r="D207" s="10" t="str">
        <f>'Combined Labels'!D207</f>
        <v>sweden</v>
      </c>
      <c r="E207" s="10">
        <f>'Combined Labels'!E207</f>
        <v>4765</v>
      </c>
      <c r="F207" s="10">
        <f>'Combined Labels'!J207</f>
        <v>0</v>
      </c>
      <c r="G207" s="10">
        <f>'Combined Labels'!P207</f>
        <v>0</v>
      </c>
      <c r="H207" s="10">
        <f t="shared" si="3"/>
        <v>0</v>
      </c>
    </row>
    <row r="208" spans="1:8" x14ac:dyDescent="0.35">
      <c r="A208" s="10" t="str">
        <f>'Combined Labels'!A208</f>
        <v>austria</v>
      </c>
      <c r="B208" s="10">
        <f>'Combined Labels'!B208</f>
        <v>44686</v>
      </c>
      <c r="C208" s="10" t="str">
        <f>'Combined Labels'!C208</f>
        <v>aging board, chief finance &amp; risk officer thank you, nina, and a warm welcome from vienna on a special day. today, hotels, restaurants, fitness centers, theaters and opera houses in austria are finally opening again. after more than 6 months of lockdown now, this is a big thing and hopefully, only the first step towards a more normalization. so we are happy about this very positive development in austria. and it's my pleasure to also present positive results for vig for the first 3 months of 2021, with which we are returning to pre-pandemic levels. with me on the call today is my board member colleague, peter hofinger, who will join me for the q&amp;a after the presentation. now let's immediately start on page 3, where we summarized the highlights for the first quarter of 2021. we achieved a s</v>
      </c>
      <c r="D208" s="10" t="str">
        <f>'Combined Labels'!D208</f>
        <v>austria</v>
      </c>
      <c r="E208" s="10">
        <f>'Combined Labels'!E208</f>
        <v>182515</v>
      </c>
      <c r="F208" s="10">
        <f>'Combined Labels'!J208</f>
        <v>2</v>
      </c>
      <c r="G208" s="10">
        <f>'Combined Labels'!P208</f>
        <v>0</v>
      </c>
      <c r="H208" s="10">
        <f t="shared" si="3"/>
        <v>2</v>
      </c>
    </row>
    <row r="209" spans="1:8" x14ac:dyDescent="0.35">
      <c r="A209" s="10" t="str">
        <f>'Combined Labels'!A209</f>
        <v>austria</v>
      </c>
      <c r="B209" s="10">
        <f>'Combined Labels'!B209</f>
        <v>28200</v>
      </c>
      <c r="C209" s="10" t="str">
        <f>'Combined Labels'!C209</f>
        <v>er eur1.5 billion net profit. this is a result that is embedding nonrecurring items for a total of about eur400 million, due in particular to the first conversion of swiss franc mortgages in croatia, implying a higher loan loss provision for some eur200 million. the net impact on p&amp;l is eur140 million. then we had during the first half of the year the single resolution fund in italy, germany, and austria booked for an amount of eur160 million net of tax, and finally the coverage announcement actions taken in ukraine in the second quarter for about eur100 million, once again net of tax. in this quarter, our cost efficiency efforts have mitigated the impact of the seasonality on revenues. at the same time, we keep improving on asset quality. our capital position further improved, with a comm</v>
      </c>
      <c r="D209" s="10" t="str">
        <f>'Combined Labels'!D209</f>
        <v>austria</v>
      </c>
      <c r="E209" s="10">
        <f>'Combined Labels'!E209</f>
        <v>125561</v>
      </c>
      <c r="F209" s="10">
        <f>'Combined Labels'!J209</f>
        <v>0</v>
      </c>
      <c r="G209" s="10">
        <f>'Combined Labels'!P209</f>
        <v>0</v>
      </c>
      <c r="H209" s="10">
        <f t="shared" si="3"/>
        <v>0</v>
      </c>
    </row>
    <row r="210" spans="1:8" x14ac:dyDescent="0.35">
      <c r="A210" s="10" t="str">
        <f>'Combined Labels'!A210</f>
        <v>danish</v>
      </c>
      <c r="B210" s="10">
        <f>'Combined Labels'!B210</f>
        <v>9448</v>
      </c>
      <c r="C210" s="10" t="str">
        <f>'Combined Labels'!C210</f>
        <v>rnbak, carnegie - analyst hello. it's anders hornbak from carnegie in copenhagen. two questions. first, you're indicating weather-related claims of dkk150 million for 2008. isn't that an increase versus your previous assumptions and what's the reason behind that? and secondly, if you could comment on the competitive situation, particularly on motor and if you have made any initiatives recently on danish motor. thank you. unidentified audience member we -- about the weather-related claims forecast for 2008, we have seen that the cloudbursts in 2007 -- the number of cloudburst claims has increased and, consequently, we have increased our budgeted number for weather-related claims in this area. and that is the reason why we have increased weather-related claims from dkk120 million to dkk150 m</v>
      </c>
      <c r="D210" s="10" t="str">
        <f>'Combined Labels'!D210</f>
        <v>denmark</v>
      </c>
      <c r="E210" s="10">
        <f>'Combined Labels'!E210</f>
        <v>38922</v>
      </c>
      <c r="F210" s="10">
        <f>'Combined Labels'!J210</f>
        <v>0</v>
      </c>
      <c r="G210" s="10">
        <f>'Combined Labels'!P210</f>
        <v>1</v>
      </c>
      <c r="H210" s="10">
        <f t="shared" si="3"/>
        <v>99</v>
      </c>
    </row>
    <row r="211" spans="1:8" x14ac:dyDescent="0.35">
      <c r="A211" s="10" t="str">
        <f>'Combined Labels'!A211</f>
        <v>german</v>
      </c>
      <c r="B211" s="10">
        <f>'Combined Labels'!B211</f>
        <v>39235</v>
      </c>
      <c r="C211" s="10" t="str">
        <f>'Combined Labels'!C211</f>
        <v xml:space="preserve"> quarter and a record $62 billion over the last 12 months with an additional $13 billion committed to pending deals. our real estate business was particularly active in the quarter, and our new global fund is nearly 20% committed, only 4 months after launching. global logistics remain a key theme with the glp and colony transactions. we also agreed to privatize a canadian public company that owns german office buildings, kicking off the investment period for our new european real estate fund. and just last week for breit, we announced the sale leaseback on the iconic bellagio hotel in las vegas, another great example of how scale and conviction set us apart. all of this deployment is planting the seeds for future performance revenues, and with nearly $150 billion of dry powder, we have sig</v>
      </c>
      <c r="D211" s="10" t="str">
        <f>'Combined Labels'!D211</f>
        <v>germany</v>
      </c>
      <c r="E211" s="10">
        <f>'Combined Labels'!E211</f>
        <v>165312</v>
      </c>
      <c r="F211" s="10">
        <f>'Combined Labels'!J211</f>
        <v>0</v>
      </c>
      <c r="G211" s="10">
        <f>'Combined Labels'!P211</f>
        <v>1</v>
      </c>
      <c r="H211" s="10">
        <f t="shared" si="3"/>
        <v>99</v>
      </c>
    </row>
    <row r="212" spans="1:8" x14ac:dyDescent="0.35">
      <c r="A212" s="10" t="str">
        <f>'Combined Labels'!A212</f>
        <v>spain</v>
      </c>
      <c r="B212" s="10">
        <f>'Combined Labels'!B212</f>
        <v>45187</v>
      </c>
      <c r="C212" s="10" t="str">
        <f>'Combined Labels'!C212</f>
        <v xml:space="preserve"> part of the strategy. it's been over the last few years. it's probably not been visible enough for some people, but it is increasingly been more relevant and will continue to grow. we have a great source of deposits in euros. unfortunately, they make javier's life difficult with having billions and billions of money at the ecb, as you said. but we also have great corporates that are operating in spain for decades and where we can obviously compete effectively, not only in funding them when it's appropriate, but also in doing transactional banking, project finance, et cetera, our ancillary business that makes the overall relationship attractive enough. no, that train has left the station. in fact, it did leave the station 3, 4 years ago. and it's going to become, i think, more relevant ove</v>
      </c>
      <c r="D212" s="10" t="str">
        <f>'Combined Labels'!D212</f>
        <v>spain</v>
      </c>
      <c r="E212" s="10">
        <f>'Combined Labels'!E212</f>
        <v>183959</v>
      </c>
      <c r="F212" s="10">
        <f>'Combined Labels'!J212</f>
        <v>1</v>
      </c>
      <c r="G212" s="10">
        <f>'Combined Labels'!P212</f>
        <v>0</v>
      </c>
      <c r="H212" s="10">
        <f t="shared" si="3"/>
        <v>1</v>
      </c>
    </row>
    <row r="213" spans="1:8" x14ac:dyDescent="0.35">
      <c r="A213" s="10" t="str">
        <f>'Combined Labels'!A213</f>
        <v>sweden</v>
      </c>
      <c r="B213" s="10">
        <f>'Combined Labels'!B213</f>
        <v>27050</v>
      </c>
      <c r="C213" s="10" t="str">
        <f>'Combined Labels'!C213</f>
        <v xml:space="preserve">an improvement by sek103 million compared to the first quarter. all in all, deposit margins dropped by another sek188 million in the quarter and the net interest income related to the financing effect of the equity declined by sek38 million. in sweden deposit margins fell by another sek200 million, whereas operations outside sweden saw a small pickup of sek12 million. increased deposit volumes in sweden gave a negative impact of sek8 million, while total lending margins declined by sek11 million. here we have an improvement of sek77 million in sweden that was offset by lower lending margins, mainly in norway. in the uk lending margins improved slightly also in q2. in sweden the improvement was mainly driven by mortgage margins being up 3 basis points to 104 basis points. increased lending </v>
      </c>
      <c r="D213" s="10" t="str">
        <f>'Combined Labels'!D213</f>
        <v>sweden</v>
      </c>
      <c r="E213" s="10">
        <f>'Combined Labels'!E213</f>
        <v>122044</v>
      </c>
      <c r="F213" s="10">
        <f>'Combined Labels'!J213</f>
        <v>1</v>
      </c>
      <c r="G213" s="10">
        <f>'Combined Labels'!P213</f>
        <v>0</v>
      </c>
      <c r="H213" s="10">
        <f t="shared" si="3"/>
        <v>1</v>
      </c>
    </row>
    <row r="214" spans="1:8" x14ac:dyDescent="0.35">
      <c r="A214" s="10" t="str">
        <f>'Combined Labels'!A214</f>
        <v>belgium</v>
      </c>
      <c r="B214" s="10">
        <f>'Combined Labels'!B214</f>
        <v>12534</v>
      </c>
      <c r="C214" s="10" t="str">
        <f>'Combined Labels'!C214</f>
        <v xml:space="preserve">osure towards office buildings, commercial assets and public car parks across europe. more than 70% of the assets are located in belgium, and some 20% in the surrounding countries. most of the office buildings portfolio is located in brussels, in the brussels region, known for its relatively low volatility compared with other cities. commercial assets are situated within major shopping centers in belgium, while the public car parks via interparking are widespread over europe. that's for the investment portfolio. in terms of capital, fortis reports a core equity of eur7.9 billion, exceeding the total minimum requirement of the insurance activities by eur5.4 billion, what we can call a quite solid solvency situation. the core equity of the insurance activities stood at eur4.7 billion, while </v>
      </c>
      <c r="D214" s="10" t="str">
        <f>'Combined Labels'!D214</f>
        <v>belgium</v>
      </c>
      <c r="E214" s="10">
        <f>'Combined Labels'!E214</f>
        <v>52956</v>
      </c>
      <c r="F214" s="10">
        <f>'Combined Labels'!J214</f>
        <v>0</v>
      </c>
      <c r="G214" s="10">
        <f>'Combined Labels'!P214</f>
        <v>0</v>
      </c>
      <c r="H214" s="10">
        <f t="shared" si="3"/>
        <v>0</v>
      </c>
    </row>
    <row r="215" spans="1:8" x14ac:dyDescent="0.35">
      <c r="A215" s="10" t="str">
        <f>'Combined Labels'!A215</f>
        <v>finnish</v>
      </c>
      <c r="B215" s="10">
        <f>'Combined Labels'!B215</f>
        <v>10833</v>
      </c>
      <c r="C215" s="10" t="str">
        <f>'Combined Labels'!C215</f>
        <v>arket, but in some markets we look for at least 20% irr, especially for larger portfolios or medium sized portfolios. robert bonte-friedheim, select equity group inc. - analyst and so the portfolios acquired in second quarter would all have been with the higher irr? michael wolf, intrum justitia ab - ceo somewhere between 15% and 20% and some north of that. but it's not like it's a general -- the finnish market is not the same as the spanish market for example, so it depends on the mix. but generally speaking, we are trying to go for slightly higher irrs than the past. monika elling, intrum justitia ab - cfo and then, of course, once you have bought them, some is better than you expected and some is a little bit lower than expected. so there is a spread in the actual performance of what yo</v>
      </c>
      <c r="D215" s="10" t="str">
        <f>'Combined Labels'!D215</f>
        <v>finland</v>
      </c>
      <c r="E215" s="10">
        <f>'Combined Labels'!E215</f>
        <v>45138</v>
      </c>
      <c r="F215" s="10">
        <f>'Combined Labels'!J215</f>
        <v>0</v>
      </c>
      <c r="G215" s="10">
        <f>'Combined Labels'!P215</f>
        <v>1</v>
      </c>
      <c r="H215" s="10">
        <f t="shared" si="3"/>
        <v>99</v>
      </c>
    </row>
    <row r="216" spans="1:8" x14ac:dyDescent="0.35">
      <c r="A216" s="10" t="str">
        <f>'Combined Labels'!A216</f>
        <v>denmark</v>
      </c>
      <c r="B216" s="10">
        <f>'Combined Labels'!B216</f>
        <v>20401</v>
      </c>
      <c r="C216" s="10" t="str">
        <f>'Combined Labels'!C216</f>
        <v>n away in denmark with these new rules. so it means that there are lots of customers who want simply, very normally taking back (inaudible) servicing their debts. but nevertheless if there is a negative equity in that type of asset-backed financing that has to pay before the loan loss. of course, this means for the future, as i said, that now because we have gone through our whole lending book in denmark in light of these new approvals then now we have definitely identified lots of new impaired customers and have booked lots of new loan losses for all these impaired customers so that it is very likely that this trend is not -- it is not going to be repeated quarter after quarter. but still we will have new loan-loss customers and impaired customers also in denmark because, of course, there</v>
      </c>
      <c r="D216" s="10" t="str">
        <f>'Combined Labels'!D216</f>
        <v>denmark</v>
      </c>
      <c r="E216" s="10">
        <f>'Combined Labels'!E216</f>
        <v>93336</v>
      </c>
      <c r="F216" s="10">
        <f>'Combined Labels'!J216</f>
        <v>-2</v>
      </c>
      <c r="G216" s="10">
        <f>'Combined Labels'!P216</f>
        <v>0</v>
      </c>
      <c r="H216" s="10">
        <f t="shared" si="3"/>
        <v>-2</v>
      </c>
    </row>
    <row r="217" spans="1:8" x14ac:dyDescent="0.35">
      <c r="A217" s="10" t="str">
        <f>'Combined Labels'!A217</f>
        <v>portugal</v>
      </c>
      <c r="B217" s="10">
        <f>'Combined Labels'!B217</f>
        <v>9902</v>
      </c>
      <c r="C217" s="10" t="str">
        <f>'Combined Labels'!C217</f>
        <v>o say that this project is one [of the] project -- is a very, very important project for angola. we are talking about more than 800,000 square meters of construction. thank you. operator your next question comes from daragh quinn from lehman brothers. please ask your question. daragh quinn, lehman brothers - analyst hi. good afternoon. i have three questions. firstly, on the underlying results in portugal and specifically on margins and the cost of risk. on the margin again this quarter, there's been further downward pressure. and i was just wondering your outlook for the remainder of the year. do you think, given the conditions i the wholesale markets and competition for deposits that the subsequent quarters in 2008 will see continued pressure on margins or do you expect to see a positive</v>
      </c>
      <c r="D217" s="10" t="str">
        <f>'Combined Labels'!D217</f>
        <v>portugal</v>
      </c>
      <c r="E217" s="10">
        <f>'Combined Labels'!E217</f>
        <v>40559</v>
      </c>
      <c r="F217" s="10">
        <f>'Combined Labels'!J217</f>
        <v>0</v>
      </c>
      <c r="G217" s="10">
        <f>'Combined Labels'!P217</f>
        <v>0</v>
      </c>
      <c r="H217" s="10">
        <f t="shared" si="3"/>
        <v>0</v>
      </c>
    </row>
    <row r="218" spans="1:8" x14ac:dyDescent="0.35">
      <c r="A218" s="10" t="str">
        <f>'Combined Labels'!A218</f>
        <v>slovakia</v>
      </c>
      <c r="B218" s="10">
        <f>'Combined Labels'!B218</f>
        <v>49464</v>
      </c>
      <c r="C218" s="10" t="str">
        <f>'Combined Labels'!C218</f>
        <v>, i think it would be a very brief answer than hannes has given. so what's your euro rate sensitivity? can you guide us to how much benefit dni would have from the higher euro rates? johann strobl, raiffeisen bank international ag - chairman of the management board &amp; ceo yes, this is -- just the euro rates you said. okay, so here, you have to be aware that from the euro, we will mainly benefit in slovakia as there, we have a retail portfolio and to a much lower extent in some countries in southeastern europe, where there are some deposits as well, and 50 to something, i would assume, as a first guess. let's see how competition develops maybe a little bit more, hopefully. operator (operator instructions) we do have a follow-up question from alan webborn with societe generale. alan ramsey we</v>
      </c>
      <c r="D218" s="10" t="str">
        <f>'Combined Labels'!D218</f>
        <v>slovakia</v>
      </c>
      <c r="E218" s="10">
        <f>'Combined Labels'!E218</f>
        <v>197185</v>
      </c>
      <c r="F218" s="10">
        <f>'Combined Labels'!J218</f>
        <v>0</v>
      </c>
      <c r="G218" s="10">
        <f>'Combined Labels'!P218</f>
        <v>0</v>
      </c>
      <c r="H218" s="10">
        <f t="shared" si="3"/>
        <v>0</v>
      </c>
    </row>
    <row r="219" spans="1:8" x14ac:dyDescent="0.35">
      <c r="A219" s="10" t="str">
        <f>'Combined Labels'!A219</f>
        <v>poland</v>
      </c>
      <c r="B219" s="10">
        <f>'Combined Labels'!B219</f>
        <v>7684</v>
      </c>
      <c r="C219" s="10" t="str">
        <f>'Combined Labels'!C219</f>
        <v>ear and our customers in poland are much more tax savvy than in general. so we have 70% of our customers in poland, that's 900,000 customers are online customers and they are very quick adaptors to the entire online services side. so a very strong position overall, the asset management continues to do very well. we are number one in three out of the five categories of asset management products in poland. so we've a very strong reputation there and that's our -- this outperformance is built on reputation over the last number of years. because we are primarily an organic growth story in all our divisions we have to also be committed to supporting that level of growth. and that's why in the last year we have organized our enterprise agenda which is to put in place systems and processes that s</v>
      </c>
      <c r="D219" s="10" t="str">
        <f>'Combined Labels'!D219</f>
        <v>poland</v>
      </c>
      <c r="E219" s="10">
        <f>'Combined Labels'!E219</f>
        <v>30736</v>
      </c>
      <c r="F219" s="10">
        <f>'Combined Labels'!J219</f>
        <v>0</v>
      </c>
      <c r="G219" s="10">
        <f>'Combined Labels'!P219</f>
        <v>0</v>
      </c>
      <c r="H219" s="10">
        <f t="shared" si="3"/>
        <v>0</v>
      </c>
    </row>
    <row r="220" spans="1:8" x14ac:dyDescent="0.35">
      <c r="A220" s="10" t="str">
        <f>'Combined Labels'!A220</f>
        <v>luxembourg</v>
      </c>
      <c r="B220" s="10">
        <f>'Combined Labels'!B220</f>
        <v>14859</v>
      </c>
      <c r="C220" s="10" t="str">
        <f>'Combined Labels'!C220</f>
        <v>xpect this development to be repeated year-after-year. profitability also increased significantly again, not least, thanks to the improved investment result, and resulted in an increased ebit. strong growth, as well as more efficient processes also improved the new business margin. here a brief comment on the development on the annual premium equivalent. the ape does not contain the premiums from luxembourg, liechtenstein, austria and croatia, since we do not calculate embedded value for these units. they are included in the total value with their ifrs equity. let's look at the details of the embedded value development on the next slide. return on embedded value increased to 13.1%. the main factors for this development are, first, the increase in value of new business; second, the lower ri</v>
      </c>
      <c r="D220" s="10" t="str">
        <f>'Combined Labels'!D220</f>
        <v>luxembourg</v>
      </c>
      <c r="E220" s="10">
        <f>'Combined Labels'!E220</f>
        <v>63176</v>
      </c>
      <c r="F220" s="10">
        <f>'Combined Labels'!J220</f>
        <v>0</v>
      </c>
      <c r="G220" s="10">
        <f>'Combined Labels'!P220</f>
        <v>1</v>
      </c>
      <c r="H220" s="10">
        <f t="shared" si="3"/>
        <v>99</v>
      </c>
    </row>
    <row r="221" spans="1:8" x14ac:dyDescent="0.35">
      <c r="A221" s="10" t="str">
        <f>'Combined Labels'!A221</f>
        <v>spain</v>
      </c>
      <c r="B221" s="10">
        <f>'Combined Labels'!B221</f>
        <v>33015</v>
      </c>
      <c r="C221" s="10" t="str">
        <f>'Combined Labels'!C221</f>
        <v>ency. we think that we have a strong set of capital ratios. cet1 fully loaded ratio going up to 11.7%. that's the organic capital generation for 28 basis points and all other adjustments that deduct 13. our total capital ratio after recent issuance really sound at 15.8% on a fully loaded basis after the issuance this summer of new senior nonpreferred taking advantage of the new legal framework in spain. our mrel subordinated instruments ratio would be at 16.8%. so we think that really sound capital metrics. the tangible book value also up by eur 0.10 per share this quarter to eur 3.40. and just to remind that yesterday, the board [this] approved an interim dividend payment of eur 0.07 per share in cash to be paid november 2. and with this, i give the floor back to the ceo before taking que</v>
      </c>
      <c r="D221" s="10" t="str">
        <f>'Combined Labels'!D221</f>
        <v>spain</v>
      </c>
      <c r="E221" s="10">
        <f>'Combined Labels'!E221</f>
        <v>142300</v>
      </c>
      <c r="F221" s="10">
        <f>'Combined Labels'!J221</f>
        <v>0</v>
      </c>
      <c r="G221" s="10">
        <f>'Combined Labels'!P221</f>
        <v>0</v>
      </c>
      <c r="H221" s="10">
        <f t="shared" si="3"/>
        <v>0</v>
      </c>
    </row>
    <row r="222" spans="1:8" x14ac:dyDescent="0.35">
      <c r="A222" s="10" t="str">
        <f>'Combined Labels'!A222</f>
        <v>german</v>
      </c>
      <c r="B222" s="10">
        <f>'Combined Labels'!B222</f>
        <v>34298</v>
      </c>
      <c r="C222" s="10" t="str">
        <f>'Combined Labels'!C222</f>
        <v>ckversicherungs-gesellschaft aktiengesellschaft - cfo &amp; member of management board we just avoided the increase per share because 2017 was an extraordinarily bad year with regard to the major losses. so we learned that the capital market was somewhat disappointed about that. but we thought it to be adequate, yes. on your second question, the dividends from subsidiaries of munich re ag under local german gaap, there's a part which is recurring, i would say. but there's also a lot of noise with regard to one-off effect, yes. so one was in this year that the dividends from our u.s. reinsurance subsidiaries, property-casualty subsidiaries, had to be canceled due to the burden from the natural catastrophes. but typically, we also have intra-group transactions of various kinds, be it disposals o</v>
      </c>
      <c r="D222" s="10" t="str">
        <f>'Combined Labels'!D222</f>
        <v>germany</v>
      </c>
      <c r="E222" s="10">
        <f>'Combined Labels'!E222</f>
        <v>147364</v>
      </c>
      <c r="F222" s="10">
        <f>'Combined Labels'!J222</f>
        <v>0</v>
      </c>
      <c r="G222" s="10">
        <f>'Combined Labels'!P222</f>
        <v>0</v>
      </c>
      <c r="H222" s="10">
        <f t="shared" si="3"/>
        <v>0</v>
      </c>
    </row>
    <row r="223" spans="1:8" x14ac:dyDescent="0.35">
      <c r="A223" s="10" t="str">
        <f>'Combined Labels'!A223</f>
        <v>greece</v>
      </c>
      <c r="B223" s="10">
        <f>'Combined Labels'!B223</f>
        <v>41836</v>
      </c>
      <c r="C223" s="10" t="str">
        <f>'Combined Labels'!C223</f>
        <v xml:space="preserve">holders for this proposal. and with that, i would like to hand back to henrik. henrik wennerholm, ddm holding ag - ceo thanks, fredrik. please go to slide 16 to summarize the quarter here. and the key takeaways is that the collections were initially significantly impacted by the pandemic before actually gradually improving during the quarter. collections were principally received from croatia and greece as a result of our larger markets. we have, during the quarter, primarily focused on collections, liquidity management, keeping our staff safe and strengthening operations across our markets. our portfolio has continued to show resilience with downward revaluations and impairments on the first half being less than 0.7% of the opening 2020 book. our strategic investment in addiko is pending </v>
      </c>
      <c r="D223" s="10" t="str">
        <f>'Combined Labels'!D223</f>
        <v>greece</v>
      </c>
      <c r="E223" s="10">
        <f>'Combined Labels'!E223</f>
        <v>173850</v>
      </c>
      <c r="F223" s="10">
        <f>'Combined Labels'!J223</f>
        <v>0</v>
      </c>
      <c r="G223" s="10">
        <f>'Combined Labels'!P223</f>
        <v>0</v>
      </c>
      <c r="H223" s="10">
        <f t="shared" si="3"/>
        <v>0</v>
      </c>
    </row>
    <row r="224" spans="1:8" x14ac:dyDescent="0.35">
      <c r="A224" s="10" t="str">
        <f>'Combined Labels'!A224</f>
        <v>italy</v>
      </c>
      <c r="B224" s="10">
        <f>'Combined Labels'!B224</f>
        <v>33951</v>
      </c>
      <c r="C224" s="10" t="str">
        <f>'Combined Labels'!C224</f>
        <v>ve been having in '17, we've been growing very fast and we had a very positive return from our customers. now for '18, we see growth coming from different segment of the markets. we are pushing on the consumer loans in italy, in germany, in austria as well as in central eastern europe. we are pushing on the mortgage loans, recapturing market share that we lost in the couple of years previously in italy, but we're also having an inroad in germany and we're already growing in mortgage loan in austria by double digits, so we have higher growth than the market. and then we have also on the corporate, we have -- on the corporate commercial, we have a growth in all the countries and in central eastern europe. we are moving very fast on the so-called working capital solutions, which is mainly fos</v>
      </c>
      <c r="D224" s="10" t="str">
        <f>'Combined Labels'!D224</f>
        <v>italy</v>
      </c>
      <c r="E224" s="10">
        <f>'Combined Labels'!E224</f>
        <v>145580</v>
      </c>
      <c r="F224" s="10">
        <f>'Combined Labels'!J224</f>
        <v>0</v>
      </c>
      <c r="G224" s="10">
        <f>'Combined Labels'!P224</f>
        <v>0</v>
      </c>
      <c r="H224" s="10">
        <f t="shared" si="3"/>
        <v>0</v>
      </c>
    </row>
    <row r="225" spans="1:8" x14ac:dyDescent="0.35">
      <c r="A225" s="10" t="str">
        <f>'Combined Labels'!A225</f>
        <v>warsaw</v>
      </c>
      <c r="B225" s="10">
        <f>'Combined Labels'!B225</f>
        <v>24975</v>
      </c>
      <c r="C225" s="10" t="str">
        <f>'Combined Labels'!C225</f>
        <v xml:space="preserve">'ve sunk some costs into that already, and talked in the past about the expensive bits being done, so from here costs on that, and then why you're building anything at all. mike tobin, telecity group plc - ceo i think the first part of that, the -- on the surface, 72% would suggest that you could continue to grow in that space. but you think about that on a group level, right? so, for example, in warsaw and sofia we have nothing. we've acquired assets there that are completely full and operationally sweating fully the assets, so we need expansion programs there. when you look at places like powergate, we have the capacity; and as that fills, we open more. where we've got -- the challenge is, as i said, the focus for the sales people will be to go and utilize the churn space, which, again, </v>
      </c>
      <c r="D225" s="10" t="str">
        <f>'Combined Labels'!D225</f>
        <v>poland</v>
      </c>
      <c r="E225" s="10">
        <f>'Combined Labels'!E225</f>
        <v>113718</v>
      </c>
      <c r="F225" s="10">
        <f>'Combined Labels'!J225</f>
        <v>0</v>
      </c>
      <c r="G225" s="10">
        <f>'Combined Labels'!P225</f>
        <v>1</v>
      </c>
      <c r="H225" s="10">
        <f t="shared" si="3"/>
        <v>99</v>
      </c>
    </row>
    <row r="226" spans="1:8" x14ac:dyDescent="0.35">
      <c r="A226" s="10" t="str">
        <f>'Combined Labels'!A226</f>
        <v>poland</v>
      </c>
      <c r="B226" s="10">
        <f>'Combined Labels'!B226</f>
        <v>50466</v>
      </c>
      <c r="C226" s="10" t="str">
        <f>'Combined Labels'!C226</f>
        <v xml:space="preserve">d commissions. in spite of the more adverse environment due to the market [results] and due to the higher interest rates which typically translate in less interest in off-balance sheet investments, shows a growth of 6%, where (technical difficulty] shows the growth of 9%, to a large extent, explained by credit cards, transactional fees and the current fees. in the international operations, namely poland, the fees and commissions were stable due to an even higher, i would say, impact from the interest rate movements from the nii. other income, as you see, were affected by the institutional protection scheme. you can see here, the other income in 2022 had an impact of eur 59 million, which translates, of course, in the growth of the mandatory contributions. in portugal, it's quite stable in </v>
      </c>
      <c r="D226" s="10" t="str">
        <f>'Combined Labels'!D226</f>
        <v>poland</v>
      </c>
      <c r="E226" s="10">
        <f>'Combined Labels'!E226</f>
        <v>200314</v>
      </c>
      <c r="F226" s="10">
        <f>'Combined Labels'!J226</f>
        <v>0</v>
      </c>
      <c r="G226" s="10">
        <f>'Combined Labels'!P226</f>
        <v>0</v>
      </c>
      <c r="H226" s="10">
        <f t="shared" si="3"/>
        <v>0</v>
      </c>
    </row>
    <row r="227" spans="1:8" x14ac:dyDescent="0.35">
      <c r="A227" s="10" t="str">
        <f>'Combined Labels'!A227</f>
        <v>ireland</v>
      </c>
      <c r="B227" s="10">
        <f>'Combined Labels'!B227</f>
        <v>6271</v>
      </c>
      <c r="C227" s="10" t="str">
        <f>'Combined Labels'!C227</f>
        <v>agement division shows a disimprovement due to lower income levels in biam. progress is being made in reducing the group cost income ratio and i expect to see further improvement in the current fiscal year to march '07. if i look at loan and resources volume growth, we have seen very strong growth across the group, reflecting the strength of our distribution network and sales capability in retail ireland and the success of our growth strategies in wholesale and ukfs. in retail ireland, we achieved loan growth of 23% and resource growth of 15%, whilst in wholesale and the uk we delivered very strong loan growth of 35% and 29%, respectively. our resources in the uk declined as a result of the sale of the bristol &amp; west branch network and its related deposit base. the significant growth in ou</v>
      </c>
      <c r="D227" s="10" t="str">
        <f>'Combined Labels'!D227</f>
        <v>ireland</v>
      </c>
      <c r="E227" s="10">
        <f>'Combined Labels'!E227</f>
        <v>23811</v>
      </c>
      <c r="F227" s="10">
        <f>'Combined Labels'!J227</f>
        <v>2</v>
      </c>
      <c r="G227" s="10">
        <f>'Combined Labels'!P227</f>
        <v>0</v>
      </c>
      <c r="H227" s="10">
        <f t="shared" si="3"/>
        <v>2</v>
      </c>
    </row>
    <row r="228" spans="1:8" x14ac:dyDescent="0.35">
      <c r="A228" s="10" t="str">
        <f>'Combined Labels'!A228</f>
        <v>ireland</v>
      </c>
      <c r="B228" s="10">
        <f>'Combined Labels'!B228</f>
        <v>47160</v>
      </c>
      <c r="C228" s="10" t="str">
        <f>'Combined Labels'!C228</f>
        <v>r as a result of legacy technology assets reached in the end of their useful lives, and we continue to invest in new technology. the following slide sets out our noncore charges for the year, which fell as we progress important elements of our business restructuring. the customer redress charges you see here relate to the ongoing tracker mortgage examination and the eur 25 million central bank of ireland fine related to historical it service continuity issues. slide 24 sets out the building blocks with a net impairment gain of eur 194 million. eur 152 million of this gain is a combination of ila model releases from the improved economic outlook partially offset by the retention of management adjustments, as we protect our balance sheet from latent covid-19 risk and npe resolution and relat</v>
      </c>
      <c r="D228" s="10" t="str">
        <f>'Combined Labels'!D228</f>
        <v>ireland</v>
      </c>
      <c r="E228" s="10">
        <f>'Combined Labels'!E228</f>
        <v>190223</v>
      </c>
      <c r="F228" s="10">
        <f>'Combined Labels'!J228</f>
        <v>0</v>
      </c>
      <c r="G228" s="10">
        <f>'Combined Labels'!P228</f>
        <v>0</v>
      </c>
      <c r="H228" s="10">
        <f t="shared" si="3"/>
        <v>0</v>
      </c>
    </row>
    <row r="229" spans="1:8" x14ac:dyDescent="0.35">
      <c r="A229" s="10" t="str">
        <f>'Combined Labels'!A229</f>
        <v>croatian</v>
      </c>
      <c r="B229" s="10">
        <f>'Combined Labels'!B229</f>
        <v>32798</v>
      </c>
      <c r="C229" s="10" t="str">
        <f>'Combined Labels'!C229</f>
        <v xml:space="preserve">s here are much higher than the stock volume growth. and this is actually -- these are the numbers which reflect the increasing demand, even if they don't translate immediately to similarly high-growth volume numbers there in our portfolios. and particularly strong is the hungarian mortgage, cash loan; and the bulgarian mortgage; the ukrainian consumer lending; romanian mortgage consumer lending; croatian consumer lending; serbian mortgage loans; croatian -- montenegro mortgage loan. so basically in each country -- and russian cash flow, as in each country, we have this 1 retail product segment growing quite fast in terms of our new productions. and this obviously reflects the economic situation in these countries. basically, in all countries and most importantly in our biggest markets in </v>
      </c>
      <c r="D229" s="10" t="str">
        <f>'Combined Labels'!D229</f>
        <v>croatia</v>
      </c>
      <c r="E229" s="10">
        <f>'Combined Labels'!E229</f>
        <v>141444</v>
      </c>
      <c r="F229" s="10">
        <f>'Combined Labels'!J229</f>
        <v>0</v>
      </c>
      <c r="G229" s="10">
        <f>'Combined Labels'!P229</f>
        <v>0</v>
      </c>
      <c r="H229" s="10">
        <f t="shared" si="3"/>
        <v>0</v>
      </c>
    </row>
    <row r="230" spans="1:8" x14ac:dyDescent="0.35">
      <c r="A230" s="10" t="str">
        <f>'Combined Labels'!A230</f>
        <v>dutch</v>
      </c>
      <c r="B230" s="10">
        <f>'Combined Labels'!B230</f>
        <v>50188</v>
      </c>
      <c r="C230" s="10" t="str">
        <f>'Combined Labels'!C230</f>
        <v xml:space="preserve">rcedes the unused conditional share buyback of eur 250 million, and total shareholder remuneration for its 2022 is equivalent to eur 1.55 per share and reflects a yield of around 11% at the current share price. so i'd like to talk a little bit about the achievements on our strategy execution and turning, therefore, to slide 3. we had a good year attracting new business. we were a market leader in dutch mortgages, and our entrepreneur and enterprise concept is now live in all countries. we successfully transitioned our retail business to a digital-first model with now only 27 branches remaining. we simplified our organizational structure and intend to appoint a chief operational officer on the board in due course. the ecb noncore wind-down is well underway as we fully closed our activities </v>
      </c>
      <c r="D230" s="10" t="str">
        <f>'Combined Labels'!D230</f>
        <v>netherlands</v>
      </c>
      <c r="E230" s="10">
        <f>'Combined Labels'!E230</f>
        <v>199323</v>
      </c>
      <c r="F230" s="10">
        <f>'Combined Labels'!J230</f>
        <v>1</v>
      </c>
      <c r="G230" s="10">
        <f>'Combined Labels'!P230</f>
        <v>0</v>
      </c>
      <c r="H230" s="10">
        <f t="shared" si="3"/>
        <v>1</v>
      </c>
    </row>
    <row r="231" spans="1:8" x14ac:dyDescent="0.35">
      <c r="A231" s="10" t="str">
        <f>'Combined Labels'!A231</f>
        <v>poland</v>
      </c>
      <c r="B231" s="10">
        <f>'Combined Labels'!B231</f>
        <v>26948</v>
      </c>
      <c r="C231" s="10" t="str">
        <f>'Combined Labels'!C231</f>
        <v>ctically stable at around pln700 million, yet the cross-sell grows to this client substantially. and we will continue this business using the it systems, know-how expertise, financial modelling that was accumulated in meritum for the last years. we combine that with what is the best in class in alior and it allows me to be very positive that we will be the number two player in consumer finance in poland after santander. this is our goal; i think quite achievable. on page 18, these are the highlights and probably the most difficult page of the presentation. the easy part here is nim. we started the last year with 4.5%; we ended up with 4.6%. we are starting this year with 4.6%; we believe it will end up at 4.7%. cost of risk is nothing special, it's just we do not expect any deterioration w</v>
      </c>
      <c r="D231" s="10" t="str">
        <f>'Combined Labels'!D231</f>
        <v>poland</v>
      </c>
      <c r="E231" s="10">
        <f>'Combined Labels'!E231</f>
        <v>121440</v>
      </c>
      <c r="F231" s="10">
        <f>'Combined Labels'!J231</f>
        <v>0</v>
      </c>
      <c r="G231" s="10">
        <f>'Combined Labels'!P231</f>
        <v>0</v>
      </c>
      <c r="H231" s="10">
        <f t="shared" si="3"/>
        <v>0</v>
      </c>
    </row>
    <row r="232" spans="1:8" x14ac:dyDescent="0.35">
      <c r="A232" s="10" t="str">
        <f>'Combined Labels'!A232</f>
        <v>ireland</v>
      </c>
      <c r="B232" s="10">
        <f>'Combined Labels'!B232</f>
        <v>10257</v>
      </c>
      <c r="C232" s="10" t="str">
        <f>'Combined Labels'!C232</f>
        <v>ross collections are roughly 10% higher than you expected at the beginning of the quarter? michael wolf, intrum justitia ab - ceo no, slightly lower. i think -- monika elling, intrum justitia ab - cfo about 5%. michael wolf, intrum justitia ab - ceo yes, half of that. gaurav rege, cazenove - analyst alright, alright. and last couple of questions on the uk. what's the new data that you've got from ireland and scotland which makes you think the breakeven for the group -- for the region will be challenging for the full year? michael wolf, intrum justitia ab - ceo i think the challenge in markets like ireland and scotland is that there is not the well-developed debt surveillance business. so you're basically dependent on amicable debt collection. and there, you get cases late, and therefore yo</v>
      </c>
      <c r="D232" s="10" t="str">
        <f>'Combined Labels'!D232</f>
        <v>ireland</v>
      </c>
      <c r="E232" s="10">
        <f>'Combined Labels'!E232</f>
        <v>42677</v>
      </c>
      <c r="F232" s="10">
        <f>'Combined Labels'!J232</f>
        <v>0</v>
      </c>
      <c r="G232" s="10">
        <f>'Combined Labels'!P232</f>
        <v>0</v>
      </c>
      <c r="H232" s="10">
        <f t="shared" si="3"/>
        <v>0</v>
      </c>
    </row>
    <row r="233" spans="1:8" x14ac:dyDescent="0.35">
      <c r="A233" s="10" t="str">
        <f>'Combined Labels'!A233</f>
        <v>paris</v>
      </c>
      <c r="B233" s="10">
        <f>'Combined Labels'!B233</f>
        <v>19443</v>
      </c>
      <c r="C233" s="10" t="str">
        <f>'Combined Labels'!C233</f>
        <v>t year, which actually there's been very substantial reductions. that's really been the focus of our most recent discussions with the agencies. amit kumar, macquarie research equities - analyst and what is the feedback you are getting from them? bill babcock, partnerre ltd. - evp &amp; cfo we have no feedback yet. amit kumar, macquarie research equities - analyst i guess the other question relates to paris re. when you acquired it that was a $1.4 billion book. a lot of that has been re-underwritten. how much of that remains on your book right now? and i guess, what are your thoughts on renewals going forward? should we expect you to continue to pullback or are you okay with the current levels of exposure? costas miranthis, partnerre ltd. - president &amp; ceo let me take that. i think we, as i sai</v>
      </c>
      <c r="D233" s="10" t="str">
        <f>'Combined Labels'!D233</f>
        <v>france</v>
      </c>
      <c r="E233" s="10">
        <f>'Combined Labels'!E233</f>
        <v>87943</v>
      </c>
      <c r="F233" s="10">
        <f>'Combined Labels'!J233</f>
        <v>0</v>
      </c>
      <c r="G233" s="10">
        <f>'Combined Labels'!P233</f>
        <v>1</v>
      </c>
      <c r="H233" s="10">
        <f t="shared" si="3"/>
        <v>99</v>
      </c>
    </row>
    <row r="234" spans="1:8" x14ac:dyDescent="0.35">
      <c r="A234" s="10" t="str">
        <f>'Combined Labels'!A234</f>
        <v>germany</v>
      </c>
      <c r="B234" s="10">
        <f>'Combined Labels'!B234</f>
        <v>33443</v>
      </c>
      <c r="C234" s="10" t="str">
        <f>'Combined Labels'!C234</f>
        <v>er it right, we have even given slightly -- slight ranges. so for the time being, that still fits well. and the associated question to margin -- does margin pressure or customer behavior have an impact. theoretically speaking, if you model something, there is always a model risk. but i would think that, that model risk is pretty limited, and very well tracked currently. and the margin pressure in germany, i think, that is also a pretty well-known effect and doesn't affect the models anyway. ladies and gentlemen, many thanks for your questions and the discussions with you. i would like to say goodbye for today, and i'm looking forward to future discussions with you. goodbye and have a nice day. definitions transcript has been published in near real-time by an experienced professional transc</v>
      </c>
      <c r="D234" s="10" t="str">
        <f>'Combined Labels'!D234</f>
        <v>germany</v>
      </c>
      <c r="E234" s="10">
        <f>'Combined Labels'!E234</f>
        <v>143600</v>
      </c>
      <c r="F234" s="10">
        <f>'Combined Labels'!J234</f>
        <v>0</v>
      </c>
      <c r="G234" s="10">
        <f>'Combined Labels'!P234</f>
        <v>1</v>
      </c>
      <c r="H234" s="10">
        <f t="shared" si="3"/>
        <v>99</v>
      </c>
    </row>
    <row r="235" spans="1:8" x14ac:dyDescent="0.35">
      <c r="A235" s="10" t="str">
        <f>'Combined Labels'!A235</f>
        <v>austria</v>
      </c>
      <c r="B235" s="10">
        <f>'Combined Labels'!B235</f>
        <v>16586</v>
      </c>
      <c r="C235" s="10" t="str">
        <f>'Combined Labels'!C235</f>
        <v>hat you expect retain earnings or the consensus expects retained earnings to be 140 basis points, which should make sure that 2012 basel 3 core tier 1 will be at the level of today, so 8.6%. so does it imply that you roughly see 140 basis points impact from basel 3 today, is that how i should understand this? the second question, could you clarify please the jump in risk-weighted assets in retail austria, it jumped quite a bit in the quarter. and on funding (technical difficulty). would you give us some insight as to how big the potential cover pool is and how much (technical difficulty) federico ghizzoni, unicredit group spa - ceo sorry, can you repeat again the question about funding because we are losing part of your line. ronny rehn, kbw - analyst of the line, yes. (technical difficult</v>
      </c>
      <c r="D235" s="10" t="str">
        <f>'Combined Labels'!D235</f>
        <v>austria</v>
      </c>
      <c r="E235" s="10">
        <f>'Combined Labels'!E235</f>
        <v>71678</v>
      </c>
      <c r="F235" s="10">
        <f>'Combined Labels'!J235</f>
        <v>-1</v>
      </c>
      <c r="G235" s="10">
        <f>'Combined Labels'!P235</f>
        <v>0</v>
      </c>
      <c r="H235" s="10">
        <f t="shared" si="3"/>
        <v>-1</v>
      </c>
    </row>
    <row r="236" spans="1:8" x14ac:dyDescent="0.35">
      <c r="A236" s="10" t="str">
        <f>'Combined Labels'!A236</f>
        <v>germany</v>
      </c>
      <c r="B236" s="10">
        <f>'Combined Labels'!B236</f>
        <v>36088</v>
      </c>
      <c r="C236" s="10" t="str">
        <f>'Combined Labels'!C236</f>
        <v>rning more business from advisers who sell our funds. in the quarter, net outflows were higher and that included more than $1 billion year-over-year negative swing in model flows. in the u.k. and europe retail, we're in net inflows of about $300 million, but flows have been softer. we're reinforcing our strong position in the u.k. and investing and expanding key european markets, including italy, germany and spain. brexit remains a top priority. during this period of uncertainty, we've been supporting our clients as we begin to transition certain portfolios while we continue to extend our ckf fund range in europe. in institutional, we had elevated outflows as clients continue to derisk, rebalance and seek liquidity in this environment. we're working hard to convert opportunities in our pip</v>
      </c>
      <c r="D236" s="10" t="str">
        <f>'Combined Labels'!D236</f>
        <v>germany</v>
      </c>
      <c r="E236" s="10">
        <f>'Combined Labels'!E236</f>
        <v>153785</v>
      </c>
      <c r="F236" s="10">
        <f>'Combined Labels'!J236</f>
        <v>0</v>
      </c>
      <c r="G236" s="10">
        <f>'Combined Labels'!P236</f>
        <v>0</v>
      </c>
      <c r="H236" s="10">
        <f t="shared" si="3"/>
        <v>0</v>
      </c>
    </row>
    <row r="237" spans="1:8" x14ac:dyDescent="0.35">
      <c r="A237" s="10" t="str">
        <f>'Combined Labels'!A237</f>
        <v>germany</v>
      </c>
      <c r="B237" s="10">
        <f>'Combined Labels'!B237</f>
        <v>17940</v>
      </c>
      <c r="C237" s="10" t="str">
        <f>'Combined Labels'!C237</f>
        <v xml:space="preserve"> somewhat lower levels, but uk spread betting had certainly improved over the last few months. australia had a 6% fall in revenue per client; again that was weighted towards the beginning of the year. towards the end of the year it certainly recovered, and it actually peaked in may. europe overall fell 9%. there's a number of dynamics in here; the one to spike out is that germany had an 11% rise. germany's average revenue per client is a lot lower to the rest of the european countries, so as that mix changes there's an impact on the revenue per client. italy and spain are certainly driven by the economic conditions. client retention; this slide shows that the retention rates are actually broadly stable. there are troughs after extreme volatility, but overall, we had a 70% retention rate fr</v>
      </c>
      <c r="D237" s="10" t="str">
        <f>'Combined Labels'!D237</f>
        <v>germany</v>
      </c>
      <c r="E237" s="10">
        <f>'Combined Labels'!E237</f>
        <v>79434</v>
      </c>
      <c r="F237" s="10">
        <f>'Combined Labels'!J237</f>
        <v>1</v>
      </c>
      <c r="G237" s="10">
        <f>'Combined Labels'!P237</f>
        <v>0</v>
      </c>
      <c r="H237" s="10">
        <f t="shared" si="3"/>
        <v>1</v>
      </c>
    </row>
    <row r="238" spans="1:8" x14ac:dyDescent="0.35">
      <c r="A238" s="10" t="str">
        <f>'Combined Labels'!A238</f>
        <v>germany</v>
      </c>
      <c r="B238" s="10">
        <f>'Combined Labels'!B238</f>
        <v>5693</v>
      </c>
      <c r="C238" s="10" t="str">
        <f>'Combined Labels'!C238</f>
        <v xml:space="preserve"> reflects the fact that some -- on the proportional business our clients have been less disciplined than ourselves. they have had, in some categories, like [holdings and holding motor], a harsher competition in various countries that we have identified and spoken about in the past. and that stefan and michel referred to in terms of price adequacy in relative terms in some lines, in countries like germany or france. so that has an effect, which is addressed successfully by the new 2006 renewal, but you're conclusion was correct. so this is not a dramatic set back, but it's there. stefan lippe, swiss reinsurance company - head of products just turning to the question of what is the expected nat cat burden,'06. we simply don't know at this moment, because more than 40% of the u.s. business, e</v>
      </c>
      <c r="D238" s="10" t="str">
        <f>'Combined Labels'!D238</f>
        <v>germany</v>
      </c>
      <c r="E238" s="10">
        <f>'Combined Labels'!E238</f>
        <v>21098</v>
      </c>
      <c r="F238" s="10">
        <f>'Combined Labels'!J238</f>
        <v>0</v>
      </c>
      <c r="G238" s="10">
        <f>'Combined Labels'!P238</f>
        <v>0</v>
      </c>
      <c r="H238" s="10">
        <f t="shared" si="3"/>
        <v>0</v>
      </c>
    </row>
    <row r="239" spans="1:8" x14ac:dyDescent="0.35">
      <c r="A239" s="10" t="str">
        <f>'Combined Labels'!A239</f>
        <v>ireland</v>
      </c>
      <c r="B239" s="10">
        <f>'Combined Labels'!B239</f>
        <v>11901</v>
      </c>
      <c r="C239" s="10" t="str">
        <f>'Combined Labels'!C239</f>
        <v xml:space="preserve">real problems. our total exposure, as you can see from the slide, is eur5.9b and this is split between construction and land, which is 14% of the irish book or 8% of our group loan book total. because of the problems in the market, our watch list has increased to almost 8% of the total and impaired loans are running at 5%. impaired loans in this sector now account for 60% of all impaired loans in ireland, so it gives you a sense of how tough the market has been. having said that, 78% is classified as high quality, it's passed all our stress tests and the next few slides explain why. you'll have seen the first bullet point on this slide before because it's the key to the way we lend. we lend to experienced developers with full personal recourse and we take a charge over all other available </v>
      </c>
      <c r="D239" s="10" t="str">
        <f>'Combined Labels'!D239</f>
        <v>ireland</v>
      </c>
      <c r="E239" s="10">
        <f>'Combined Labels'!E239</f>
        <v>50023</v>
      </c>
      <c r="F239" s="10">
        <f>'Combined Labels'!J239</f>
        <v>-1</v>
      </c>
      <c r="G239" s="10">
        <f>'Combined Labels'!P239</f>
        <v>0</v>
      </c>
      <c r="H239" s="10">
        <f t="shared" si="3"/>
        <v>-1</v>
      </c>
    </row>
    <row r="240" spans="1:8" x14ac:dyDescent="0.35">
      <c r="A240" s="10" t="str">
        <f>'Combined Labels'!A240</f>
        <v>italy</v>
      </c>
      <c r="B240" s="10">
        <f>'Combined Labels'!B240</f>
        <v>37131</v>
      </c>
      <c r="C240" s="10" t="str">
        <f>'Combined Labels'!C240</f>
        <v>his slowdown and the capacity of the german industry to accelerate again in the course of 2019. so no recession. i would say, more or less a plateau in europe. philippe brassac, crédit agricole s.a. - ceo i would add on. in italy, at this point, when you look at on the long term, you can see that there was no correlation between our net income reserves and the growth in italy. we had recession in italy several years ago. we are not negative results for crédit agricole. the explanation is very simple. our setup started more than 30 years ago, especially north of italy. and since this time, we just give the priority to organic growth and then to additional setup by gradually acquisition, very small acquisitions, never rupturing the model. thanks to that, we succeeded to close many situations</v>
      </c>
      <c r="D240" s="10" t="str">
        <f>'Combined Labels'!D240</f>
        <v>italy</v>
      </c>
      <c r="E240" s="10">
        <f>'Combined Labels'!E240</f>
        <v>157354</v>
      </c>
      <c r="F240" s="10">
        <f>'Combined Labels'!J240</f>
        <v>0</v>
      </c>
      <c r="G240" s="10">
        <f>'Combined Labels'!P240</f>
        <v>0</v>
      </c>
      <c r="H240" s="10">
        <f t="shared" si="3"/>
        <v>0</v>
      </c>
    </row>
    <row r="241" spans="1:8" x14ac:dyDescent="0.35">
      <c r="A241" s="10" t="str">
        <f>'Combined Labels'!A241</f>
        <v>denmark</v>
      </c>
      <c r="B241" s="10">
        <f>'Combined Labels'!B241</f>
        <v>22944</v>
      </c>
      <c r="C241" s="10" t="str">
        <f>'Combined Labels'!C241</f>
        <v xml:space="preserve">4. we expect to be in 2015 before we see a top line more in line with inflation and clearly it takes a while before particularly sweden and commercial starts to move in the right direction. and then i guess on the e-auction side and on the property side, it's fair to say that currently on the property benefits in the procurement program i would say that some 75% of the impact currently comes from denmark and a rather small proportion currently comes from norway. i guess what we're trying to do now is to figure out what sort of persuasive measures does it require to get the norwegian craftsmen more interested in participating in these programs. so far we have perhaps naively assumed that we could use exactly the same methodology in those two countries and given that the craftsmen in norway </v>
      </c>
      <c r="D241" s="10" t="str">
        <f>'Combined Labels'!D241</f>
        <v>denmark</v>
      </c>
      <c r="E241" s="10">
        <f>'Combined Labels'!E241</f>
        <v>105210</v>
      </c>
      <c r="F241" s="10">
        <f>'Combined Labels'!J241</f>
        <v>0</v>
      </c>
      <c r="G241" s="10">
        <f>'Combined Labels'!P241</f>
        <v>0</v>
      </c>
      <c r="H241" s="10">
        <f t="shared" si="3"/>
        <v>0</v>
      </c>
    </row>
    <row r="242" spans="1:8" x14ac:dyDescent="0.35">
      <c r="A242" s="10" t="str">
        <f>'Combined Labels'!A242</f>
        <v>luxembourg</v>
      </c>
      <c r="B242" s="10">
        <f>'Combined Labels'!B242</f>
        <v>14891</v>
      </c>
      <c r="C242" s="10" t="str">
        <f>'Combined Labels'!C242</f>
        <v xml:space="preserve">open, but, of course, we have to establish our position with these first in order to be really credible in getting into other areas as well. unidentified audience member is elcoteq going to be a listed company in the future? jouni hartikainen, elcoteq se - president and ceo now, when the videocon discussion has terminated, i strongly believe so. because, practically, you probably all know that in luxembourg change of control, or whatever you call it, if someone owns more than 33%, meaning new owners, not the existing ones, then that triggers the public tender offer. satu jaatinen, elcoteq se - communications manager okay, any more questions? what about operator; do we have any questions on the line? operator (operator instructions). we appear to have no questions from the line. i hand the </v>
      </c>
      <c r="D242" s="10" t="str">
        <f>'Combined Labels'!D242</f>
        <v>luxembourg</v>
      </c>
      <c r="E242" s="10">
        <f>'Combined Labels'!E242</f>
        <v>63556</v>
      </c>
      <c r="F242" s="10">
        <f>'Combined Labels'!J242</f>
        <v>0</v>
      </c>
      <c r="G242" s="10">
        <f>'Combined Labels'!P242</f>
        <v>1</v>
      </c>
      <c r="H242" s="10">
        <f t="shared" si="3"/>
        <v>99</v>
      </c>
    </row>
    <row r="243" spans="1:8" x14ac:dyDescent="0.35">
      <c r="A243" s="10" t="str">
        <f>'Combined Labels'!A243</f>
        <v>netherlands</v>
      </c>
      <c r="B243" s="10">
        <f>'Combined Labels'!B243</f>
        <v>13040</v>
      </c>
      <c r="C243" s="10" t="str">
        <f>'Combined Labels'!C243</f>
        <v>e quarter when compared to the fourth quarter; evidence, we believe, of the ongoing strength of our franchise and continued confidence of our customers. new life sales were down in the americas due to lower universal life sales in the high net worth market, and lower variable life sales in the middle market, as well as lower sales of bank-owned and corporate-owned life insurance contracts. in the netherlands we won a couple of large group pension contracts, though we've seen it's declined in individual life sales. in the uk sales were down across most lines of business, which offset the growth we experienced in our annuity business. and in other countries spain experienced a particularly strong increase in new life sales, reflecting the incorporation of our new joint ventures, as well as h</v>
      </c>
      <c r="D243" s="10" t="str">
        <f>'Combined Labels'!D243</f>
        <v>netherlands</v>
      </c>
      <c r="E243" s="10">
        <f>'Combined Labels'!E243</f>
        <v>54690</v>
      </c>
      <c r="F243" s="10">
        <f>'Combined Labels'!J243</f>
        <v>0</v>
      </c>
      <c r="G243" s="10">
        <f>'Combined Labels'!P243</f>
        <v>0</v>
      </c>
      <c r="H243" s="10">
        <f t="shared" si="3"/>
        <v>0</v>
      </c>
    </row>
    <row r="244" spans="1:8" x14ac:dyDescent="0.35">
      <c r="A244" s="10" t="str">
        <f>'Combined Labels'!A244</f>
        <v>german</v>
      </c>
      <c r="B244" s="10">
        <f>'Combined Labels'!B244</f>
        <v>23301</v>
      </c>
      <c r="C244" s="10" t="str">
        <f>'Combined Labels'!C244</f>
        <v xml:space="preserve"> in determining if a customer defaults -- a loan is over 90 days past due; the bank is assisting in the financial rescue restructuring measures of the customer with or without restructuring contributions; the bank has demanded repayment of its claim; or the customer has become insolvent. in addition, in the risk management, we follow the group exposure approach (spoken in german) according to the german law. this means that if there is one non-performing loan to a group of exposures, the overall exposure of the group is included in the default portfolio. francesca tondi, morgan stanley - analyst thank you. operator anke reingen, rbc. anke reingen, rbc capital markets - analyst i just had two follow-up questions. the first is on the reduction in the non-core assets in the quarter. you said </v>
      </c>
      <c r="D244" s="10" t="str">
        <f>'Combined Labels'!D244</f>
        <v>germany</v>
      </c>
      <c r="E244" s="10">
        <f>'Combined Labels'!E244</f>
        <v>106302</v>
      </c>
      <c r="F244" s="10">
        <f>'Combined Labels'!J244</f>
        <v>0</v>
      </c>
      <c r="G244" s="10">
        <f>'Combined Labels'!P244</f>
        <v>1</v>
      </c>
      <c r="H244" s="10">
        <f t="shared" si="3"/>
        <v>99</v>
      </c>
    </row>
    <row r="245" spans="1:8" x14ac:dyDescent="0.35">
      <c r="A245" s="10" t="str">
        <f>'Combined Labels'!A245</f>
        <v>poland</v>
      </c>
      <c r="B245" s="10">
        <f>'Combined Labels'!B245</f>
        <v>50620</v>
      </c>
      <c r="C245" s="10" t="str">
        <f>'Combined Labels'!C245</f>
        <v xml:space="preserve">concrete outlook for 2023 basis of ifrs 17 and 9, will only be possible in the course of the year. thank you for your attention, and we are ready now to take your questions. questions and answers operator (operator instructions) the first question is coming from bhavin rathod from hsbc. bhavin kumar rathod, hsbc, research division - analyst so i have 3. the first one would be on the cost ratio in poland, which was remarkably high in the fourth quarter of 2022. so could you just provide any additional color as on what was the driver of this higher cost ratio in poland? i'll appreciate there's some competition going on, but any indication as in what drove this higher ratio higher acquisition cost or claim handling, any color would be really helpful? the second one would be on turkey, if you </v>
      </c>
      <c r="D245" s="10" t="str">
        <f>'Combined Labels'!D245</f>
        <v>poland</v>
      </c>
      <c r="E245" s="10">
        <f>'Combined Labels'!E245</f>
        <v>200966</v>
      </c>
      <c r="F245" s="10">
        <f>'Combined Labels'!J245</f>
        <v>0</v>
      </c>
      <c r="G245" s="10">
        <f>'Combined Labels'!P245</f>
        <v>1</v>
      </c>
      <c r="H245" s="10">
        <f t="shared" si="3"/>
        <v>99</v>
      </c>
    </row>
    <row r="246" spans="1:8" x14ac:dyDescent="0.35">
      <c r="A246" s="10" t="str">
        <f>'Combined Labels'!A246</f>
        <v>italy</v>
      </c>
      <c r="B246" s="10">
        <f>'Combined Labels'!B246</f>
        <v>43327</v>
      </c>
      <c r="C246" s="10" t="str">
        <f>'Combined Labels'!C246</f>
        <v xml:space="preserve">gdahl, intrum ab (publ) - president &amp; ceo and let me clarify then. it's because the erc curve is slightly higher then because of the upward revision rather than the collections coming down. peter testa, one investments s.a.g.l. - analyst right. okay. and then just on the strategic markets, greece is obviously performing extremely well. you could see it in the margin. we saw, when you started with italy, there was an element, let's say, low-hanging fruit. and after a period of time, it normalized. do you expect that in greece? or are you also seeing then something different on flows, et cetera, which give you some confidence that this is sustaining at a high rate going forward? anders engdahl, intrum ab (publ) - president &amp; ceo in terms of the greek business, as we said, we're very pleased </v>
      </c>
      <c r="D246" s="10" t="str">
        <f>'Combined Labels'!D246</f>
        <v>italy</v>
      </c>
      <c r="E246" s="10">
        <f>'Combined Labels'!E246</f>
        <v>178140</v>
      </c>
      <c r="F246" s="10">
        <f>'Combined Labels'!J246</f>
        <v>0</v>
      </c>
      <c r="G246" s="10">
        <f>'Combined Labels'!P246</f>
        <v>1</v>
      </c>
      <c r="H246" s="10">
        <f t="shared" si="3"/>
        <v>99</v>
      </c>
    </row>
    <row r="247" spans="1:8" x14ac:dyDescent="0.35">
      <c r="A247" s="10" t="str">
        <f>'Combined Labels'!A247</f>
        <v>slovenia</v>
      </c>
      <c r="B247" s="10">
        <f>'Combined Labels'!B247</f>
        <v>47087</v>
      </c>
      <c r="C247" s="10" t="str">
        <f>'Combined Labels'!C247</f>
        <v xml:space="preserve"> the other indicators because turmoil and volatility is nothing that none of us would like or appreciate. but if there were a gradual increase of rate environment, of course, for all banks, that's great news, including us. so that's for sure. roe upside in the range of 100 bps easily. operator (operator instructions) so i'll move over to the webcast questions. our first question is from miha from slovenia. it reads to what extent is nlb group exposed to ukraine and russia? how are you planning to project nlb group against economical and geopolitical consequences of the war in ukraine? blaz brodnjak, nova ljubljanska banka d.d. - president of the management board, president, ceo &amp; cmo andreas, will you? peter andreas burkhardt, nova ljubljanska banka d.d. - chief risk officer &amp; member of ma</v>
      </c>
      <c r="D247" s="10" t="str">
        <f>'Combined Labels'!D247</f>
        <v>slovenia</v>
      </c>
      <c r="E247" s="10">
        <f>'Combined Labels'!E247</f>
        <v>190101</v>
      </c>
      <c r="F247" s="10">
        <f>'Combined Labels'!J247</f>
        <v>0</v>
      </c>
      <c r="G247" s="10">
        <f>'Combined Labels'!P247</f>
        <v>1</v>
      </c>
      <c r="H247" s="10">
        <f t="shared" si="3"/>
        <v>99</v>
      </c>
    </row>
    <row r="248" spans="1:8" x14ac:dyDescent="0.35">
      <c r="A248" s="10" t="str">
        <f>'Combined Labels'!A248</f>
        <v>danish</v>
      </c>
      <c r="B248" s="10">
        <f>'Combined Labels'!B248</f>
        <v>25306</v>
      </c>
      <c r="C248" s="10" t="str">
        <f>'Combined Labels'!C248</f>
        <v xml:space="preserve"> analyst thank you very much for taking the questions. i just had a question on net interest income. you pointed out that there have been some headwinds from rates and fx coming through. i'm just wondering if you expect these headwinds have fallen out? and whether you expect a more positive underlying development in q4 net interest income? and then just a question on asset quality. i can see that danish asset quality has improved a lot, which just seems to drive a lot of the beat. can you just give us some color around what's going on in denmark? is it being kind of driven by higher asset prices? or just kind of sort of give us some information on what's going on there. and then just a last question on regulation. in your discussion with the swedish regulator, has any kind of concerns arou</v>
      </c>
      <c r="D248" s="10" t="str">
        <f>'Combined Labels'!D248</f>
        <v>denmark</v>
      </c>
      <c r="E248" s="10">
        <f>'Combined Labels'!E248</f>
        <v>115266</v>
      </c>
      <c r="F248" s="10">
        <f>'Combined Labels'!J248</f>
        <v>2</v>
      </c>
      <c r="G248" s="10">
        <f>'Combined Labels'!P248</f>
        <v>0</v>
      </c>
      <c r="H248" s="10">
        <f t="shared" si="3"/>
        <v>2</v>
      </c>
    </row>
    <row r="249" spans="1:8" x14ac:dyDescent="0.35">
      <c r="A249" s="10" t="str">
        <f>'Combined Labels'!A249</f>
        <v>portugal</v>
      </c>
      <c r="B249" s="10">
        <f>'Combined Labels'!B249</f>
        <v>38684</v>
      </c>
      <c r="C249" s="10" t="str">
        <f>'Combined Labels'!C249</f>
        <v>ountries. this is very much linked to all the programs we have implemented on technical excellence, and this is something we started now that -- more than 3 years ago. how sustainable is it? hard for me to tell you. i mean, we are working hard to make it sustainable. and again, the fact that we see broad-based and consistent with our technical excellence program makes us confident. acquisition in portugal, you remember that when we had discussed our plan at the investor day, we said we had various criteria, strategic fit, and we believe this is totally consistent with our strategy, [culturally] and we also believe that this is a deal which is consistent with our corporate dna. and then, of course, financial criteria. so we've disclosed, i think which is helpful to you, results that we thin</v>
      </c>
      <c r="D249" s="10" t="str">
        <f>'Combined Labels'!D249</f>
        <v>portugal</v>
      </c>
      <c r="E249" s="10">
        <f>'Combined Labels'!E249</f>
        <v>163295</v>
      </c>
      <c r="F249" s="10">
        <f>'Combined Labels'!J249</f>
        <v>0</v>
      </c>
      <c r="G249" s="10">
        <f>'Combined Labels'!P249</f>
        <v>1</v>
      </c>
      <c r="H249" s="10">
        <f t="shared" si="3"/>
        <v>99</v>
      </c>
    </row>
    <row r="250" spans="1:8" x14ac:dyDescent="0.35">
      <c r="A250" s="10" t="str">
        <f>'Combined Labels'!A250</f>
        <v>german</v>
      </c>
      <c r="B250" s="10">
        <f>'Combined Labels'!B250</f>
        <v>19757</v>
      </c>
      <c r="C250" s="10" t="str">
        <f>'Combined Labels'!C250</f>
        <v>estion is that you are not probably going to sign a new agreement covering the next two years. also on costs, if you could, quantify how much was the austrian bank levy in 2011 and how much we should expect for 2012 in terms of bank levies in austria and other cee countries, given that there's a number of other countries which are introducing it and it is going up in austria. i'd like to keep the german one separate. then a second question is on basel 3. now that the impact of the rwas related to basel 2 is behind, could you just give us an update on what will be the impact next year on the rwa side related to basel 3? and then the curiosity is out of the ecb funding. is it all drawn from italy, or there's some of it which has been drawn from germany and austria? thank you. federico ghizzo</v>
      </c>
      <c r="D250" s="10" t="str">
        <f>'Combined Labels'!D250</f>
        <v>germany</v>
      </c>
      <c r="E250" s="10">
        <f>'Combined Labels'!E250</f>
        <v>90054</v>
      </c>
      <c r="F250" s="10">
        <f>'Combined Labels'!J250</f>
        <v>0</v>
      </c>
      <c r="G250" s="10">
        <f>'Combined Labels'!P250</f>
        <v>1</v>
      </c>
      <c r="H250" s="10">
        <f t="shared" si="3"/>
        <v>99</v>
      </c>
    </row>
    <row r="251" spans="1:8" x14ac:dyDescent="0.35">
      <c r="A251" s="10" t="str">
        <f>'Combined Labels'!A251</f>
        <v>cyprus</v>
      </c>
      <c r="B251" s="10">
        <f>'Combined Labels'!B251</f>
        <v>21962</v>
      </c>
      <c r="C251" s="10" t="str">
        <f>'Combined Labels'!C251</f>
        <v>d, i think that will be the negative legacy of this decision for the cypriot economy. on that happy note, i will pass the floor to george poulopoulos. george poulopoulos, piraeus bank sa - cfo thank you, ilias. as we were in cyprus, let's describe the recent acquisition of the operations of the three cypriot banks. piraeus bank acquired all the greek deposits, loans, and branches of banco cyprus, cyprus popular bank, and hellenic bank, including loans and deposits of their greek subsidiaries -- leasing, factoring, and ibg in greece -- for a total cash consideration of eur524 million. the agreement follows the proposal submitted in response to the invitation addressed to greek banks by the greek government, the bank of greece, and the hellenic financial stability fund. the consideration was</v>
      </c>
      <c r="D251" s="10" t="str">
        <f>'Combined Labels'!D251</f>
        <v>cyprus</v>
      </c>
      <c r="E251" s="10">
        <f>'Combined Labels'!E251</f>
        <v>100160</v>
      </c>
      <c r="F251" s="10">
        <f>'Combined Labels'!J251</f>
        <v>0</v>
      </c>
      <c r="G251" s="10">
        <f>'Combined Labels'!P251</f>
        <v>0</v>
      </c>
      <c r="H251" s="10">
        <f t="shared" si="3"/>
        <v>0</v>
      </c>
    </row>
    <row r="252" spans="1:8" x14ac:dyDescent="0.35">
      <c r="A252" s="10" t="str">
        <f>'Combined Labels'!A252</f>
        <v>netherlands</v>
      </c>
      <c r="B252" s="10">
        <f>'Combined Labels'!B252</f>
        <v>13040</v>
      </c>
      <c r="C252" s="10" t="str">
        <f>'Combined Labels'!C252</f>
        <v>has bumped your new business margin up from sort of 14% to 40%. what's the background to that? bill robertson, aegon n.v. - chief actuary which number is that? chris hitchings, kbw - analyst this is the value of new business in the first quarter. bill robertson, aegon n.v. - chief actuary okay. chris hitchings, kbw - analyst in the netherlands. or just overall generally, but particularly it's the netherlands figure that stands out. bill robertson, aegon n.v. - chief actuary the new business impact there has just grown significantly, increased margin coming through from our mortgage business that we're able to generate a significantly higher margin than we were able to generate in the previous year. i think the market's less competitive and that allows you to generate a significantly higher</v>
      </c>
      <c r="D252" s="10" t="str">
        <f>'Combined Labels'!D252</f>
        <v>netherlands</v>
      </c>
      <c r="E252" s="10">
        <f>'Combined Labels'!E252</f>
        <v>54696</v>
      </c>
      <c r="F252" s="10">
        <f>'Combined Labels'!J252</f>
        <v>0</v>
      </c>
      <c r="G252" s="10">
        <f>'Combined Labels'!P252</f>
        <v>1</v>
      </c>
      <c r="H252" s="10">
        <f t="shared" si="3"/>
        <v>99</v>
      </c>
    </row>
    <row r="253" spans="1:8" x14ac:dyDescent="0.35">
      <c r="A253" s="10" t="str">
        <f>'Combined Labels'!A253</f>
        <v>italian</v>
      </c>
      <c r="B253" s="10">
        <f>'Combined Labels'!B253</f>
        <v>44924</v>
      </c>
      <c r="C253" s="10" t="str">
        <f>'Combined Labels'!C253</f>
        <v>ntinued normalization across our business segments, especially cms and strategic markets. in cms, we expect to see gradual normalization in u.k.'s inflows and our strong pipeline conversion to add to the growth outlook into next year and beyond. in strategic markets, we see continued solid performance with strong delivery from our greek business and our real estate business in spain and where our italian business, which has experienced a delayed recovery, is expected to gradually go back to full operating capacity. our investment business continues to have very strong momentum, displaying strong back-book performance and accelerating deployment pace at attractive mid-teen returns. and lastly, our one intrum transformation program remains on track. and we're now, during the second half of 2</v>
      </c>
      <c r="D253" s="10" t="str">
        <f>'Combined Labels'!D253</f>
        <v>italy</v>
      </c>
      <c r="E253" s="10">
        <f>'Combined Labels'!E253</f>
        <v>183263</v>
      </c>
      <c r="F253" s="10">
        <f>'Combined Labels'!J253</f>
        <v>-1</v>
      </c>
      <c r="G253" s="10">
        <f>'Combined Labels'!P253</f>
        <v>0</v>
      </c>
      <c r="H253" s="10">
        <f t="shared" si="3"/>
        <v>-1</v>
      </c>
    </row>
    <row r="254" spans="1:8" x14ac:dyDescent="0.35">
      <c r="A254" s="10" t="str">
        <f>'Combined Labels'!A254</f>
        <v>finnish</v>
      </c>
      <c r="B254" s="10">
        <f>'Combined Labels'!B254</f>
        <v>2211</v>
      </c>
      <c r="C254" s="10" t="str">
        <f>'Combined Labels'!C254</f>
        <v xml:space="preserve"> take the last three quarters in net interest income, the net interest income has perhaps more or less stabilized. on the life insurance side, the investment market was a bit mixed, still in the first quarter of 2003, and then we saw a significant turnaround in the quarters after that, and this first quarter in 2004 has been exceptionally good with very strong investment income and dividends from finnish companies. in if, we still take the exact 38% of their net profits, and the net profit how we consolidate, or how we take the 38% is net of actual paid tax plus the reduction on the deferred tax assets. so the actually paid tax and the tax benefit is not reflected in these numbers. on the holding company level, there is a minor change compared to last year. now on the holding company level</v>
      </c>
      <c r="D254" s="10" t="str">
        <f>'Combined Labels'!D254</f>
        <v>finland</v>
      </c>
      <c r="E254" s="10">
        <f>'Combined Labels'!E254</f>
        <v>6642</v>
      </c>
      <c r="F254" s="10">
        <f>'Combined Labels'!J254</f>
        <v>1</v>
      </c>
      <c r="G254" s="10">
        <f>'Combined Labels'!P254</f>
        <v>0</v>
      </c>
      <c r="H254" s="10">
        <f t="shared" si="3"/>
        <v>1</v>
      </c>
    </row>
    <row r="255" spans="1:8" x14ac:dyDescent="0.35">
      <c r="A255" s="10" t="str">
        <f>'Combined Labels'!A255</f>
        <v>spain</v>
      </c>
      <c r="B255" s="10">
        <f>'Combined Labels'!B255</f>
        <v>44653</v>
      </c>
      <c r="C255" s="10" t="str">
        <f>'Combined Labels'!C255</f>
        <v>the fund. when it comes to innovative deal structures, dovalue has been able to consistently affirm its market leadership. this is why we are present in the most important bids in europe. the pipeline for servicing mandate is still solid across all market with a few larger -- with a few large mandates we are already working on, especially in greece, italy and cyprus; and several mid-sized ones in spain. the most interesting announcement will be in the second half of the year, where the most important mandates will complete. moving to slide 6, i would like to point out how the positive cash generation feature of 2020, which is resulting from a shift to professional investors and consolidation of dovalue greece, is consolidating further, with q1 operating cash flow standing at a record [heig</v>
      </c>
      <c r="D255" s="10" t="str">
        <f>'Combined Labels'!D255</f>
        <v>spain</v>
      </c>
      <c r="E255" s="10">
        <f>'Combined Labels'!E255</f>
        <v>182372</v>
      </c>
      <c r="F255" s="10">
        <f>'Combined Labels'!J255</f>
        <v>0</v>
      </c>
      <c r="G255" s="10">
        <f>'Combined Labels'!P255</f>
        <v>1</v>
      </c>
      <c r="H255" s="10">
        <f t="shared" si="3"/>
        <v>99</v>
      </c>
    </row>
    <row r="256" spans="1:8" x14ac:dyDescent="0.35">
      <c r="A256" s="10" t="str">
        <f>'Combined Labels'!A256</f>
        <v>irish</v>
      </c>
      <c r="B256" s="10">
        <f>'Combined Labels'!B256</f>
        <v>9966</v>
      </c>
      <c r="C256" s="10" t="str">
        <f>'Combined Labels'!C256</f>
        <v xml:space="preserve">nothing untoward on a recurring basis coming through on that number. and if you flick it over into the assumption changes side, you'll see an ongoing improvement in our expense, our productivity base. denis casey, irish life and permanent plc - group ceo okay. thank you, peter. peter fitzpatrick, irish life and permanent plc - group fd so apologies for that little bit of confusion. dave mccarthy, irish life and permanent plc - cfo i don't think there are any more questions from london. denis casey, irish life and permanent plc - group ceo okay. thank you, dave. you're all done? okay. right. so we're going to take questions, please, from the audience in dublin now. if we start with emer. emer lang, davy stockbrokers - analyst emer lang from davy. just two questions. can you clarify whether </v>
      </c>
      <c r="D256" s="10" t="str">
        <f>'Combined Labels'!D256</f>
        <v>ireland</v>
      </c>
      <c r="E256" s="10">
        <f>'Combined Labels'!E256</f>
        <v>40982</v>
      </c>
      <c r="F256" s="10">
        <f>'Combined Labels'!J256</f>
        <v>0</v>
      </c>
      <c r="G256" s="10">
        <f>'Combined Labels'!P256</f>
        <v>1</v>
      </c>
      <c r="H256" s="10">
        <f t="shared" si="3"/>
        <v>99</v>
      </c>
    </row>
    <row r="257" spans="1:8" x14ac:dyDescent="0.35">
      <c r="A257" s="10" t="str">
        <f>'Combined Labels'!A257</f>
        <v>germany</v>
      </c>
      <c r="B257" s="10">
        <f>'Combined Labels'!B257</f>
        <v>46651</v>
      </c>
      <c r="C257" s="10" t="str">
        <f>'Combined Labels'!C257</f>
        <v xml:space="preserve">pdate, less than salary inflation, and we have added people. and that is between these 2. [rejuvenation] taking younger, less expensive people to replace more expensive when they leave and also be very smart around whom you hire as a consultant versus higher as a permanent part of the bank. and there's many other areas. but to give you a little bit of flavor how we think about running it. then on germany, yes, you're right. for the tax audits, i believe with what i know today, the maximum will be the eur 1.5 billion plus interest. and that is for what we know today is around the eur 2 billion maximum. and then i have no news or new information on the u.s. and that is not, as i point out, a litigation. so we are nowhere near to having a litigation situation in the u.s., but we are having a </v>
      </c>
      <c r="D257" s="10" t="str">
        <f>'Combined Labels'!D257</f>
        <v>germany</v>
      </c>
      <c r="E257" s="10">
        <f>'Combined Labels'!E257</f>
        <v>188384</v>
      </c>
      <c r="F257" s="10">
        <f>'Combined Labels'!J257</f>
        <v>0</v>
      </c>
      <c r="G257" s="10">
        <f>'Combined Labels'!P257</f>
        <v>1</v>
      </c>
      <c r="H257" s="10">
        <f t="shared" si="3"/>
        <v>99</v>
      </c>
    </row>
    <row r="258" spans="1:8" x14ac:dyDescent="0.35">
      <c r="A258" s="10" t="str">
        <f>'Combined Labels'!A258</f>
        <v>spain</v>
      </c>
      <c r="B258" s="10">
        <f>'Combined Labels'!B258</f>
        <v>46777</v>
      </c>
      <c r="C258" s="10" t="str">
        <f>'Combined Labels'!C258</f>
        <v>e specific products, and we are in constant cooperation with the government on this. but in terms of the impact, you were more asking for the impact, i guess. for the gdp, first of all, for the gdp, this next-generation eu, our bbva research team, they do expect a 1 percentage point impact in the gdp growth because of next-generation eu in 2022, and 1.5% percentage point increase in gdp growth in spain due to next-generation eu funds. so overall, economic situation will be helped from this. we have also deep dived into which sectors are going to be receiving this, which types of companies, what is the subsidy level, how much financing, additional financing those clients might be needing and so on. we do expect annually an 8% increase in the what we call new loan production in the commercia</v>
      </c>
      <c r="D258" s="10" t="str">
        <f>'Combined Labels'!D258</f>
        <v>spain</v>
      </c>
      <c r="E258" s="10">
        <f>'Combined Labels'!E258</f>
        <v>188776</v>
      </c>
      <c r="F258" s="10">
        <f>'Combined Labels'!J258</f>
        <v>2</v>
      </c>
      <c r="G258" s="10">
        <f>'Combined Labels'!P258</f>
        <v>0</v>
      </c>
      <c r="H258" s="10">
        <f t="shared" si="3"/>
        <v>2</v>
      </c>
    </row>
    <row r="259" spans="1:8" x14ac:dyDescent="0.35">
      <c r="A259" s="10" t="str">
        <f>'Combined Labels'!A259</f>
        <v>sweden</v>
      </c>
      <c r="B259" s="10">
        <f>'Combined Labels'!B259</f>
        <v>9186</v>
      </c>
      <c r="C259" s="10" t="str">
        <f>'Combined Labels'!C259</f>
        <v>e client side, i don't think in general we see the corporate come in expressing caution about their earnings growth. however, there are some that are pointing to the us dollar in the longer terms, that's going to give them some challenges if they have major proportion of earnings from dollar. but in general, it looks lets say if there is still good optimism around corporate. house price growth in sweden, i think can not be compared to the danish house price growth, but range to be seen. i think the danish house prices in certain areas came up quicker. the swedish, you can't really compare those. in none of the markets so are we overly cautious. derek de vries, merrill lynch - analyst okay. thanks you, very clear. operator anders hornbak from carnegie is on the phone with a question. anders</v>
      </c>
      <c r="D259" s="10" t="str">
        <f>'Combined Labels'!D259</f>
        <v>sweden</v>
      </c>
      <c r="E259" s="10">
        <f>'Combined Labels'!E259</f>
        <v>37710</v>
      </c>
      <c r="F259" s="10">
        <f>'Combined Labels'!J259</f>
        <v>0</v>
      </c>
      <c r="G259" s="10">
        <f>'Combined Labels'!P259</f>
        <v>0</v>
      </c>
      <c r="H259" s="10">
        <f t="shared" ref="H259:H301" si="4">IF(G259=1,99,F259)</f>
        <v>0</v>
      </c>
    </row>
    <row r="260" spans="1:8" x14ac:dyDescent="0.35">
      <c r="A260" s="10" t="str">
        <f>'Combined Labels'!A260</f>
        <v>ireland</v>
      </c>
      <c r="B260" s="10">
        <f>'Combined Labels'!B260</f>
        <v>16073</v>
      </c>
      <c r="C260" s="10" t="str">
        <f>'Combined Labels'!C260</f>
        <v>ortant point. calculating roe on net income is -- doesn't make much sense today. the net income is not high enough for the roe to be significant in terms of its calculation. so i think that's that. as far as the tension on the market is concerned, we were obviously a bit confident after the stress test episode, and now things have fallen back a bit, and the market clearly is still pretty nervous. ireland was downgraded yesterday from aa to aa minus. this is a very important event, justified by the support provided by the bank of ireland to financial institutions. and the market i think reacted very quickly to that. so the market is still very nervous. but there's a major change, however, which we have started to see this summer, which is that the eu has set up a eur750 billion fund, so the</v>
      </c>
      <c r="D260" s="10" t="str">
        <f>'Combined Labels'!D260</f>
        <v>ireland</v>
      </c>
      <c r="E260" s="10">
        <f>'Combined Labels'!E260</f>
        <v>69615</v>
      </c>
      <c r="F260" s="10">
        <f>'Combined Labels'!J260</f>
        <v>-2</v>
      </c>
      <c r="G260" s="10">
        <f>'Combined Labels'!P260</f>
        <v>0</v>
      </c>
      <c r="H260" s="10">
        <f t="shared" si="4"/>
        <v>-2</v>
      </c>
    </row>
    <row r="261" spans="1:8" x14ac:dyDescent="0.35">
      <c r="A261" s="10" t="str">
        <f>'Combined Labels'!A261</f>
        <v>france</v>
      </c>
      <c r="B261" s="10">
        <f>'Combined Labels'!B261</f>
        <v>42728</v>
      </c>
      <c r="C261" s="10" t="str">
        <f>'Combined Labels'!C261</f>
        <v xml:space="preserve"> looking at 2021, just maybe if you could give some parameters around how much confidence you have in that $450 million number and what that implies for kind of fad across the business? joseph p. adams, fortress transportation and infrastructure investors llc - chairman &amp; ceo well, obviously, we feel pretty good about it, but obviously, covid is still out there, and you see europe and germany and france taking steps to shut down again. on the other hand, you have countries in asia where they've had no infections in taiwan. and china is back to pre-covid flying levels. so it's quite varied around the world. but people are figuring out how to manage it and people are flying. the u.s. had 1 million passengers in september. so i think people are getting there without a vaccine. obviously, many</v>
      </c>
      <c r="D261" s="10" t="str">
        <f>'Combined Labels'!D261</f>
        <v>france</v>
      </c>
      <c r="E261" s="10">
        <f>'Combined Labels'!E261</f>
        <v>176381</v>
      </c>
      <c r="F261" s="10">
        <f>'Combined Labels'!J261</f>
        <v>-2</v>
      </c>
      <c r="G261" s="10">
        <f>'Combined Labels'!P261</f>
        <v>0</v>
      </c>
      <c r="H261" s="10">
        <f t="shared" si="4"/>
        <v>-2</v>
      </c>
    </row>
    <row r="262" spans="1:8" x14ac:dyDescent="0.35">
      <c r="A262" s="10" t="str">
        <f>'Combined Labels'!A262</f>
        <v>denmark</v>
      </c>
      <c r="B262" s="10">
        <f>'Combined Labels'!B262</f>
        <v>10378</v>
      </c>
      <c r="C262" s="10" t="str">
        <f>'Combined Labels'!C262</f>
        <v>hink we understand that there are cycles and we are now at the beginning of a cycle that perhaps is a little slower than what we have seen before. but it's, in our opinion, likely to reverse itself. tonny thierry andersen, danske bank a/s - cfo and to add on that that when you look at our assumptions on gdp, that's the weighted for the group. we're saying 2% and we obviously have operated outside denmark. and if you look at the blended danske bank gdp, if one could express it that way, we're still at 2%. and so i think, in that regard, you can't look at just the 1.4% and say that -- to our assumption is under 2012 [bank]. andreas hakansson, ubs - analyst that's fair enough. thank you. operator aaron ibbotson from goldman sachs is on line with a question. aaron ibbotson, goldman sachs - ana</v>
      </c>
      <c r="D262" s="10" t="str">
        <f>'Combined Labels'!D262</f>
        <v>denmark</v>
      </c>
      <c r="E262" s="10">
        <f>'Combined Labels'!E262</f>
        <v>43035</v>
      </c>
      <c r="F262" s="10">
        <f>'Combined Labels'!J262</f>
        <v>0</v>
      </c>
      <c r="G262" s="10">
        <f>'Combined Labels'!P262</f>
        <v>1</v>
      </c>
      <c r="H262" s="10">
        <f t="shared" si="4"/>
        <v>99</v>
      </c>
    </row>
    <row r="263" spans="1:8" x14ac:dyDescent="0.35">
      <c r="A263" s="10" t="str">
        <f>'Combined Labels'!A263</f>
        <v>copenhagen</v>
      </c>
      <c r="B263" s="10">
        <f>'Combined Labels'!B263</f>
        <v>4664</v>
      </c>
      <c r="C263" s="10" t="str">
        <f>'Combined Labels'!C263</f>
        <v>ct us to continue to see low provisioning levels. now expecting income on the provision line is not something one can do. we have to accept the fact that even at the highest point of the cycle, there would be credit losses. but my expectation would be they will be fairly moderate. operator per gronborg. per gronborg, alfred berg/abn amro - analyst it's per gronborg calling from alfred berg/abn in copenhagen. i have two questions. the first one -- now, i have to get back to the right slide -- on your slide 4, you are showing at the bottom right hand corner how your net interest income have developed from the first quarter to the second quarter. can you talk a bit more about the line called "other changes" and whether we should expect any negative impact from other areas going forward? my se</v>
      </c>
      <c r="D263" s="10" t="str">
        <f>'Combined Labels'!D263</f>
        <v>denmark</v>
      </c>
      <c r="E263" s="10">
        <f>'Combined Labels'!E263</f>
        <v>16576</v>
      </c>
      <c r="F263" s="10">
        <f>'Combined Labels'!J263</f>
        <v>0</v>
      </c>
      <c r="G263" s="10">
        <f>'Combined Labels'!P263</f>
        <v>1</v>
      </c>
      <c r="H263" s="10">
        <f t="shared" si="4"/>
        <v>99</v>
      </c>
    </row>
    <row r="264" spans="1:8" x14ac:dyDescent="0.35">
      <c r="A264" s="10" t="str">
        <f>'Combined Labels'!A264</f>
        <v>portugal</v>
      </c>
      <c r="B264" s="10">
        <f>'Combined Labels'!B264</f>
        <v>11565</v>
      </c>
      <c r="C264" s="10" t="str">
        <f>'Combined Labels'!C264</f>
        <v xml:space="preserve">od. so, we see that the trend is picking up. month-by-month we see improved spreads, specifically in assets, but also in liabilities. it's good. in santander consumer finance, scf, it's doing well; the scenario that we've seen so far. margins have been much flatter. it is true that it's a new cycle. we see shrinking rates. probably this unit will be rewarded, just as it has been chastised so far. portugal is doing nicely also in terms of business and in terms of their net interest revenue, not the commercial spreads however. i said that, yes, they have improved, but this year has been tough, because of the regulatory changes in portugal. we've seen what the results have been in the recent quarters. we've seen how the portuguese banking sector has reflected these changes. if we look now at </v>
      </c>
      <c r="D264" s="10" t="str">
        <f>'Combined Labels'!D264</f>
        <v>portugal</v>
      </c>
      <c r="E264" s="10">
        <f>'Combined Labels'!E264</f>
        <v>48299</v>
      </c>
      <c r="F264" s="10">
        <f>'Combined Labels'!J264</f>
        <v>1</v>
      </c>
      <c r="G264" s="10">
        <f>'Combined Labels'!P264</f>
        <v>0</v>
      </c>
      <c r="H264" s="10">
        <f t="shared" si="4"/>
        <v>1</v>
      </c>
    </row>
    <row r="265" spans="1:8" x14ac:dyDescent="0.35">
      <c r="A265" s="10" t="str">
        <f>'Combined Labels'!A265</f>
        <v>hungarian</v>
      </c>
      <c r="B265" s="10">
        <f>'Combined Labels'!B265</f>
        <v>34219</v>
      </c>
      <c r="C265" s="10" t="str">
        <f>'Combined Labels'!C265</f>
        <v>t that's the best we could do. on page 5, basically, this outstanding performance is obviously driven by the very favorable operating environment, what we had last year, in all of the companies, basically, where we are present, but especially still in hungary. the hungarian macro performance was really outstanding, and you have to go back really far in history to see similar growth pattern in the hungarian economy. and it's not just the growth itself, which was indeed quite broad-based, as you can see on this chart, gdp growth, 4%; household consumption growth, 4.3%; investments group, more than 22%. obviously, there's a kind of remark we have to make there. this is due to -- partially explained by the fact that in '16, the growth was actually negative. it declined by 15%, so this is parti</v>
      </c>
      <c r="D265" s="10" t="str">
        <f>'Combined Labels'!D265</f>
        <v>hungary</v>
      </c>
      <c r="E265" s="10">
        <f>'Combined Labels'!E265</f>
        <v>147152</v>
      </c>
      <c r="F265" s="10">
        <f>'Combined Labels'!J265</f>
        <v>2</v>
      </c>
      <c r="G265" s="10">
        <f>'Combined Labels'!P265</f>
        <v>0</v>
      </c>
      <c r="H265" s="10">
        <f t="shared" si="4"/>
        <v>2</v>
      </c>
    </row>
    <row r="266" spans="1:8" x14ac:dyDescent="0.35">
      <c r="A266" s="10" t="str">
        <f>'Combined Labels'!A266</f>
        <v>netherlands</v>
      </c>
      <c r="B266" s="10">
        <f>'Combined Labels'!B266</f>
        <v>28826</v>
      </c>
      <c r="C266" s="10" t="str">
        <f>'Combined Labels'!C266</f>
        <v xml:space="preserve">d a good performance from our side. the volume will be up a high single-digit increase compared to last year. the french volumes instead are still weak. what is important to note there is that they have been improving all over the year, leading to flat volumes in the fourth quarter and also to a flat price development in the fourth quarter. the netherlands came from a very low basis, but also the netherlands recovered well over the year. all in all, the volume on a year-to-year basis were up 0.8%. coming on page 15 to the central, northern and eastern europe region, an even stronger fourth quarter. on a like-for-like basis, revenues are up 7%. overall, year on year, like for like the revenues are up 1.9%. we had a very strong performance in germany, where in a shrinking market we achieved </v>
      </c>
      <c r="D266" s="10" t="str">
        <f>'Combined Labels'!D266</f>
        <v>netherlands</v>
      </c>
      <c r="E266" s="10">
        <f>'Combined Labels'!E266</f>
        <v>127830</v>
      </c>
      <c r="F266" s="10">
        <f>'Combined Labels'!J266</f>
        <v>1</v>
      </c>
      <c r="G266" s="10">
        <f>'Combined Labels'!P266</f>
        <v>0</v>
      </c>
      <c r="H266" s="10">
        <f t="shared" si="4"/>
        <v>1</v>
      </c>
    </row>
    <row r="267" spans="1:8" x14ac:dyDescent="0.35">
      <c r="A267" s="10" t="str">
        <f>'Combined Labels'!A267</f>
        <v>belgian</v>
      </c>
      <c r="B267" s="10">
        <f>'Combined Labels'!B267</f>
        <v>544</v>
      </c>
      <c r="C267" s="10" t="str">
        <f>'Combined Labels'!C267</f>
        <v>(ph) financial services, which is banking and bank insurance, the performance -- the financial performance of this business line has been very good during this quarter. revenues were up 4.1 percent, again despite the tough market and financial conditions that we faced during the first quarter of this year and also despite very tough competition that currently exists among the belgium -- the large belgian banks. we have succeeded in both (ph) entries in the revenues by four percent and keep the costs under control. the costs were down one percent q1 2003 compared to q1 2002. and given the very high cost income ratio, this creates a leverage, resulting into a very strong increase of our gross operating income, 33.2 percent increase of gross operating income. we see the performance as -- of t</v>
      </c>
      <c r="D267" s="10" t="str">
        <f>'Combined Labels'!D267</f>
        <v>belgium</v>
      </c>
      <c r="E267" s="10">
        <f>'Combined Labels'!E267</f>
        <v>1161</v>
      </c>
      <c r="F267" s="10">
        <f>'Combined Labels'!J267</f>
        <v>0</v>
      </c>
      <c r="G267" s="10">
        <f>'Combined Labels'!P267</f>
        <v>0</v>
      </c>
      <c r="H267" s="10">
        <f t="shared" si="4"/>
        <v>0</v>
      </c>
    </row>
    <row r="268" spans="1:8" x14ac:dyDescent="0.35">
      <c r="A268" s="10" t="str">
        <f>'Combined Labels'!A268</f>
        <v>portugal</v>
      </c>
      <c r="B268" s="10">
        <f>'Combined Labels'!B268</f>
        <v>11652</v>
      </c>
      <c r="C268" s="10" t="str">
        <f>'Combined Labels'!C268</f>
        <v xml:space="preserve"> all you can see the evolution that we have from first half '08, from eur246 million to eur101 million in this quarter. in terms of the bradesco, we have with this potential gain a potential improvement in the core tier 1 of 25 basis points. in terms of solvency ratios, also in page 44, where you can see the breakdown of the -- our solvency ratio, and the risk-weighted assets, in terms of bank of portugal rules when we compare here the standardized and irb foundation approaches in basel ii. as you can see the core tier 1 as of the standard method is 5.5%, but taking into consideration the irb foundation we will have 5.9%, and in terms of tier 1, 6.9%. with tier 2 of 3.8%, we will end up with 10.7%, so still strong levels of capital. but anyway, as you can see in page 45, we are taking some</v>
      </c>
      <c r="D268" s="10" t="str">
        <f>'Combined Labels'!D268</f>
        <v>portugal</v>
      </c>
      <c r="E268" s="10">
        <f>'Combined Labels'!E268</f>
        <v>48792</v>
      </c>
      <c r="F268" s="10">
        <f>'Combined Labels'!J268</f>
        <v>0</v>
      </c>
      <c r="G268" s="10">
        <f>'Combined Labels'!P268</f>
        <v>0</v>
      </c>
      <c r="H268" s="10">
        <f t="shared" si="4"/>
        <v>0</v>
      </c>
    </row>
    <row r="269" spans="1:8" x14ac:dyDescent="0.35">
      <c r="A269" s="10" t="str">
        <f>'Combined Labels'!A269</f>
        <v>irish</v>
      </c>
      <c r="B269" s="10">
        <f>'Combined Labels'!B269</f>
        <v>50553</v>
      </c>
      <c r="C269" s="10" t="str">
        <f>'Combined Labels'!C269</f>
        <v xml:space="preserve"> the changing market environment. on the corporate side, strong growth in the year obviously as we onboarded all of the ulster customers and loans offset obviously by reductions in the u.k. where we exited the sme and certain sectors. so for 2023 we expect to see small growth there, but nothing like what we saw in '22. commercial and sme for '22 probably flattish, reductions again in the u.k. the irish business i would say was somewhat flattish. but for 2023, you are going to see growth here as the remainder of the ulster corporate and commercial portfolio is probably more in this segment, commercial sme customers. energy, climate action &amp; infrastructure has been growing quite rapidly over the last number of years and this pace of growth we expect to continue as we focus on all areas with </v>
      </c>
      <c r="D269" s="10" t="str">
        <f>'Combined Labels'!D269</f>
        <v>ireland</v>
      </c>
      <c r="E269" s="10">
        <f>'Combined Labels'!E269</f>
        <v>200522</v>
      </c>
      <c r="F269" s="10">
        <f>'Combined Labels'!J269</f>
        <v>0</v>
      </c>
      <c r="G269" s="10">
        <f>'Combined Labels'!P269</f>
        <v>0</v>
      </c>
      <c r="H269" s="10">
        <f t="shared" si="4"/>
        <v>0</v>
      </c>
    </row>
    <row r="270" spans="1:8" x14ac:dyDescent="0.35">
      <c r="A270" s="10" t="str">
        <f>'Combined Labels'!A270</f>
        <v>germany</v>
      </c>
      <c r="B270" s="10">
        <f>'Combined Labels'!B270</f>
        <v>20714</v>
      </c>
      <c r="C270" s="10" t="str">
        <f>'Combined Labels'!C270</f>
        <v>dly driven by a positive relative contribution from other. now, my question relates to this other category. would you be able to give us a better understanding of what dynamics drive the profit development in this segment called other? the second point relates to the rate environment in germany in p&amp;c, which you mentioned. you mentioned that there was a strong rate increase in the motor market in germany. now, that market has traditionally been a very difficult market to actually realize prices in. and i was wondering whether you could give us a -- some flavor of how you see market dynamics developing in motor insurance in germany. and finally, a point relating to the development in france. there was a large outflow, i think it was in 4q last year, some of which you recaptured into, i beli</v>
      </c>
      <c r="D270" s="10" t="str">
        <f>'Combined Labels'!D270</f>
        <v>germany</v>
      </c>
      <c r="E270" s="10">
        <f>'Combined Labels'!E270</f>
        <v>94099</v>
      </c>
      <c r="F270" s="10">
        <f>'Combined Labels'!J270</f>
        <v>1</v>
      </c>
      <c r="G270" s="10">
        <f>'Combined Labels'!P270</f>
        <v>0</v>
      </c>
      <c r="H270" s="10">
        <f t="shared" si="4"/>
        <v>1</v>
      </c>
    </row>
    <row r="271" spans="1:8" x14ac:dyDescent="0.35">
      <c r="A271" s="10" t="str">
        <f>'Combined Labels'!A271</f>
        <v>romania</v>
      </c>
      <c r="B271" s="10">
        <f>'Combined Labels'!B271</f>
        <v>11863</v>
      </c>
      <c r="C271" s="10" t="str">
        <f>'Combined Labels'!C271</f>
        <v xml:space="preserve">orward, or would you -- are you looking at increasing the number a little bit? laszlo urban, otp bank - cfo as i said, we can probably increase somewhat that ratio, but there are some limitations to that, because it depends on the composition. as we -- the collateralized obligations require -- and certain countries -- at least i was told, that in certain countries you cannot even put higher -- in romania like -- that is what i was told. that if you have a collateral like a mortgage behind it, you cannot put 100% cash provision for a collateralized obligation, even if the person is paying late, because there is a certain estimated value of that. so it depends -- and similarly on corporations, even if it is a late payment. but you do have some tangible [called] value of the collateral which </v>
      </c>
      <c r="D271" s="10" t="str">
        <f>'Combined Labels'!D271</f>
        <v>romania</v>
      </c>
      <c r="E271" s="10">
        <f>'Combined Labels'!E271</f>
        <v>49698</v>
      </c>
      <c r="F271" s="10">
        <f>'Combined Labels'!J271</f>
        <v>0</v>
      </c>
      <c r="G271" s="10">
        <f>'Combined Labels'!P271</f>
        <v>1</v>
      </c>
      <c r="H271" s="10">
        <f t="shared" si="4"/>
        <v>99</v>
      </c>
    </row>
    <row r="272" spans="1:8" x14ac:dyDescent="0.35">
      <c r="A272" s="10" t="str">
        <f>'Combined Labels'!A272</f>
        <v>netherlands</v>
      </c>
      <c r="B272" s="10">
        <f>'Combined Labels'!B272</f>
        <v>17175</v>
      </c>
      <c r="C272" s="10" t="str">
        <f>'Combined Labels'!C272</f>
        <v>nts to eur318m and was driven by higher underlying earnings, positive contribution from fair-value items, lower impairment and realized gains. charges related to restructuring in the us announced in december and pension legislation change in hungary also had an effect in the decreased net income. slide five, sales development in the quarter, new life sales amounted to eur558m. higher sales in the netherlands were due to strong pension sales and continued strong single-premium production in central and eastern europe. in the americas, the growth in retail life sales was offset by lower life reinsurance sales, while in the uk, in line with our strategy, higher pension sales were offset by lower annuity sales. gross deposits, excluding runoff businesses, increased 16% to eur7.8b, driven by us</v>
      </c>
      <c r="D272" s="10" t="str">
        <f>'Combined Labels'!D272</f>
        <v>netherlands</v>
      </c>
      <c r="E272" s="10">
        <f>'Combined Labels'!E272</f>
        <v>74642</v>
      </c>
      <c r="F272" s="10">
        <f>'Combined Labels'!J272</f>
        <v>0</v>
      </c>
      <c r="G272" s="10">
        <f>'Combined Labels'!P272</f>
        <v>0</v>
      </c>
      <c r="H272" s="10">
        <f t="shared" si="4"/>
        <v>0</v>
      </c>
    </row>
    <row r="273" spans="1:8" x14ac:dyDescent="0.35">
      <c r="A273" s="10" t="str">
        <f>'Combined Labels'!A273</f>
        <v>romania</v>
      </c>
      <c r="B273" s="10">
        <f>'Combined Labels'!B273</f>
        <v>17188</v>
      </c>
      <c r="C273" s="10" t="str">
        <f>'Combined Labels'!C273</f>
        <v xml:space="preserve"> share of that business went up by 1.2%, a lot of which was in the final quarter of last year. so, for example, our public sector portfolio in romania went up by 21% last year. so i think that gives you an indication of where the growth is coming from in romania and, associated with that, lower risk costs, but also lower margins. ronny rehn, keefe bruyette &amp; woods - analyst okay. just question on romania, so the interbank market rate seems to have gone up again in february. you should get some tailwind on the net interest margin in romania from the liabilities side going forward. dominic bruynseels, erste group bank ag - ceo, bcr i think what you're talking about there is kind of short-term spikes in the interbank rates. actually the longer-term trend is for a significant reduction in the </v>
      </c>
      <c r="D273" s="10" t="str">
        <f>'Combined Labels'!D273</f>
        <v>romania</v>
      </c>
      <c r="E273" s="10">
        <f>'Combined Labels'!E273</f>
        <v>74874</v>
      </c>
      <c r="F273" s="10">
        <f>'Combined Labels'!J273</f>
        <v>-1</v>
      </c>
      <c r="G273" s="10">
        <f>'Combined Labels'!P273</f>
        <v>0</v>
      </c>
      <c r="H273" s="10">
        <f t="shared" si="4"/>
        <v>-1</v>
      </c>
    </row>
    <row r="274" spans="1:8" x14ac:dyDescent="0.35">
      <c r="A274" s="10" t="str">
        <f>'Combined Labels'!A274</f>
        <v>belgium</v>
      </c>
      <c r="B274" s="10">
        <f>'Combined Labels'!B274</f>
        <v>21868</v>
      </c>
      <c r="C274" s="10" t="str">
        <f>'Combined Labels'!C274</f>
        <v>e reconciliation question? emiel roozen, delta lloyd nv - cfo yes. yes, probably you're referring to page 10 of the financial supplement 2012. you see non-operational costs of eur147 million there. most of that what is included are impairments, which we took on buildings and land positions on the goodwill of cyrte of eur13 million. and, of course, we have friesland bank assurance and the non-life belgium part, which left delta lloyd group because it has been sold; that is all accounting up to eur147 million, but most of it is impairments, and some eur42 million of project cost. the other one is the economic risk capital. yes, we have not disclosed the economic risk capital. you are aware that we did it once. we are really hoping that the solvency ii study that will now be -- everybody's wo</v>
      </c>
      <c r="D274" s="10" t="str">
        <f>'Combined Labels'!D274</f>
        <v>belgium</v>
      </c>
      <c r="E274" s="10">
        <f>'Combined Labels'!E274</f>
        <v>99002</v>
      </c>
      <c r="F274" s="10">
        <f>'Combined Labels'!J274</f>
        <v>0</v>
      </c>
      <c r="G274" s="10">
        <f>'Combined Labels'!P274</f>
        <v>1</v>
      </c>
      <c r="H274" s="10">
        <f t="shared" si="4"/>
        <v>99</v>
      </c>
    </row>
    <row r="275" spans="1:8" x14ac:dyDescent="0.35">
      <c r="A275" s="10" t="str">
        <f>'Combined Labels'!A275</f>
        <v>french</v>
      </c>
      <c r="B275" s="10">
        <f>'Combined Labels'!B275</f>
        <v>35970</v>
      </c>
      <c r="C275" s="10" t="str">
        <f>'Combined Labels'!C275</f>
        <v xml:space="preserve">place. but it'll slow down. i read something today where they're anticipating a slowdown, but i really haven't seen the inflection point. we have -- as i said on one call before, we have a slow paydown quarter one of these times, and we're going to be up $400 million, $500 million and they're going to say, well, home is taking off and it's just strictly a matter of paydowns. and we've... tracy m. french, home bancshares, inc. (conway, ar) - executive officer &amp; director i think it's the same story we've said in the past. we do watch our past, and there's a lot of credits that we make that we know are going to be paid off at a certain time. over the past 15 months, naturally, those have come in and paid off a little bit earlier than normal. so use an example of the construction loan that we </v>
      </c>
      <c r="D275" s="10" t="str">
        <f>'Combined Labels'!D275</f>
        <v>france</v>
      </c>
      <c r="E275" s="10">
        <f>'Combined Labels'!E275</f>
        <v>153575</v>
      </c>
      <c r="F275" s="10">
        <f>'Combined Labels'!J275</f>
        <v>0</v>
      </c>
      <c r="G275" s="10">
        <f>'Combined Labels'!P275</f>
        <v>1</v>
      </c>
      <c r="H275" s="10">
        <f t="shared" si="4"/>
        <v>99</v>
      </c>
    </row>
    <row r="276" spans="1:8" x14ac:dyDescent="0.35">
      <c r="A276" s="10" t="str">
        <f>'Combined Labels'!A276</f>
        <v>spain</v>
      </c>
      <c r="B276" s="10">
        <f>'Combined Labels'!B276</f>
        <v>25547</v>
      </c>
      <c r="C276" s="10" t="str">
        <f>'Combined Labels'!C276</f>
        <v>s eur66 billion. of which including the insurance company, so that is eur4 billion/eur5 billion. in the bank, spain is eur21 billion; brazil, eur11 billion; mexico, eur3 billion; us, eur5 billion; poland, eur5 billion; uk, eur5 billion; and the other, another eur6 billion/eur7 billion. those are the main numbers. typically, the duration of the balance sheet is particularly short at this period in spain and in uk, due to the fact that, well, the available-for-sale portfolios are not enough to offset the duration -- the negative duration of the current accounts. unidentified audience member thank you. we have two questions also related to the contribution of the alco portfolio this quarter. one from andrea filtri, mediobanca, which asks for the contribution to the overall group in the p&amp;l? a</v>
      </c>
      <c r="D276" s="10" t="str">
        <f>'Combined Labels'!D276</f>
        <v>spain</v>
      </c>
      <c r="E276" s="10">
        <f>'Combined Labels'!E276</f>
        <v>115843</v>
      </c>
      <c r="F276" s="10">
        <f>'Combined Labels'!J276</f>
        <v>0</v>
      </c>
      <c r="G276" s="10">
        <f>'Combined Labels'!P276</f>
        <v>0</v>
      </c>
      <c r="H276" s="10">
        <f t="shared" si="4"/>
        <v>0</v>
      </c>
    </row>
    <row r="277" spans="1:8" x14ac:dyDescent="0.35">
      <c r="A277" s="10" t="str">
        <f>'Combined Labels'!A277</f>
        <v>sofia</v>
      </c>
      <c r="B277" s="10">
        <f>'Combined Labels'!B277</f>
        <v>24142</v>
      </c>
      <c r="C277" s="10" t="str">
        <f>'Combined Labels'!C277</f>
        <v>leased to host today. joining us from fgb are mr. karim karoui, the group chief financial officer, and sofia el-boury, the head of investor relations. i hope you all have a copy of the results presentation. if not, please drop me a line, and i'll send it over to you right away. i'm live on bloomberg now. i'll hand the call over to sofia to commence the presentation. sofia, over to you. thank you. sofia el-boury, first gulf bank - head - ir thank you for the introduction naresh. hello everyone, and welcome to fgb's conference call on q1 2014 financial results. before we begin, let me remind you that the q1 2014 financial statements, management discussion and analysis report and earnings presentation are available on our website under the investor relations tab. during today's call, karim an</v>
      </c>
      <c r="D277" s="10" t="str">
        <f>'Combined Labels'!D277</f>
        <v>bulgaria</v>
      </c>
      <c r="E277" s="10">
        <f>'Combined Labels'!E277</f>
        <v>110826</v>
      </c>
      <c r="F277" s="10">
        <f>'Combined Labels'!J277</f>
        <v>0</v>
      </c>
      <c r="G277" s="10">
        <f>'Combined Labels'!P277</f>
        <v>1</v>
      </c>
      <c r="H277" s="10">
        <f t="shared" si="4"/>
        <v>99</v>
      </c>
    </row>
    <row r="278" spans="1:8" x14ac:dyDescent="0.35">
      <c r="A278" s="10" t="str">
        <f>'Combined Labels'!A278</f>
        <v>czech</v>
      </c>
      <c r="B278" s="10">
        <f>'Combined Labels'!B278</f>
        <v>38681</v>
      </c>
      <c r="C278" s="10" t="str">
        <f>'Combined Labels'!C278</f>
        <v>ricing differential? what term deposits, savings accounts are costing you? that would be interesting. jan juchelka, komercní banka, a.s. - chairman of the board &amp; ceo so here are the mix of our costs. and it's, i would say, it's a historical mix is that we do that, say, 2/3 of current accounts and 1/3 of current time deposits. maybe it's first to remind that kb is a transactional banker #1 in the czech republic, which means that the historical observations are confirming that the majority of these current accounts will be here forever. it is [telling] us although to answer what i analyze the deposits for long durations. so then they're replicating, which is, again, the day is decreasing, more operated of profit of commercial bank. that's still after the increase of market interest rates. t</v>
      </c>
      <c r="D278" s="10" t="str">
        <f>'Combined Labels'!D278</f>
        <v>czechia</v>
      </c>
      <c r="E278" s="10">
        <f>'Combined Labels'!E278</f>
        <v>163288</v>
      </c>
      <c r="F278" s="10">
        <f>'Combined Labels'!J278</f>
        <v>0</v>
      </c>
      <c r="G278" s="10">
        <f>'Combined Labels'!P278</f>
        <v>0</v>
      </c>
      <c r="H278" s="10">
        <f t="shared" si="4"/>
        <v>0</v>
      </c>
    </row>
    <row r="279" spans="1:8" x14ac:dyDescent="0.35">
      <c r="A279" s="10" t="str">
        <f>'Combined Labels'!A279</f>
        <v>italian</v>
      </c>
      <c r="B279" s="10">
        <f>'Combined Labels'!B279</f>
        <v>23307</v>
      </c>
      <c r="C279" s="10" t="str">
        <f>'Combined Labels'!C279</f>
        <v>y indicated that sort of single premium business would open the door for more attractive attached business to that so what's been going in 3q please? in p&amp;c, again in germany actually, what was your loss from the hailstorm? clearly it's a big event but it doesn't seem to have dented materially your numbers in germany in the quarter. and then finally just another question on solvency. we're seeing italian banks talking about looking to revalue their stakes in banca d'italia as part of the aqr process. i understand that actually at the moment you don't include that asset at all in your solvency calculations. would that change? and if you were to revaluate, what sort of benefit would that have to solvency? thank you. alberto minali, assicurazioni generali spa - group cfo thank you marcus. lif</v>
      </c>
      <c r="D279" s="10" t="str">
        <f>'Combined Labels'!D279</f>
        <v>italy</v>
      </c>
      <c r="E279" s="10">
        <f>'Combined Labels'!E279</f>
        <v>106346</v>
      </c>
      <c r="F279" s="10">
        <f>'Combined Labels'!J279</f>
        <v>0</v>
      </c>
      <c r="G279" s="10">
        <f>'Combined Labels'!P279</f>
        <v>0</v>
      </c>
      <c r="H279" s="10">
        <f t="shared" si="4"/>
        <v>0</v>
      </c>
    </row>
    <row r="280" spans="1:8" x14ac:dyDescent="0.35">
      <c r="A280" s="10" t="str">
        <f>'Combined Labels'!A280</f>
        <v>greece</v>
      </c>
      <c r="B280" s="10">
        <f>'Combined Labels'!B280</f>
        <v>15646</v>
      </c>
      <c r="C280" s="10" t="str">
        <f>'Combined Labels'!C280</f>
        <v>in this quarter. finally, in terms -- somewhat in terms of the funding and liquidity of bes in the wholesale markets, also in this quarter, and comparing with the end of 2009, we see some change in our funding structure, namely a reduction on the contribution of customer funds and negative treasury gaps. the ecb liquidity provisioning was, of course, due for all the banks in spain, in ireland, in greece and also in portugal, and this was also the case of ourselves as you can see on page 42, with the use our ecb provision by the bank on net terms in eur6b in respect of the first half 2010. but we have been reinforcing the repoable securities portfolio which, by the end of june, was already achieving eur12.2b overall and ecb eligible eur7.6b. already in july, as it is stated in the chart, we</v>
      </c>
      <c r="D280" s="10" t="str">
        <f>'Combined Labels'!D280</f>
        <v>greece</v>
      </c>
      <c r="E280" s="10">
        <f>'Combined Labels'!E280</f>
        <v>67135</v>
      </c>
      <c r="F280" s="10">
        <f>'Combined Labels'!J280</f>
        <v>0</v>
      </c>
      <c r="G280" s="10">
        <f>'Combined Labels'!P280</f>
        <v>0</v>
      </c>
      <c r="H280" s="10">
        <f t="shared" si="4"/>
        <v>0</v>
      </c>
    </row>
    <row r="281" spans="1:8" x14ac:dyDescent="0.35">
      <c r="A281" s="10" t="str">
        <f>'Combined Labels'!A281</f>
        <v>czech</v>
      </c>
      <c r="B281" s="10">
        <f>'Combined Labels'!B281</f>
        <v>49464</v>
      </c>
      <c r="C281" s="10" t="str">
        <f>'Combined Labels'!C281</f>
        <v xml:space="preserve"> expected increase in your capital requirements? or shall we just deduct another 100 basis points for the expected increase there? and the other question is a broader one. if you could give us an update on how you think about the restructuring options for the russian business? and how do you see the pros and cons of potentially exiting from russia? and my final question is just a follow-up on the czech nii, where you had a smart strategy of moving with the deposit pricing before the competition. what's the outlook here? do you see room to further grow your nii? or do you think nii could roll over under your base case rate expectations? johann strobl, raiffeisen bank international ag - chairman of the management board &amp; ceo thank you for your questions. so the first, i hope it's -- i got yo</v>
      </c>
      <c r="D281" s="10" t="str">
        <f>'Combined Labels'!D281</f>
        <v>czechia</v>
      </c>
      <c r="E281" s="10">
        <f>'Combined Labels'!E281</f>
        <v>197194</v>
      </c>
      <c r="F281" s="10">
        <f>'Combined Labels'!J281</f>
        <v>0</v>
      </c>
      <c r="G281" s="10">
        <f>'Combined Labels'!P281</f>
        <v>0</v>
      </c>
      <c r="H281" s="10">
        <f t="shared" si="4"/>
        <v>0</v>
      </c>
    </row>
    <row r="282" spans="1:8" x14ac:dyDescent="0.35">
      <c r="A282" s="10" t="str">
        <f>'Combined Labels'!A282</f>
        <v>netherlands</v>
      </c>
      <c r="B282" s="10">
        <f>'Combined Labels'!B282</f>
        <v>9985</v>
      </c>
      <c r="C282" s="10" t="str">
        <f>'Combined Labels'!C282</f>
        <v>e u.k. mortality strengthening which is showing through on those assumption changes, which was offset by capital assumption changes. general insurance. prior-year releases of gbp832m in '07 as a result of the recurring benefit of our conservative approach to setting loss reserves while maintaining a strong balance sheet. you can see that there was particularly strong results coming through in the netherlands and ireland, where the very strong profitability and the very strong reserves are leading to those profits coming through. in the u.k., we have again tried to separate out the recurring and non-recurring elements within those prior-year releases. you can see within the less development tables where they're coming via the accident years. i think the important thing to say, as far as the</v>
      </c>
      <c r="D282" s="10" t="str">
        <f>'Combined Labels'!D282</f>
        <v>netherlands</v>
      </c>
      <c r="E282" s="10">
        <f>'Combined Labels'!E282</f>
        <v>41079</v>
      </c>
      <c r="F282" s="10">
        <f>'Combined Labels'!J282</f>
        <v>1</v>
      </c>
      <c r="G282" s="10">
        <f>'Combined Labels'!P282</f>
        <v>0</v>
      </c>
      <c r="H282" s="10">
        <f t="shared" si="4"/>
        <v>1</v>
      </c>
    </row>
    <row r="283" spans="1:8" x14ac:dyDescent="0.35">
      <c r="A283" s="10" t="str">
        <f>'Combined Labels'!A283</f>
        <v>spain</v>
      </c>
      <c r="B283" s="10">
        <f>'Combined Labels'!B283</f>
        <v>46379</v>
      </c>
      <c r="C283" s="10" t="str">
        <f>'Combined Labels'!C283</f>
        <v>the cash injections, look, we don't know what the governments will do. we don't see a cash injection coming in italy. you see focus on the italian side for new invoices and not as much for the old invoices, and you buy through the new invoices (inaudible) of the quarter, the old invoices are more difficult to purchase. and so clearly, the impact is more on the market we can address anyway. and on spain, very likely that there will be another cash injection at the year-end now. remember, those are done through loans. so they are in a sense again, a loan from the (inaudible) that we are seeing, so that means going forward. in terms of customers, i mean the terms are similar. we are working to add new customers. we're not really losing them despite the liquidity that, i think an important sig</v>
      </c>
      <c r="D283" s="10" t="str">
        <f>'Combined Labels'!D283</f>
        <v>spain</v>
      </c>
      <c r="E283" s="10">
        <f>'Combined Labels'!E283</f>
        <v>187805</v>
      </c>
      <c r="F283" s="10">
        <f>'Combined Labels'!J283</f>
        <v>0</v>
      </c>
      <c r="G283" s="10">
        <f>'Combined Labels'!P283</f>
        <v>0</v>
      </c>
      <c r="H283" s="10">
        <f t="shared" si="4"/>
        <v>0</v>
      </c>
    </row>
    <row r="284" spans="1:8" x14ac:dyDescent="0.35">
      <c r="A284" s="10" t="str">
        <f>'Combined Labels'!A284</f>
        <v>swedish</v>
      </c>
      <c r="B284" s="10">
        <f>'Combined Labels'!B284</f>
        <v>24632</v>
      </c>
      <c r="C284" s="10" t="str">
        <f>'Combined Labels'!C284</f>
        <v>tal at this point in time. jan wolter, credit suisse - analyst okay. many thanks for that. operator riccardo rovere, mediobanca. riccardo rovere, mediobanca - analyst good morning to everybody. three questions from my side. the first one is a bit of a strategic one. before you stated that the fact that the swedish fsa is imposing the same, basically, risk weight on mortgages and the fact that all swedish banks now are on advanced irb is creating a kind of even playing field. but the reality is that swedbank is required to hold 4, 5 percentage points higher capital than your peers, and i think this may be due to the fact that you are the most swedish among the swedish banks and this is just so -- i might be wrong, but my view that the regulator -- regulation in sweden is generating a kind o</v>
      </c>
      <c r="D284" s="10" t="str">
        <f>'Combined Labels'!D284</f>
        <v>sweden</v>
      </c>
      <c r="E284" s="10">
        <f>'Combined Labels'!E284</f>
        <v>112854</v>
      </c>
      <c r="F284" s="10">
        <f>'Combined Labels'!J284</f>
        <v>0</v>
      </c>
      <c r="G284" s="10">
        <f>'Combined Labels'!P284</f>
        <v>0</v>
      </c>
      <c r="H284" s="10">
        <f t="shared" si="4"/>
        <v>0</v>
      </c>
    </row>
    <row r="285" spans="1:8" x14ac:dyDescent="0.35">
      <c r="A285" s="10" t="str">
        <f>'Combined Labels'!A285</f>
        <v>austrian</v>
      </c>
      <c r="B285" s="10">
        <f>'Combined Labels'!B285</f>
        <v>17570</v>
      </c>
      <c r="C285" s="10" t="str">
        <f>'Combined Labels'!C285</f>
        <v>nings retention capacity. thank you. andreas treichl, erste group bank ag - ceo well, i think that the market sentiment towards appropriate capitalization should not influence our view on the participation capital, because the participation capital basically is a regulatory capital tool and is not a tool that is going to be there forever, as everybody knows. we have filed our application with the austrian government and our view has not changed in the sense that we now would like to keep it longer because the market expects higher capital ratios. this has to be real, true and long-lasting capital in any way, so our view on the part cap hasn't changed at all, when we get the go-ahead and we see things are clear, we are going to redeem it. okay. alexander hendricks, deutsche bank - analyst t</v>
      </c>
      <c r="D285" s="10" t="str">
        <f>'Combined Labels'!D285</f>
        <v>austria</v>
      </c>
      <c r="E285" s="10">
        <f>'Combined Labels'!E285</f>
        <v>77227</v>
      </c>
      <c r="F285" s="10">
        <f>'Combined Labels'!J285</f>
        <v>0</v>
      </c>
      <c r="G285" s="10">
        <f>'Combined Labels'!P285</f>
        <v>0</v>
      </c>
      <c r="H285" s="10">
        <f t="shared" si="4"/>
        <v>0</v>
      </c>
    </row>
    <row r="286" spans="1:8" x14ac:dyDescent="0.35">
      <c r="A286" s="10" t="str">
        <f>'Combined Labels'!A286</f>
        <v>german</v>
      </c>
      <c r="B286" s="10">
        <f>'Combined Labels'!B286</f>
        <v>10112</v>
      </c>
      <c r="C286" s="10" t="str">
        <f>'Combined Labels'!C286</f>
        <v xml:space="preserve"> of the limit of eur500m, if the quality is extremely high, aaa, if you have an excellent loan to value and the issuing has to be this year, then there's an excellent opportunity to think about buying cmbs papers in this segment. and we are completely convinced that this is a very attractive opportunity which will arise this year, where we think we have to do it. concerning the development of the german mortgage bonds, i am not convinced and i can't see that there's a pressure on the margin, not -- in no way. juergen junginger, aareal bank ag - md of ir johannes, please? johannes thormann, hsbc - analyst johannes thormann, hsbc. three questions, please. first of all, concerning your credit portfolio, is it right to think that the u.k. is in western europe? and could you give a split for th</v>
      </c>
      <c r="D286" s="10" t="str">
        <f>'Combined Labels'!D286</f>
        <v>germany</v>
      </c>
      <c r="E286" s="10">
        <f>'Combined Labels'!E286</f>
        <v>42465</v>
      </c>
      <c r="F286" s="10">
        <f>'Combined Labels'!J286</f>
        <v>0</v>
      </c>
      <c r="G286" s="10">
        <f>'Combined Labels'!P286</f>
        <v>0</v>
      </c>
      <c r="H286" s="10">
        <f t="shared" si="4"/>
        <v>0</v>
      </c>
    </row>
    <row r="287" spans="1:8" x14ac:dyDescent="0.35">
      <c r="A287" s="10" t="str">
        <f>'Combined Labels'!A287</f>
        <v>germany</v>
      </c>
      <c r="B287" s="10">
        <f>'Combined Labels'!B287</f>
        <v>35753</v>
      </c>
      <c r="C287" s="10" t="str">
        <f>'Combined Labels'!C287</f>
        <v xml:space="preserve"> results. is there any other kind of impending or deferred or whatever change in the management team which we could expect? patrick frost, swiss life holding ag - group ceo &amp; chairman of the corporate executive board well, on the second question, there is nothing to report here. and on the first question, on the zzr, well, we've been hoping for some reform or, let's say, the insurance industry in germany has been hoping for some reform on the zzr for quite some time, but the political process has been dragging on. and we have very limited visibility now after the summer vacation on what will happen. the impact for us is actually quite limited as it has been quite easy to cover the zzr. you could even say, on the contrary, because we've realized some gains in the past to cover the zzr. we'v</v>
      </c>
      <c r="D287" s="10" t="str">
        <f>'Combined Labels'!D287</f>
        <v>germany</v>
      </c>
      <c r="E287" s="10">
        <f>'Combined Labels'!E287</f>
        <v>152743</v>
      </c>
      <c r="F287" s="10">
        <f>'Combined Labels'!J287</f>
        <v>0</v>
      </c>
      <c r="G287" s="10">
        <f>'Combined Labels'!P287</f>
        <v>0</v>
      </c>
      <c r="H287" s="10">
        <f t="shared" si="4"/>
        <v>0</v>
      </c>
    </row>
    <row r="288" spans="1:8" x14ac:dyDescent="0.35">
      <c r="A288" s="10" t="str">
        <f>'Combined Labels'!A288</f>
        <v>greece</v>
      </c>
      <c r="B288" s="10">
        <f>'Combined Labels'!B288</f>
        <v>13677</v>
      </c>
      <c r="C288" s="10" t="str">
        <f>'Combined Labels'!C288</f>
        <v xml:space="preserve"> ceo with respect to greece. well, greece is a magical country. what i mean is as is well known, in the second quarter of 2008 greek treasuries in our statement under international standards we had a negative impact. greek banks booked them directly in equity, that leads to a difference. in other words the accounting data, in view of the way they are applied in accounting standards are applied in greece cannot be compared directly. i mean i certainly saw several examples for banks. in the same way our assessment from paris about greek risks is quite notably different from the one greek players make within the greek market. so, yes, there are certainly a disagreement about the situation in greece. with respect to several greek banks, maybe we're being too cautious, but that's the way we see</v>
      </c>
      <c r="D288" s="10" t="str">
        <f>'Combined Labels'!D288</f>
        <v>greece</v>
      </c>
      <c r="E288" s="10">
        <f>'Combined Labels'!E288</f>
        <v>57818</v>
      </c>
      <c r="F288" s="10">
        <f>'Combined Labels'!J288</f>
        <v>-1</v>
      </c>
      <c r="G288" s="10">
        <f>'Combined Labels'!P288</f>
        <v>0</v>
      </c>
      <c r="H288" s="10">
        <f t="shared" si="4"/>
        <v>-1</v>
      </c>
    </row>
    <row r="289" spans="1:8" x14ac:dyDescent="0.35">
      <c r="A289" s="10" t="str">
        <f>'Combined Labels'!A289</f>
        <v>romania</v>
      </c>
      <c r="B289" s="10">
        <f>'Combined Labels'!B289</f>
        <v>18250</v>
      </c>
      <c r="C289" s="10" t="str">
        <f>'Combined Labels'!C289</f>
        <v>ppened. you said what you think will happen for the remainder of the year. i just wondered what happened between the first-quarter conference call and the end of the quarter, in terms of which areas disappointed that you were expecting to see it a little bit stronger? that would be the first question. secondly, are we -- should we worry about the level of the swiss franc? thirdly, a few points on romania. there's quite a strong trading income number in q2. where did it come from and is it a one-off? you do actually mention in your presentation, on slide 45, that deposit -- competition on the deposit side was one of the reasons for the net interest income falling and, yet, in the presentation you tell us that you have been able to reduce your deposit payments in romania. those two things do</v>
      </c>
      <c r="D289" s="10" t="str">
        <f>'Combined Labels'!D289</f>
        <v>romania</v>
      </c>
      <c r="E289" s="10">
        <f>'Combined Labels'!E289</f>
        <v>80741</v>
      </c>
      <c r="F289" s="10">
        <f>'Combined Labels'!J289</f>
        <v>0</v>
      </c>
      <c r="G289" s="10">
        <f>'Combined Labels'!P289</f>
        <v>0</v>
      </c>
      <c r="H289" s="10">
        <f t="shared" si="4"/>
        <v>0</v>
      </c>
    </row>
    <row r="290" spans="1:8" x14ac:dyDescent="0.35">
      <c r="A290" s="10" t="str">
        <f>'Combined Labels'!A290</f>
        <v>hungary</v>
      </c>
      <c r="B290" s="10">
        <f>'Combined Labels'!B290</f>
        <v>19773</v>
      </c>
      <c r="C290" s="10" t="str">
        <f>'Combined Labels'!C290</f>
        <v xml:space="preserve"> the business segments. so here i am talking about the first time about diversification of our group, which makes us very crisis-proof and helps us also to make the profits when markets are regaining importance. as you can see, higher provisioning in hungary was even more than fully compensated by profits in other countries in central europe alone. so in other words, we could cover huge losses in hungary last year, which we did, eur355m was the loss in hungary in the year 2011. but we could compensate that large loss; it was by the way the highest loss of a single country that we ever made in the history of the company. we could cover that single loss out of one region only, which is central europe, and still posted a profit in the region of eur33m. earnings improved in most of our operati</v>
      </c>
      <c r="D290" s="10" t="str">
        <f>'Combined Labels'!D290</f>
        <v>hungary</v>
      </c>
      <c r="E290" s="10">
        <f>'Combined Labels'!E290</f>
        <v>90327</v>
      </c>
      <c r="F290" s="10">
        <f>'Combined Labels'!J290</f>
        <v>-2</v>
      </c>
      <c r="G290" s="10">
        <f>'Combined Labels'!P290</f>
        <v>0</v>
      </c>
      <c r="H290" s="10">
        <f t="shared" si="4"/>
        <v>-2</v>
      </c>
    </row>
    <row r="291" spans="1:8" x14ac:dyDescent="0.35">
      <c r="A291" s="10" t="str">
        <f>'Combined Labels'!A291</f>
        <v>austria</v>
      </c>
      <c r="B291" s="10">
        <f>'Combined Labels'!B291</f>
        <v>36616</v>
      </c>
      <c r="C291" s="10" t="str">
        <f>'Combined Labels'!C291</f>
        <v>y presentation on slide 17 with a short summary of the highlights and the confirmation of our outlook 2018. looking back, over the first 9 months 2018, i would particularly want to highlight the ongoing consolidation in our cee market with the merger of local companies, composite insurance -- insurers with life insurance companies specialized in the bank distribution channel completed not only in austria but also in slovakia, hungary and croatia. the merger in the czech republic is expected to be completed by early 2019. similarly, the acquisition of seesam insurance in the baltic states has been completed as has the merger of axa and bcr life in romania as well as compensa life and polisa life in poland. the purchase agreement for the acquisition of gothaer tu in poland has also been sign</v>
      </c>
      <c r="D291" s="10" t="str">
        <f>'Combined Labels'!D291</f>
        <v>austria</v>
      </c>
      <c r="E291" s="10">
        <f>'Combined Labels'!E291</f>
        <v>155795</v>
      </c>
      <c r="F291" s="10">
        <f>'Combined Labels'!J291</f>
        <v>0</v>
      </c>
      <c r="G291" s="10">
        <f>'Combined Labels'!P291</f>
        <v>0</v>
      </c>
      <c r="H291" s="10">
        <f t="shared" si="4"/>
        <v>0</v>
      </c>
    </row>
    <row r="292" spans="1:8" x14ac:dyDescent="0.35">
      <c r="A292" s="10" t="str">
        <f>'Combined Labels'!A292</f>
        <v>italian</v>
      </c>
      <c r="B292" s="10">
        <f>'Combined Labels'!B292</f>
        <v>2762</v>
      </c>
      <c r="C292" s="10" t="str">
        <f>'Combined Labels'!C292</f>
        <v xml:space="preserve"> impact of keluma, the €80m reduction in the assets that you have on the keluma [indiscernible] situation. if you can just give me a quick explanation. thank you. matteo arpe, capitalia - ceo and the number of the network, [indiscernible] network, was just shown by larry, therefore i will not repeat that. but the book value and [assets]. it is the total book value of the [gruppo], so [speaking in italian]-- 6.3 before, yes. after, yes, you have to deduct the number that we showed there, which is an estimate, again. and let us come to the loan growth, which is an important question. we have to-- i don't see an increase in the second half. that was important, but there is a focus by all the banks to make a good quality. we have to compensate, as a system, many loans, so that at the end of 20</v>
      </c>
      <c r="D292" s="10" t="str">
        <f>'Combined Labels'!D292</f>
        <v>italy</v>
      </c>
      <c r="E292" s="10">
        <f>'Combined Labels'!E292</f>
        <v>9442</v>
      </c>
      <c r="F292" s="10">
        <f>'Combined Labels'!J292</f>
        <v>0</v>
      </c>
      <c r="G292" s="10">
        <f>'Combined Labels'!P292</f>
        <v>1</v>
      </c>
      <c r="H292" s="10">
        <f t="shared" si="4"/>
        <v>99</v>
      </c>
    </row>
    <row r="293" spans="1:8" x14ac:dyDescent="0.35">
      <c r="A293" s="10" t="str">
        <f>'Combined Labels'!A293</f>
        <v>germany</v>
      </c>
      <c r="B293" s="10">
        <f>'Combined Labels'!B293</f>
        <v>15234</v>
      </c>
      <c r="C293" s="10" t="str">
        <f>'Combined Labels'!C293</f>
        <v>fd offering. we also enhanced our otc limits. with regard to our online activities, we launched a new version of our markets &amp; prices section on our website. it's now state-of-the-art again and it's really worth a look at it. we introduced mobiletan for our banking and online offering. we -- for the investment area, we extended our etf savings plans. we now have the largest and widest offering in germany. and in the banking area, we introduced the dab gift cards, very nice present in our member shop. and also we should mention for the banking that we, of course as a member of cash group, also are able to use the shell offering of withdrawing money at shell gas stations. and for dab start!, we will spend a few minutes in a second. let's turn page 13 giving some highlights of our forex offer</v>
      </c>
      <c r="D293" s="10" t="str">
        <f>'Combined Labels'!D293</f>
        <v>germany</v>
      </c>
      <c r="E293" s="10">
        <f>'Combined Labels'!E293</f>
        <v>64556</v>
      </c>
      <c r="F293" s="10">
        <f>'Combined Labels'!J293</f>
        <v>0</v>
      </c>
      <c r="G293" s="10">
        <f>'Combined Labels'!P293</f>
        <v>0</v>
      </c>
      <c r="H293" s="10">
        <f t="shared" si="4"/>
        <v>0</v>
      </c>
    </row>
    <row r="294" spans="1:8" x14ac:dyDescent="0.35">
      <c r="A294" s="10" t="str">
        <f>'Combined Labels'!A294</f>
        <v>greece</v>
      </c>
      <c r="B294" s="10">
        <f>'Combined Labels'!B294</f>
        <v>18540</v>
      </c>
      <c r="C294" s="10" t="str">
        <f>'Combined Labels'!C294</f>
        <v>said, july and august continued to show a positive trend. stefan nedialkov, citigroup - analyst okay, and how about greek deposits for july and august? similar situation or --? yiannis kypri, bank of cyprus public company ltd. - deputy ceo in greece, we are starting to see a reversal of the trend of deposits previously taken out of greece, especially in august. we are seeing positive inflows into greece and obviously into bank of cyprus (inaudible). it was a small positive net inflow, and we expect this will continue in the following months. stefan nedialkov, citigroup - analyst okay. in terms of available assets for repoing with the ecb, are you able to disclose the amounts? i assume it is a proportion of your liquid assets overall, plus some of the securitizations you have recently done.</v>
      </c>
      <c r="D294" s="10" t="str">
        <f>'Combined Labels'!D294</f>
        <v>greece</v>
      </c>
      <c r="E294" s="10">
        <f>'Combined Labels'!E294</f>
        <v>83341</v>
      </c>
      <c r="F294" s="10">
        <f>'Combined Labels'!J294</f>
        <v>1</v>
      </c>
      <c r="G294" s="10">
        <f>'Combined Labels'!P294</f>
        <v>0</v>
      </c>
      <c r="H294" s="10">
        <f t="shared" si="4"/>
        <v>1</v>
      </c>
    </row>
    <row r="295" spans="1:8" x14ac:dyDescent="0.35">
      <c r="A295" s="10" t="str">
        <f>'Combined Labels'!A295</f>
        <v>germany</v>
      </c>
      <c r="B295" s="10">
        <f>'Combined Labels'!B295</f>
        <v>12174</v>
      </c>
      <c r="C295" s="10" t="str">
        <f>'Combined Labels'!C295</f>
        <v xml:space="preserve"> denominated and then a little caveat we have to put on these numbers. provision for credit losses, we had an increase but it was primarily driven by the re-class effects. we have provided those re-class numbers in the packs for your references. but here you see it was primarily driven, but we did also see some increases, especially in some of our credit portfolios outside of europe -- outside of germany, sorry. our problem loans, here the statistic, they obviously, based on the current conditions, have increased. there is a re-class effect in this as well. and, therefore, the coverage ratio that you see lower here is impacted by the re-class effect, it would have been around 61% without -- if you eliminate the re-classing effect. let me move now to the part that definitely continues to be</v>
      </c>
      <c r="D295" s="10" t="str">
        <f>'Combined Labels'!D295</f>
        <v>germany</v>
      </c>
      <c r="E295" s="10">
        <f>'Combined Labels'!E295</f>
        <v>50414</v>
      </c>
      <c r="F295" s="10">
        <f>'Combined Labels'!J295</f>
        <v>0</v>
      </c>
      <c r="G295" s="10">
        <f>'Combined Labels'!P295</f>
        <v>1</v>
      </c>
      <c r="H295" s="10">
        <f t="shared" si="4"/>
        <v>99</v>
      </c>
    </row>
    <row r="296" spans="1:8" x14ac:dyDescent="0.35">
      <c r="A296" s="10" t="str">
        <f>'Combined Labels'!A296</f>
        <v>germany</v>
      </c>
      <c r="B296" s="10">
        <f>'Combined Labels'!B296</f>
        <v>44167</v>
      </c>
      <c r="C296" s="10" t="str">
        <f>'Combined Labels'!C296</f>
        <v xml:space="preserve"> flavor. i do think we are going to get an acceleration of opportunities once the moratoria expires and we'll see who is in a strong capital position, who's been running a franchise in a resilient way and who hasn't. so i think that will lend opportunities to us, hopefully. as far as housing loans, it's broad-based. it's across the core markets. netherlands obviously is one market, but as well as germany and austria. the netherlands is just coming from a much lower base, right, so you don't have the amortization there. but we're seeing it's a pretty healthy broad-based development across the dach/nl region as we term it. and then corporate lending, you rightfully highlight that it is the first quarter, i guess. quarter-over-quarter, there's an uptick. but we're going to be conservative, má</v>
      </c>
      <c r="D296" s="10" t="str">
        <f>'Combined Labels'!D296</f>
        <v>germany</v>
      </c>
      <c r="E296" s="10">
        <f>'Combined Labels'!E296</f>
        <v>181056</v>
      </c>
      <c r="F296" s="10">
        <f>'Combined Labels'!J296</f>
        <v>0</v>
      </c>
      <c r="G296" s="10">
        <f>'Combined Labels'!P296</f>
        <v>1</v>
      </c>
      <c r="H296" s="10">
        <f t="shared" si="4"/>
        <v>99</v>
      </c>
    </row>
    <row r="297" spans="1:8" x14ac:dyDescent="0.35">
      <c r="A297" s="10" t="str">
        <f>'Combined Labels'!A297</f>
        <v>greece</v>
      </c>
      <c r="B297" s="10">
        <f>'Combined Labels'!B297</f>
        <v>2266</v>
      </c>
      <c r="C297" s="10" t="str">
        <f>'Combined Labels'!C297</f>
        <v xml:space="preserve"> deputy ceo, mr. karamouzis, please go ahead sir. nikolaos karamouzis, efg eurobank ergasias sa - deputy ceo good afternoon, we are here today, along with me is my colleague byron ballis, deputy ceo of the bank. ms. hadjisotiriou, cfo of the bank and mr. tegopoulos, head of investor relations of the bank along with his team. i would like to say a few things about the macro economic environment in greece, based on recent evaluations the gdp growth for 2003 was estimated to be about 4% and it is expected that gdp growth for 2004 would be a bit below 4%. so, overall it is expected that greece would continue to share relatively strong growth conditions compared to the rest of europe. consumer price index, rose at 2.9% in april, which is reflecting the impact of fuel prices, rising fuel prices </v>
      </c>
      <c r="D297" s="10" t="str">
        <f>'Combined Labels'!D297</f>
        <v>greece</v>
      </c>
      <c r="E297" s="10">
        <f>'Combined Labels'!E297</f>
        <v>7038</v>
      </c>
      <c r="F297" s="10">
        <f>'Combined Labels'!J297</f>
        <v>2</v>
      </c>
      <c r="G297" s="10">
        <f>'Combined Labels'!P297</f>
        <v>0</v>
      </c>
      <c r="H297" s="10">
        <f t="shared" si="4"/>
        <v>2</v>
      </c>
    </row>
    <row r="298" spans="1:8" x14ac:dyDescent="0.35">
      <c r="A298" s="10" t="str">
        <f>'Combined Labels'!A298</f>
        <v>italy</v>
      </c>
      <c r="B298" s="10">
        <f>'Combined Labels'!B298</f>
        <v>19022</v>
      </c>
      <c r="C298" s="10" t="str">
        <f>'Combined Labels'!C298</f>
        <v>he size and liquidity of the italian government bond market. at the end of the third quarter, we had eur1.6b italian sovereigns in our treasury bond and now it's coming a very important remark but as at today, we have reduced our italian portfolio by eur400m to eur1.2b, which will burden the result of our non-trading assets with an amount of eur60m in the fourth quarter. also, we still believe in italy. we decided to reduce our position due to the high volatility which can currently be seen in the markets. and the high volatility was also the reason why we sold our portfolio of government bonds of the kingdom of spain. let's step further to the treasury portfolio concerning financials. on page 33 -- page 31 you can see the figures. we are highly convinced at our covered bond portfolios and</v>
      </c>
      <c r="D298" s="10" t="str">
        <f>'Combined Labels'!D298</f>
        <v>italy</v>
      </c>
      <c r="E298" s="10">
        <f>'Combined Labels'!E298</f>
        <v>85449</v>
      </c>
      <c r="F298" s="10">
        <f>'Combined Labels'!J298</f>
        <v>-1</v>
      </c>
      <c r="G298" s="10">
        <f>'Combined Labels'!P298</f>
        <v>0</v>
      </c>
      <c r="H298" s="10">
        <f t="shared" si="4"/>
        <v>-1</v>
      </c>
    </row>
    <row r="299" spans="1:8" x14ac:dyDescent="0.35">
      <c r="A299" s="10" t="str">
        <f>'Combined Labels'!A299</f>
        <v>poland</v>
      </c>
      <c r="B299" s="10">
        <f>'Combined Labels'!B299</f>
        <v>28504</v>
      </c>
      <c r="C299" s="10" t="str">
        <f>'Combined Labels'!C299</f>
        <v xml:space="preserve">ast for the time being, the residual eur400 million restructuring costs are still valid. i just want to get a confirmation from you on this. and a second follow-up is: should we include or should we consider part of the eur400 million residual restructuring costs, should we include in that amount any potential damage coming out from the exposure in swiss mortgages; or would the swiss mortgages in poland be on top of the eur400 million? martin gruell, raiffeisen bank international ag - cfo clearly, any impact out of any conversion of swiss franc mortgages, as it was unfortunately -- as it happened in croatia last year is not included, because that would not be a restructuring element, very clearly. we do not believe that there will be a heavy burden coming out of swiss franc conversion law </v>
      </c>
      <c r="D299" s="10" t="str">
        <f>'Combined Labels'!D299</f>
        <v>poland</v>
      </c>
      <c r="E299" s="10">
        <f>'Combined Labels'!E299</f>
        <v>126338</v>
      </c>
      <c r="F299" s="10">
        <f>'Combined Labels'!J299</f>
        <v>0</v>
      </c>
      <c r="G299" s="10">
        <f>'Combined Labels'!P299</f>
        <v>1</v>
      </c>
      <c r="H299" s="10">
        <f t="shared" si="4"/>
        <v>99</v>
      </c>
    </row>
    <row r="300" spans="1:8" x14ac:dyDescent="0.35">
      <c r="A300" s="10" t="str">
        <f>'Combined Labels'!A300</f>
        <v>sweden</v>
      </c>
      <c r="B300" s="10">
        <f>'Combined Labels'!B300</f>
        <v>44302</v>
      </c>
      <c r="C300" s="10" t="str">
        <f>'Combined Labels'!C300</f>
        <v xml:space="preserve"> the full year, and that is supported by strong claims ratio then coming out from many of the markets. if you have a look at what's happening between the different countries, you can see that sweden is doing incredibly well in quarter 1, a bit of luck, some reserve gains in quarter 1 but also a strong growth in the market. so well, our competitive position in sweden is very good at the moment, so sweden is kind of in lead in quarter 1. denmark and norway is doing very well. u.k., slightly on the negative side, [more or less] it will be volatility. it's 1 quarter. we are confident that u.k. will come back and deliver good figures seen from a profitability point of view going forward. and the important totality here is that this kind of adds up to a combined ratio size 91.1%. there are some </v>
      </c>
      <c r="D300" s="10" t="str">
        <f>'Combined Labels'!D300</f>
        <v>sweden</v>
      </c>
      <c r="E300" s="10">
        <f>'Combined Labels'!E300</f>
        <v>181390</v>
      </c>
      <c r="F300" s="10">
        <f>'Combined Labels'!J300</f>
        <v>0</v>
      </c>
      <c r="G300" s="10">
        <f>'Combined Labels'!P300</f>
        <v>0</v>
      </c>
      <c r="H300" s="10">
        <f t="shared" si="4"/>
        <v>0</v>
      </c>
    </row>
    <row r="301" spans="1:8" x14ac:dyDescent="0.35">
      <c r="A301" s="10" t="str">
        <f>'Combined Labels'!A301</f>
        <v>german</v>
      </c>
      <c r="B301" s="10">
        <f>'Combined Labels'!B301</f>
        <v>20792</v>
      </c>
      <c r="C301" s="10" t="str">
        <f>'Combined Labels'!C301</f>
        <v>an annual basis, yes, but not on a quarterly basis, because usually we make the big reserve review and all the related figures to that in q3/q4, and only then that is available. michael haid, mainfirst bank - analyst okay. nikolaus von bomhard, munich re group ag - ceo let me come to the other two questions, as regarding german life business and this special interest reserve, zinszusatzreserve in german, this additional interest reserve that was implemented into the supervisory not too long ago. the estimate for the yearend 2012 is somewhere around eur400m, and you should know that this is a running estimate so that includes earlier years as well. whatever you did in earlier years is accounted against that amount. and since we did a good eur100m already in 2011 and have done close to anoth</v>
      </c>
      <c r="D301" s="10" t="str">
        <f>'Combined Labels'!D301</f>
        <v>germany</v>
      </c>
      <c r="E301" s="10">
        <f>'Combined Labels'!E301</f>
        <v>94631</v>
      </c>
      <c r="F301" s="10">
        <f>'Combined Labels'!J301</f>
        <v>0</v>
      </c>
      <c r="G301" s="10">
        <f>'Combined Labels'!P301</f>
        <v>0</v>
      </c>
      <c r="H301" s="10">
        <f t="shared" si="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9291E-BCE6-0B46-8C40-D9A04FAA970A}">
  <dimension ref="A1:Q302"/>
  <sheetViews>
    <sheetView zoomScale="119" workbookViewId="0">
      <selection activeCell="C2" sqref="C2"/>
    </sheetView>
  </sheetViews>
  <sheetFormatPr defaultColWidth="10.90625" defaultRowHeight="14.5" x14ac:dyDescent="0.35"/>
  <cols>
    <col min="3" max="3" width="103.6328125" customWidth="1"/>
    <col min="4" max="5" width="10.81640625" customWidth="1"/>
    <col min="6" max="6" width="17.36328125" customWidth="1"/>
    <col min="7" max="7" width="16.453125" customWidth="1"/>
    <col min="8" max="11" width="26" customWidth="1"/>
    <col min="12" max="12" width="30.1796875" customWidth="1"/>
    <col min="13" max="13" width="22" customWidth="1"/>
    <col min="14" max="16" width="10.81640625" customWidth="1"/>
    <col min="17" max="17" width="19.6328125" customWidth="1"/>
  </cols>
  <sheetData>
    <row r="1" spans="1:17" x14ac:dyDescent="0.35">
      <c r="A1" s="13" t="str">
        <f>'Pietro Labels'!A1</f>
        <v>Keyword</v>
      </c>
      <c r="B1" s="13" t="str">
        <f>'Pietro Labels'!B1</f>
        <v>Transcript_ID</v>
      </c>
      <c r="C1" s="13" t="str">
        <f>'Pietro Labels'!C1</f>
        <v>Snippet</v>
      </c>
      <c r="D1" s="13" t="str">
        <f>'Pietro Labels'!D1</f>
        <v>Country</v>
      </c>
      <c r="E1" s="13" t="str">
        <f>'Pietro Labels'!E1</f>
        <v>Snippet_ID</v>
      </c>
      <c r="F1" s="13" t="s">
        <v>365</v>
      </c>
      <c r="G1" s="13" t="s">
        <v>366</v>
      </c>
      <c r="H1" s="13" t="s">
        <v>369</v>
      </c>
      <c r="I1" s="13" t="s">
        <v>376</v>
      </c>
      <c r="J1" s="13" t="s">
        <v>372</v>
      </c>
      <c r="K1" s="13" t="s">
        <v>373</v>
      </c>
      <c r="L1" s="13" t="s">
        <v>367</v>
      </c>
      <c r="M1" s="13" t="s">
        <v>368</v>
      </c>
      <c r="N1" s="14" t="s">
        <v>371</v>
      </c>
      <c r="O1" s="14" t="s">
        <v>375</v>
      </c>
      <c r="P1" s="14" t="s">
        <v>374</v>
      </c>
      <c r="Q1" s="1" t="s">
        <v>370</v>
      </c>
    </row>
    <row r="2" spans="1:17" ht="101.5" x14ac:dyDescent="0.35">
      <c r="A2" s="10" t="str">
        <f>'Pietro Labels'!A2</f>
        <v>italy</v>
      </c>
      <c r="B2" s="10">
        <f>'Pietro Labels'!B2</f>
        <v>19567</v>
      </c>
      <c r="C2" s="12" t="str">
        <f>'Pietro Labels'!C2</f>
        <v>in line with global corporate and north america, we see even higher rate increases in the motor and property alliance in the fourth quarter compared to the third. overall, we consider this to be a really good result in a highly competitive market. let's now turn to europe. rate increases in european personal lines have continued to stay similarly high as in the past two years driven by the uk and italy. in both the uk and italy personal lines motor books, these rate increases continue to improve the accident year loss ratio, further confirming the trend from the nine month and thus demonstrating that our actions show through in tangible results. commercial lines in europe saw similar rate increases as in the nine months. overall, increases continue to be at healthy level and help to suppor</v>
      </c>
      <c r="D2" s="10" t="str">
        <f>'Pietro Labels'!D2</f>
        <v>italy</v>
      </c>
      <c r="E2" s="10">
        <f>'Pietro Labels'!E2</f>
        <v>88569</v>
      </c>
      <c r="F2" s="10">
        <f>'Pietro Labels'!F2</f>
        <v>1</v>
      </c>
      <c r="G2" s="10">
        <f>VLOOKUP(E2,'Nico Labels'!$E$2:$F$301, 2, FALSE)</f>
        <v>0</v>
      </c>
      <c r="H2" s="10">
        <f>IF(F2=G2, 0, 1)</f>
        <v>1</v>
      </c>
      <c r="I2" s="11">
        <v>0</v>
      </c>
      <c r="J2" s="11">
        <f>IF(I2="",G2,I2)</f>
        <v>0</v>
      </c>
      <c r="K2" s="10"/>
      <c r="L2" s="10">
        <f>VLOOKUP('Combined Labels'!E2,'Pietro Labels'!$E$2:$G$301, 3,FALSE)</f>
        <v>0</v>
      </c>
      <c r="M2" s="10">
        <f>VLOOKUP('Combined Labels'!E2, 'Nico Labels'!E2:G301, 3, FALSE)</f>
        <v>0</v>
      </c>
      <c r="N2">
        <f>IF(L2=M2,0,1)</f>
        <v>0</v>
      </c>
      <c r="P2">
        <f>IF(O2="",M2,O2)</f>
        <v>0</v>
      </c>
      <c r="Q2" t="str">
        <f>_xlfn.XLOOKUP(E2,'Nico Labels'!$E$2:$E$301,'Nico Labels'!$C$2:$C$301,,0,1)</f>
        <v>in line with global corporate and north america, we see even higher rate increases in the motor and property alliance in the fourth quarter compared to the third. overall, we consider this to be a really good result in a highly competitive market. let's now turn to europe. rate increases in european personal lines have continued to stay similarly high as in the past two years driven by the uk and italy. in both the uk and italy personal lines motor books, these rate increases continue to improve the accident year loss ratio, further confirming the trend from the nine month and thus demonstrating that our actions show through in tangible results. commercial lines in europe saw similar rate increases as in the nine months. overall, increases continue to be at healthy level and help to suppor</v>
      </c>
    </row>
    <row r="3" spans="1:17" ht="101.5" x14ac:dyDescent="0.35">
      <c r="A3" s="10" t="str">
        <f>'Pietro Labels'!A3</f>
        <v>french</v>
      </c>
      <c r="B3" s="10">
        <f>'Pietro Labels'!B3</f>
        <v>8175</v>
      </c>
      <c r="C3" s="12" t="str">
        <f>'Pietro Labels'!C3</f>
        <v xml:space="preserve">terms, which i think we will -- but balance the streamlining and the efficiencies and the focus that comes with that against what it's doing for you and you make an intelligent decision at the time. michael french, kaufman brothers - analyst okay. well, i'll jump back in the queue and not monopolize the time. michael krawitz, applied digital solutions - president and ceo okay. no problem. michael french, kaufman brothers - analyst thank you very much and good luck. michael krawitz, applied digital solutions - president and ceo sure. thank you. operator [alan robertson], stockholder. michael krawitz, applied digital solutions - president and ceo hi, mr. robertson. how are you? alan robertson, - private investor good morning. and how are you today? michael krawitz, applied digital solutions </v>
      </c>
      <c r="D3" s="10" t="str">
        <f>'Pietro Labels'!D3</f>
        <v>france</v>
      </c>
      <c r="E3" s="10">
        <f>'Pietro Labels'!E3</f>
        <v>32728</v>
      </c>
      <c r="F3" s="10">
        <f>'Pietro Labels'!F3</f>
        <v>0</v>
      </c>
      <c r="G3" s="10">
        <f>VLOOKUP(E3,'Nico Labels'!$E$2:$F$301, 2, FALSE)</f>
        <v>0</v>
      </c>
      <c r="H3" s="10">
        <f t="shared" ref="H3:H66" si="0">IF(F3=G3, 0, 1)</f>
        <v>0</v>
      </c>
      <c r="I3" s="10"/>
      <c r="J3" s="11">
        <f t="shared" ref="J3:J66" si="1">IF(I3="",G3,I3)</f>
        <v>0</v>
      </c>
      <c r="K3" s="10"/>
      <c r="L3" s="10">
        <f>VLOOKUP('Combined Labels'!E3,'Pietro Labels'!$E$2:$G$301, 3,FALSE)</f>
        <v>1</v>
      </c>
      <c r="M3" s="10">
        <f>VLOOKUP('Combined Labels'!E3, 'Nico Labels'!E3:G302, 3, FALSE)</f>
        <v>1</v>
      </c>
      <c r="N3">
        <f t="shared" ref="N3:N66" si="2">IF(L3=M3,0,1)</f>
        <v>0</v>
      </c>
      <c r="P3">
        <f t="shared" ref="P3:P66" si="3">IF(O3="",M3,O3)</f>
        <v>1</v>
      </c>
      <c r="Q3" t="str">
        <f>_xlfn.XLOOKUP(E3,'Nico Labels'!$E$2:$E$301,'Nico Labels'!$C$2:$C$301,,0,1)</f>
        <v xml:space="preserve">terms, which i think we will -- but balance the streamlining and the efficiencies and the focus that comes with that against what it's doing for you and you make an intelligent decision at the time. michael french, kaufman brothers - analyst okay. well, i'll jump back in the queue and not monopolize the time. michael krawitz, applied digital solutions - president and ceo okay. no problem. michael french, kaufman brothers - analyst thank you very much and good luck. michael krawitz, applied digital solutions - president and ceo sure. thank you. operator [alan robertson], stockholder. michael krawitz, applied digital solutions - president and ceo hi, mr. robertson. how are you? alan robertson, - private investor good morning. and how are you today? michael krawitz, applied digital solutions </v>
      </c>
    </row>
    <row r="4" spans="1:17" ht="101.5" x14ac:dyDescent="0.35">
      <c r="A4" s="10" t="str">
        <f>'Pietro Labels'!A4</f>
        <v>finnish</v>
      </c>
      <c r="B4" s="10">
        <f>'Pietro Labels'!B4</f>
        <v>4644</v>
      </c>
      <c r="C4" s="12" t="str">
        <f>'Pietro Labels'!C4</f>
        <v>valent period last year, if you correct for extraordinaries. that is a satisfactory development that we have had. some large claims in finland during the period. and that will always happen. and, if p&amp;c is special compared to the rest of the nordic p&amp;c market in that we have the smoothing effect of being present in all nordic and baltic markets. so i am still satisfied with the development in the finnish market, even if there is more to come in the cost-cutting program until the end of this year. bjorn wahlroos, sampo oyj - group ceo let is be said that you are satisfied with the change, not with the level of performance in finland at this point in time. matti ahokas, handelsbanken - analyst thank you very much. operator our next question comes from spencer horgan. please go ahead. spencer</v>
      </c>
      <c r="D4" s="10" t="str">
        <f>'Pietro Labels'!D4</f>
        <v>finland</v>
      </c>
      <c r="E4" s="10">
        <f>'Pietro Labels'!E4</f>
        <v>16223</v>
      </c>
      <c r="F4" s="10">
        <f>'Pietro Labels'!F4</f>
        <v>0</v>
      </c>
      <c r="G4" s="10">
        <f>VLOOKUP(E4,'Nico Labels'!$E$2:$F$301, 2, FALSE)</f>
        <v>0</v>
      </c>
      <c r="H4" s="10">
        <f t="shared" si="0"/>
        <v>0</v>
      </c>
      <c r="I4" s="10"/>
      <c r="J4" s="11">
        <f t="shared" si="1"/>
        <v>0</v>
      </c>
      <c r="K4" s="10"/>
      <c r="L4" s="10">
        <f>VLOOKUP('Combined Labels'!E4,'Pietro Labels'!$E$2:$G$301, 3,FALSE)</f>
        <v>0</v>
      </c>
      <c r="M4" s="10">
        <f>VLOOKUP('Combined Labels'!E4, 'Nico Labels'!E4:G303, 3, FALSE)</f>
        <v>0</v>
      </c>
      <c r="N4">
        <f t="shared" si="2"/>
        <v>0</v>
      </c>
      <c r="P4">
        <f t="shared" si="3"/>
        <v>0</v>
      </c>
      <c r="Q4" t="str">
        <f>_xlfn.XLOOKUP(E4,'Nico Labels'!$E$2:$E$301,'Nico Labels'!$C$2:$C$301,,0,1)</f>
        <v>valent period last year, if you correct for extraordinaries. that is a satisfactory development that we have had. some large claims in finland during the period. and that will always happen. and, if p&amp;c is special compared to the rest of the nordic p&amp;c market in that we have the smoothing effect of being present in all nordic and baltic markets. so i am still satisfied with the development in the finnish market, even if there is more to come in the cost-cutting program until the end of this year. bjorn wahlroos, sampo oyj - group ceo let is be said that you are satisfied with the change, not with the level of performance in finland at this point in time. matti ahokas, handelsbanken - analyst thank you very much. operator our next question comes from spencer horgan. please go ahead. spencer</v>
      </c>
    </row>
    <row r="5" spans="1:17" ht="101.5" x14ac:dyDescent="0.35">
      <c r="A5" s="10" t="str">
        <f>'Pietro Labels'!A5</f>
        <v>belgium</v>
      </c>
      <c r="B5" s="10">
        <f>'Pietro Labels'!B5</f>
        <v>32766</v>
      </c>
      <c r="C5" s="12" t="str">
        <f>'Pietro Labels'!C5</f>
        <v>ncome which is negatively generated is booked in one line, the positive outcome of the fx swaps is booked in the financial instruments at fair value, so we have been booking -- we need to book that our x, y's in 2 different lines, and therefore the confusion starts to happen. but as i said during the presentation, page 78, you see the net interest income without the trades in the dealing rooms in belgium. and then on the commercial loan business, hendrik. hendrik scheerlinck, kbc group nv - cfo &amp; executive director yes, so basically, what we have been seeing depends really region per region, country per country. as i said on the mortgages, there is pressure on margin but we are still able to book new loans at higher levels in the bank book. what we see on the commercial side depends countr</v>
      </c>
      <c r="D5" s="10" t="str">
        <f>'Pietro Labels'!D5</f>
        <v>belgium</v>
      </c>
      <c r="E5" s="10">
        <f>'Pietro Labels'!E5</f>
        <v>141311</v>
      </c>
      <c r="F5" s="10">
        <f>'Pietro Labels'!F5</f>
        <v>0</v>
      </c>
      <c r="G5" s="10">
        <f>VLOOKUP(E5,'Nico Labels'!$E$2:$F$301, 2, FALSE)</f>
        <v>0</v>
      </c>
      <c r="H5" s="10">
        <f t="shared" si="0"/>
        <v>0</v>
      </c>
      <c r="I5" s="10"/>
      <c r="J5" s="11">
        <f t="shared" si="1"/>
        <v>0</v>
      </c>
      <c r="K5" s="10"/>
      <c r="L5" s="10">
        <f>VLOOKUP('Combined Labels'!E5,'Pietro Labels'!$E$2:$G$301, 3,FALSE)</f>
        <v>1</v>
      </c>
      <c r="M5" s="10">
        <f>VLOOKUP('Combined Labels'!E5, 'Nico Labels'!E5:G304, 3, FALSE)</f>
        <v>0</v>
      </c>
      <c r="N5">
        <f t="shared" si="2"/>
        <v>1</v>
      </c>
      <c r="O5">
        <v>1</v>
      </c>
      <c r="P5">
        <f t="shared" si="3"/>
        <v>1</v>
      </c>
      <c r="Q5" t="str">
        <f>_xlfn.XLOOKUP(E5,'Nico Labels'!$E$2:$E$301,'Nico Labels'!$C$2:$C$301,,0,1)</f>
        <v>ncome which is negatively generated is booked in one line, the positive outcome of the fx swaps is booked in the financial instruments at fair value, so we have been booking -- we need to book that our x, y's in 2 different lines, and therefore the confusion starts to happen. but as i said during the presentation, page 78, you see the net interest income without the trades in the dealing rooms in belgium. and then on the commercial loan business, hendrik. hendrik scheerlinck, kbc group nv - cfo &amp; executive director yes, so basically, what we have been seeing depends really region per region, country per country. as i said on the mortgages, there is pressure on margin but we are still able to book new loans at higher levels in the bank book. what we see on the commercial side depends countr</v>
      </c>
    </row>
    <row r="6" spans="1:17" ht="101.5" x14ac:dyDescent="0.35">
      <c r="A6" s="10" t="str">
        <f>'Pietro Labels'!A6</f>
        <v>italy</v>
      </c>
      <c r="B6" s="10">
        <f>'Pietro Labels'!B6</f>
        <v>53123</v>
      </c>
      <c r="C6" s="12" t="str">
        <f>'Pietro Labels'!C6</f>
        <v xml:space="preserve">al in terms of cost increase, but you are completely right on the fact that we need to work on non-motor pricing extensively. we are working on that to having 2024, a very extensive increase in property prices since, of course, we need to restore profitability, 2023, looks like an outlier in terms of nat cat losses, but of course, recent years tell us and the other companies in italy, not only in italy, that property prices need to be increased. michael igor huttner, joh. berenberg, gossler &amp; co. kg, research division - analyst and do you have a figure for the july event in terms of the loss to the group? enrico san pietro, unipolsai assicurazioni s.p.a. - co-general manager &amp; head of insurance july event, of course. it depends on which kind of time period, you take it to account when you </v>
      </c>
      <c r="D6" s="10" t="str">
        <f>'Pietro Labels'!D6</f>
        <v>italy</v>
      </c>
      <c r="E6" s="10">
        <f>'Pietro Labels'!E6</f>
        <v>207617</v>
      </c>
      <c r="F6" s="10">
        <f>'Pietro Labels'!F6</f>
        <v>-2</v>
      </c>
      <c r="G6" s="10">
        <f>VLOOKUP(E6,'Nico Labels'!$E$2:$F$301, 2, FALSE)</f>
        <v>0</v>
      </c>
      <c r="H6" s="10">
        <f t="shared" si="0"/>
        <v>1</v>
      </c>
      <c r="I6" s="10">
        <v>0</v>
      </c>
      <c r="J6" s="11">
        <f t="shared" si="1"/>
        <v>0</v>
      </c>
      <c r="K6" s="10"/>
      <c r="L6" s="10">
        <f>VLOOKUP('Combined Labels'!E6,'Pietro Labels'!$E$2:$G$301, 3,FALSE)</f>
        <v>0</v>
      </c>
      <c r="M6" s="10">
        <f>VLOOKUP('Combined Labels'!E6, 'Nico Labels'!E6:G305, 3, FALSE)</f>
        <v>0</v>
      </c>
      <c r="N6">
        <f t="shared" si="2"/>
        <v>0</v>
      </c>
      <c r="P6">
        <f t="shared" si="3"/>
        <v>0</v>
      </c>
      <c r="Q6" t="str">
        <f>_xlfn.XLOOKUP(E6,'Nico Labels'!$E$2:$E$301,'Nico Labels'!$C$2:$C$301,,0,1)</f>
        <v xml:space="preserve">al in terms of cost increase, but you are completely right on the fact that we need to work on non-motor pricing extensively. we are working on that to having 2024, a very extensive increase in property prices since, of course, we need to restore profitability, 2023, looks like an outlier in terms of nat cat losses, but of course, recent years tell us and the other companies in italy, not only in italy, that property prices need to be increased. michael igor huttner, joh. berenberg, gossler &amp; co. kg, research division - analyst and do you have a figure for the july event in terms of the loss to the group? enrico san pietro, unipolsai assicurazioni s.p.a. - co-general manager &amp; head of insurance july event, of course. it depends on which kind of time period, you take it to account when you </v>
      </c>
    </row>
    <row r="7" spans="1:17" ht="101.5" x14ac:dyDescent="0.35">
      <c r="A7" s="10" t="str">
        <f>'Pietro Labels'!A7</f>
        <v>austria</v>
      </c>
      <c r="B7" s="10">
        <f>'Pietro Labels'!B7</f>
        <v>28931</v>
      </c>
      <c r="C7" s="12" t="str">
        <f>'Pietro Labels'!C7</f>
        <v>ere in one generating unit. albania and kosovo are put together in one generating unit, too. when i took over the new role as ceo of vig, i wanted to get a complete picture and full insight into the whole group. this is why we conducted an initial review of the strategy. i am glad to say that the group can build on a strong fundament which is responsible for vig's existing position: number one in austria and leading in cee. therefore, we will continue with our proven strategy. let me mention the main pillars of our strategy. first, focusing on austria and cee, we see these regions as our home markets. second, local entrepreneurship, which basically means that local managers are empowered, responsible, and accountable -- and clearly more motivated. we will proceed our multi-brand strategy a</v>
      </c>
      <c r="D7" s="10" t="str">
        <f>'Pietro Labels'!D7</f>
        <v>austria</v>
      </c>
      <c r="E7" s="10">
        <f>'Pietro Labels'!E7</f>
        <v>128377</v>
      </c>
      <c r="F7" s="10">
        <f>'Pietro Labels'!F7</f>
        <v>0</v>
      </c>
      <c r="G7" s="10">
        <f>VLOOKUP(E7,'Nico Labels'!$E$2:$F$301, 2, FALSE)</f>
        <v>0</v>
      </c>
      <c r="H7" s="10">
        <f t="shared" si="0"/>
        <v>0</v>
      </c>
      <c r="I7" s="10"/>
      <c r="J7" s="11">
        <f t="shared" si="1"/>
        <v>0</v>
      </c>
      <c r="K7" s="10"/>
      <c r="L7" s="10">
        <f>VLOOKUP('Combined Labels'!E7,'Pietro Labels'!$E$2:$G$301, 3,FALSE)</f>
        <v>1</v>
      </c>
      <c r="M7" s="10">
        <f>VLOOKUP('Combined Labels'!E7, 'Nico Labels'!E7:G306, 3, FALSE)</f>
        <v>0</v>
      </c>
      <c r="N7">
        <f t="shared" si="2"/>
        <v>1</v>
      </c>
      <c r="O7">
        <v>1</v>
      </c>
      <c r="P7">
        <f t="shared" si="3"/>
        <v>1</v>
      </c>
      <c r="Q7" t="str">
        <f>_xlfn.XLOOKUP(E7,'Nico Labels'!$E$2:$E$301,'Nico Labels'!$C$2:$C$301,,0,1)</f>
        <v>ere in one generating unit. albania and kosovo are put together in one generating unit, too. when i took over the new role as ceo of vig, i wanted to get a complete picture and full insight into the whole group. this is why we conducted an initial review of the strategy. i am glad to say that the group can build on a strong fundament which is responsible for vig's existing position: number one in austria and leading in cee. therefore, we will continue with our proven strategy. let me mention the main pillars of our strategy. first, focusing on austria and cee, we see these regions as our home markets. second, local entrepreneurship, which basically means that local managers are empowered, responsible, and accountable -- and clearly more motivated. we will proceed our multi-brand strategy a</v>
      </c>
    </row>
    <row r="8" spans="1:17" ht="101.5" x14ac:dyDescent="0.35">
      <c r="A8" s="10" t="str">
        <f>'Pietro Labels'!A8</f>
        <v>german</v>
      </c>
      <c r="B8" s="10">
        <f>'Pietro Labels'!B8</f>
        <v>34816</v>
      </c>
      <c r="C8" s="12" t="str">
        <f>'Pietro Labels'!C8</f>
        <v xml:space="preserve">on one hand, we are being very careful on the business that is coming through from channels such as brokers. for instance, we are very careful on being selective on that front. but i think on the other hand, what's important is what we announced with the restructuring, right? we have a new and enhanced partnerships with dvag. and dvag is clearly -- i mean, if there's anything good going on in the german market, it will surely go through dvag. they're a prime distribution channel, and they are very proficient at what they do. so, certainly, i think we are possibly in a better position now than we were formerly on the distribution side in germany. operator we'll take our next question from andrew ritchie from autonomous. andrew james ritchie, autonomous research llp - partner, insurance two </v>
      </c>
      <c r="D8" s="10" t="str">
        <f>'Pietro Labels'!D8</f>
        <v>germany</v>
      </c>
      <c r="E8" s="10">
        <f>'Pietro Labels'!E8</f>
        <v>148897</v>
      </c>
      <c r="F8" s="10">
        <f>'Pietro Labels'!F8</f>
        <v>1</v>
      </c>
      <c r="G8" s="10">
        <f>VLOOKUP(E8,'Nico Labels'!$E$2:$F$301, 2, FALSE)</f>
        <v>0</v>
      </c>
      <c r="H8" s="10">
        <f t="shared" si="0"/>
        <v>1</v>
      </c>
      <c r="I8" s="10">
        <v>0</v>
      </c>
      <c r="J8" s="11">
        <f t="shared" si="1"/>
        <v>0</v>
      </c>
      <c r="K8" s="10"/>
      <c r="L8" s="10">
        <f>VLOOKUP('Combined Labels'!E8,'Pietro Labels'!$E$2:$G$301, 3,FALSE)</f>
        <v>0</v>
      </c>
      <c r="M8" s="10">
        <f>VLOOKUP('Combined Labels'!E8, 'Nico Labels'!E8:G307, 3, FALSE)</f>
        <v>0</v>
      </c>
      <c r="N8">
        <f t="shared" si="2"/>
        <v>0</v>
      </c>
      <c r="P8">
        <f t="shared" si="3"/>
        <v>0</v>
      </c>
      <c r="Q8" t="str">
        <f>_xlfn.XLOOKUP(E8,'Nico Labels'!$E$2:$E$301,'Nico Labels'!$C$2:$C$301,,0,1)</f>
        <v xml:space="preserve">on one hand, we are being very careful on the business that is coming through from channels such as brokers. for instance, we are very careful on being selective on that front. but i think on the other hand, what's important is what we announced with the restructuring, right? we have a new and enhanced partnerships with dvag. and dvag is clearly -- i mean, if there's anything good going on in the german market, it will surely go through dvag. they're a prime distribution channel, and they are very proficient at what they do. so, certainly, i think we are possibly in a better position now than we were formerly on the distribution side in germany. operator we'll take our next question from andrew ritchie from autonomous. andrew james ritchie, autonomous research llp - partner, insurance two </v>
      </c>
    </row>
    <row r="9" spans="1:17" ht="101.5" x14ac:dyDescent="0.35">
      <c r="A9" s="10" t="str">
        <f>'Pietro Labels'!A9</f>
        <v>netherlands</v>
      </c>
      <c r="B9" s="10">
        <f>'Pietro Labels'!B9</f>
        <v>18762</v>
      </c>
      <c r="C9" s="12" t="str">
        <f>'Pietro Labels'!C9</f>
        <v xml:space="preserve"> drift upwards towards this recent historic levels, one of the structural or model changes to the portfolio or how you manage risk weights that i have overlooked. second question is on the international operations. your uk operations continues to show solid growth rates and over the strong quarter. and could you give an update where you are with your other test markets, i was thinking germany and netherlands in particular, whether you are using account relative strength to the opportunistic and accelerate to expansion, not only in the uk but also in our successful test markets that competition to some extents is (inaudible)? thanks. par boman, svenska handelsbanken - president, ceo yes. i cannot see all in all a change in the quality of the assets. but, of course if we will have a strong d</v>
      </c>
      <c r="D9" s="10" t="str">
        <f>'Pietro Labels'!D9</f>
        <v>netherlands</v>
      </c>
      <c r="E9" s="10">
        <f>'Pietro Labels'!E9</f>
        <v>84228</v>
      </c>
      <c r="F9" s="10">
        <f>'Pietro Labels'!F9</f>
        <v>0</v>
      </c>
      <c r="G9" s="10">
        <f>VLOOKUP(E9,'Nico Labels'!$E$2:$F$301, 2, FALSE)</f>
        <v>0</v>
      </c>
      <c r="H9" s="10">
        <f t="shared" si="0"/>
        <v>0</v>
      </c>
      <c r="I9" s="10"/>
      <c r="J9" s="11">
        <f t="shared" si="1"/>
        <v>0</v>
      </c>
      <c r="K9" s="10"/>
      <c r="L9" s="10">
        <f>VLOOKUP('Combined Labels'!E9,'Pietro Labels'!$E$2:$G$301, 3,FALSE)</f>
        <v>1</v>
      </c>
      <c r="M9" s="10">
        <f>VLOOKUP('Combined Labels'!E9, 'Nico Labels'!E9:G308, 3, FALSE)</f>
        <v>0</v>
      </c>
      <c r="N9">
        <f t="shared" si="2"/>
        <v>1</v>
      </c>
      <c r="O9">
        <v>1</v>
      </c>
      <c r="P9">
        <f t="shared" si="3"/>
        <v>1</v>
      </c>
      <c r="Q9" t="str">
        <f>_xlfn.XLOOKUP(E9,'Nico Labels'!$E$2:$E$301,'Nico Labels'!$C$2:$C$301,,0,1)</f>
        <v xml:space="preserve"> drift upwards towards this recent historic levels, one of the structural or model changes to the portfolio or how you manage risk weights that i have overlooked. second question is on the international operations. your uk operations continues to show solid growth rates and over the strong quarter. and could you give an update where you are with your other test markets, i was thinking germany and netherlands in particular, whether you are using account relative strength to the opportunistic and accelerate to expansion, not only in the uk but also in our successful test markets that competition to some extents is (inaudible)? thanks. par boman, svenska handelsbanken - president, ceo yes. i cannot see all in all a change in the quality of the assets. but, of course if we will have a strong d</v>
      </c>
    </row>
    <row r="10" spans="1:17" ht="101.5" x14ac:dyDescent="0.35">
      <c r="A10" s="10" t="str">
        <f>'Pietro Labels'!A10</f>
        <v>swedish</v>
      </c>
      <c r="B10" s="10">
        <f>'Pietro Labels'!B10</f>
        <v>17713</v>
      </c>
      <c r="C10" s="12" t="str">
        <f>'Pietro Labels'!C10</f>
        <v xml:space="preserve">ducts, how you price your products. so without continued strengthening, we expect this effect to fade out. anna molin, dow jones - media okay. just one last question. are you taking into account the strength of the krona -- your future prospects for it, when making new investment decisions? arne karlsson, ratos ab - ceo well, it can be a piece in the parcel, yes, of course it can be. looking at a swedish company -- let's assume a company producing 100% in sweden and one selling 100% abroad, we have to look into the effects of that. but with our investment time horizons, the companies we sold last year for instance, we had owned 10, 11 and 12 years. it would be very, very difficult to estimate the swedish krona price for such a long period of time in the future. so it is a minor piece of a </v>
      </c>
      <c r="D10" s="10" t="str">
        <f>'Pietro Labels'!D10</f>
        <v>sweden</v>
      </c>
      <c r="E10" s="10">
        <f>'Pietro Labels'!E10</f>
        <v>77690</v>
      </c>
      <c r="F10" s="10">
        <f>'Pietro Labels'!F10</f>
        <v>0</v>
      </c>
      <c r="G10" s="10">
        <f>VLOOKUP(E10,'Nico Labels'!$E$2:$F$301, 2, FALSE)</f>
        <v>1</v>
      </c>
      <c r="H10" s="10">
        <f t="shared" si="0"/>
        <v>1</v>
      </c>
      <c r="I10" s="10">
        <v>1</v>
      </c>
      <c r="J10" s="11">
        <f t="shared" si="1"/>
        <v>1</v>
      </c>
      <c r="K10" s="10"/>
      <c r="L10" s="10">
        <f>VLOOKUP('Combined Labels'!E10,'Pietro Labels'!$E$2:$G$301, 3,FALSE)</f>
        <v>0</v>
      </c>
      <c r="M10" s="10">
        <f>VLOOKUP('Combined Labels'!E10, 'Nico Labels'!E10:G309, 3, FALSE)</f>
        <v>0</v>
      </c>
      <c r="N10">
        <f t="shared" si="2"/>
        <v>0</v>
      </c>
      <c r="P10">
        <f t="shared" si="3"/>
        <v>0</v>
      </c>
      <c r="Q10" t="str">
        <f>_xlfn.XLOOKUP(E10,'Nico Labels'!$E$2:$E$301,'Nico Labels'!$C$2:$C$301,,0,1)</f>
        <v xml:space="preserve">ducts, how you price your products. so without continued strengthening, we expect this effect to fade out. anna molin, dow jones - media okay. just one last question. are you taking into account the strength of the krona -- your future prospects for it, when making new investment decisions? arne karlsson, ratos ab - ceo well, it can be a piece in the parcel, yes, of course it can be. looking at a swedish company -- let's assume a company producing 100% in sweden and one selling 100% abroad, we have to look into the effects of that. but with our investment time horizons, the companies we sold last year for instance, we had owned 10, 11 and 12 years. it would be very, very difficult to estimate the swedish krona price for such a long period of time in the future. so it is a minor piece of a </v>
      </c>
    </row>
    <row r="11" spans="1:17" ht="101.5" x14ac:dyDescent="0.35">
      <c r="A11" s="10" t="str">
        <f>'Pietro Labels'!A11</f>
        <v>ireland</v>
      </c>
      <c r="B11" s="10">
        <f>'Pietro Labels'!B11</f>
        <v>24963</v>
      </c>
      <c r="C11" s="12" t="str">
        <f>'Pietro Labels'!C11</f>
        <v>oints is the total capital. so we have taken that we -- we issued the tier two, eur750m in june. that's up 4.25. it would have cost us 10% -- well, it did cost us 10% 18 months ago. so we look at the growth in the total capital, and that's at 16.4%. and that's -- so we consider the capital stack as a whole with the total capital mixed with the core equity tier one as well. andrew keating, bank of ireland - group cfo and clearly, diarmaid, the total capital will continue to increase in line with future profits. certainly, i think when we look at our total capital ratio we had an eye to the emerging regulatory and also the market comparison in relation to that. and we felt that that sort of level is very much appropriate given our mix of business. dermot o'leary, goodbody stockbrokers - anal</v>
      </c>
      <c r="D11" s="10" t="str">
        <f>'Pietro Labels'!D11</f>
        <v>ireland</v>
      </c>
      <c r="E11" s="10">
        <f>'Pietro Labels'!E11</f>
        <v>113665</v>
      </c>
      <c r="F11" s="10">
        <f>'Pietro Labels'!F11</f>
        <v>0</v>
      </c>
      <c r="G11" s="10">
        <f>VLOOKUP(E11,'Nico Labels'!$E$2:$F$301, 2, FALSE)</f>
        <v>0</v>
      </c>
      <c r="H11" s="10">
        <f t="shared" si="0"/>
        <v>0</v>
      </c>
      <c r="I11" s="10"/>
      <c r="J11" s="11">
        <f t="shared" si="1"/>
        <v>0</v>
      </c>
      <c r="K11" s="10"/>
      <c r="L11" s="10">
        <f>VLOOKUP('Combined Labels'!E11,'Pietro Labels'!$E$2:$G$301, 3,FALSE)</f>
        <v>1</v>
      </c>
      <c r="M11" s="10">
        <f>VLOOKUP('Combined Labels'!E11, 'Nico Labels'!E11:G310, 3, FALSE)</f>
        <v>1</v>
      </c>
      <c r="N11">
        <f t="shared" si="2"/>
        <v>0</v>
      </c>
      <c r="P11">
        <f t="shared" si="3"/>
        <v>1</v>
      </c>
      <c r="Q11" t="str">
        <f>_xlfn.XLOOKUP(E11,'Nico Labels'!$E$2:$E$301,'Nico Labels'!$C$2:$C$301,,0,1)</f>
        <v>oints is the total capital. so we have taken that we -- we issued the tier two, eur750m in june. that's up 4.25. it would have cost us 10% -- well, it did cost us 10% 18 months ago. so we look at the growth in the total capital, and that's at 16.4%. and that's -- so we consider the capital stack as a whole with the total capital mixed with the core equity tier one as well. andrew keating, bank of ireland - group cfo and clearly, diarmaid, the total capital will continue to increase in line with future profits. certainly, i think when we look at our total capital ratio we had an eye to the emerging regulatory and also the market comparison in relation to that. and we felt that that sort of level is very much appropriate given our mix of business. dermot o'leary, goodbody stockbrokers - anal</v>
      </c>
    </row>
    <row r="12" spans="1:17" ht="101.5" x14ac:dyDescent="0.35">
      <c r="A12" s="10" t="str">
        <f>'Pietro Labels'!A12</f>
        <v>italian</v>
      </c>
      <c r="B12" s="10">
        <f>'Pietro Labels'!B12</f>
        <v>27370</v>
      </c>
      <c r="C12" s="12" t="str">
        <f>'Pietro Labels'!C12</f>
        <v>lyst just a follow-up. when you were talking about the benefits of the non-performing loans reform that the parliament has just approved, you were hinting in some further benefits from the dta. can you clarify whether this is on the old stock of dta? because my understanding is that with the new fiscal rules on loan loss provision, there will be no more creation of dta on the balance sheet of the italian banks. carlo messina, intesa sanpaulo s.p.a. - ceo and managing director the point is that you will not creation of either stocks. so, there is a [remodulation] of the timing. at the end, you will not have the substitution each year of the component that you are creating with the one that was expiring. so, at the end, there is by definition a positive impact on the medium term and not in t</v>
      </c>
      <c r="D12" s="10" t="str">
        <f>'Pietro Labels'!D12</f>
        <v>italy</v>
      </c>
      <c r="E12" s="10">
        <f>'Pietro Labels'!E12</f>
        <v>122726</v>
      </c>
      <c r="F12" s="10">
        <f>'Pietro Labels'!F12</f>
        <v>2</v>
      </c>
      <c r="G12" s="10">
        <f>VLOOKUP(E12,'Nico Labels'!$E$2:$F$301, 2, FALSE)</f>
        <v>1</v>
      </c>
      <c r="H12" s="10">
        <f t="shared" si="0"/>
        <v>1</v>
      </c>
      <c r="I12" s="10">
        <v>2</v>
      </c>
      <c r="J12" s="11">
        <f t="shared" si="1"/>
        <v>2</v>
      </c>
      <c r="K12" s="10"/>
      <c r="L12" s="10">
        <f>VLOOKUP('Combined Labels'!E12,'Pietro Labels'!$E$2:$G$301, 3,FALSE)</f>
        <v>0</v>
      </c>
      <c r="M12" s="10">
        <f>VLOOKUP('Combined Labels'!E12, 'Nico Labels'!E12:G311, 3, FALSE)</f>
        <v>0</v>
      </c>
      <c r="N12">
        <f t="shared" si="2"/>
        <v>0</v>
      </c>
      <c r="P12">
        <f t="shared" si="3"/>
        <v>0</v>
      </c>
      <c r="Q12" t="str">
        <f>_xlfn.XLOOKUP(E12,'Nico Labels'!$E$2:$E$301,'Nico Labels'!$C$2:$C$301,,0,1)</f>
        <v>lyst just a follow-up. when you were talking about the benefits of the non-performing loans reform that the parliament has just approved, you were hinting in some further benefits from the dta. can you clarify whether this is on the old stock of dta? because my understanding is that with the new fiscal rules on loan loss provision, there will be no more creation of dta on the balance sheet of the italian banks. carlo messina, intesa sanpaulo s.p.a. - ceo and managing director the point is that you will not creation of either stocks. so, there is a [remodulation] of the timing. at the end, you will not have the substitution each year of the component that you are creating with the one that was expiring. so, at the end, there is by definition a positive impact on the medium term and not in t</v>
      </c>
    </row>
    <row r="13" spans="1:17" ht="101.5" x14ac:dyDescent="0.35">
      <c r="A13" s="10" t="str">
        <f>'Pietro Labels'!A13</f>
        <v>greek</v>
      </c>
      <c r="B13" s="10">
        <f>'Pietro Labels'!B13</f>
        <v>14849</v>
      </c>
      <c r="C13" s="12" t="str">
        <f>'Pietro Labels'!C13</f>
        <v>uld be doing as bankers. knowing that we are in a very geared business and we understand that very clearly, and that's why we are so conservative nature. so what i can really tell you sir, is that we are very conservative, we are looking at all the opportunities that we have to provide and to create collateral for ecb, all values, other measures that are available. and of course the fact that the greek banking system is a eurozone country and it is a very solid and has a very high solvency ratio, are very good reasons of why the regulator as well, will take all appropriate measures to safeguard a particular system, given the fact that it has also a very, very low loan-to-deposit ratio overall. so that's why we feel that there is not going to be any kind of crisis that cannot be resolved. a</v>
      </c>
      <c r="D13" s="10" t="str">
        <f>'Pietro Labels'!D13</f>
        <v>greece</v>
      </c>
      <c r="E13" s="10">
        <f>'Pietro Labels'!E13</f>
        <v>62770</v>
      </c>
      <c r="F13" s="10">
        <f>'Pietro Labels'!F13</f>
        <v>2</v>
      </c>
      <c r="G13" s="10">
        <f>VLOOKUP(E13,'Nico Labels'!$E$2:$F$301, 2, FALSE)</f>
        <v>1</v>
      </c>
      <c r="H13" s="10">
        <f t="shared" si="0"/>
        <v>1</v>
      </c>
      <c r="I13" s="10">
        <v>2</v>
      </c>
      <c r="J13" s="11">
        <f t="shared" si="1"/>
        <v>2</v>
      </c>
      <c r="K13" s="10"/>
      <c r="L13" s="10">
        <f>VLOOKUP('Combined Labels'!E13,'Pietro Labels'!$E$2:$G$301, 3,FALSE)</f>
        <v>0</v>
      </c>
      <c r="M13" s="10">
        <f>VLOOKUP('Combined Labels'!E13, 'Nico Labels'!E13:G312, 3, FALSE)</f>
        <v>0</v>
      </c>
      <c r="N13">
        <f t="shared" si="2"/>
        <v>0</v>
      </c>
      <c r="P13">
        <f t="shared" si="3"/>
        <v>0</v>
      </c>
      <c r="Q13" t="str">
        <f>_xlfn.XLOOKUP(E13,'Nico Labels'!$E$2:$E$301,'Nico Labels'!$C$2:$C$301,,0,1)</f>
        <v>uld be doing as bankers. knowing that we are in a very geared business and we understand that very clearly, and that's why we are so conservative nature. so what i can really tell you sir, is that we are very conservative, we are looking at all the opportunities that we have to provide and to create collateral for ecb, all values, other measures that are available. and of course the fact that the greek banking system is a eurozone country and it is a very solid and has a very high solvency ratio, are very good reasons of why the regulator as well, will take all appropriate measures to safeguard a particular system, given the fact that it has also a very, very low loan-to-deposit ratio overall. so that's why we feel that there is not going to be any kind of crisis that cannot be resolved. a</v>
      </c>
    </row>
    <row r="14" spans="1:17" ht="101.5" x14ac:dyDescent="0.35">
      <c r="A14" s="10" t="str">
        <f>'Pietro Labels'!A14</f>
        <v>portuguese</v>
      </c>
      <c r="B14" s="10">
        <f>'Pietro Labels'!B14</f>
        <v>14387</v>
      </c>
      <c r="C14" s="12" t="str">
        <f>'Pietro Labels'!C14</f>
        <v xml:space="preserve">esult of one single area. but i would emphasize, as it was already stated, the contribution of trade finance and export related fees with a growth of 40% in the quarter, and overall in the year of 63%, as the result of the strategies that we put in place to reinforce and support the portuguese companies that are exporting, as well as to be present in the markets with more dynamic activity for the portuguese economic groups, and with other gdp growth potential in turn european countries. furthermore, in terms of traditional and cross selling fees, it's worthwhile to mention a strong growth of bank insurance, reinforcing our strong confidence and leadership in this area, namely in terms of pension plans where our market share achieved 30% and was reinforcing our leadership in this area, and </v>
      </c>
      <c r="D14" s="10" t="str">
        <f>'Pietro Labels'!D14</f>
        <v>portugal</v>
      </c>
      <c r="E14" s="10">
        <f>'Pietro Labels'!E14</f>
        <v>60093</v>
      </c>
      <c r="F14" s="10">
        <f>'Pietro Labels'!F14</f>
        <v>2</v>
      </c>
      <c r="G14" s="10">
        <f>VLOOKUP(E14,'Nico Labels'!$E$2:$F$301, 2, FALSE)</f>
        <v>0</v>
      </c>
      <c r="H14" s="10">
        <f t="shared" si="0"/>
        <v>1</v>
      </c>
      <c r="I14" s="10">
        <v>2</v>
      </c>
      <c r="J14" s="11">
        <f t="shared" si="1"/>
        <v>2</v>
      </c>
      <c r="K14" s="10"/>
      <c r="L14" s="10">
        <f>VLOOKUP('Combined Labels'!E14,'Pietro Labels'!$E$2:$G$301, 3,FALSE)</f>
        <v>0</v>
      </c>
      <c r="M14" s="10">
        <f>VLOOKUP('Combined Labels'!E14, 'Nico Labels'!E14:G313, 3, FALSE)</f>
        <v>0</v>
      </c>
      <c r="N14">
        <f t="shared" si="2"/>
        <v>0</v>
      </c>
      <c r="P14">
        <f t="shared" si="3"/>
        <v>0</v>
      </c>
      <c r="Q14" t="str">
        <f>_xlfn.XLOOKUP(E14,'Nico Labels'!$E$2:$E$301,'Nico Labels'!$C$2:$C$301,,0,1)</f>
        <v xml:space="preserve">esult of one single area. but i would emphasize, as it was already stated, the contribution of trade finance and export related fees with a growth of 40% in the quarter, and overall in the year of 63%, as the result of the strategies that we put in place to reinforce and support the portuguese companies that are exporting, as well as to be present in the markets with more dynamic activity for the portuguese economic groups, and with other gdp growth potential in turn european countries. furthermore, in terms of traditional and cross selling fees, it's worthwhile to mention a strong growth of bank insurance, reinforcing our strong confidence and leadership in this area, namely in terms of pension plans where our market share achieved 30% and was reinforcing our leadership in this area, and </v>
      </c>
    </row>
    <row r="15" spans="1:17" ht="101.5" x14ac:dyDescent="0.35">
      <c r="A15" s="10" t="str">
        <f>'Pietro Labels'!A15</f>
        <v>france</v>
      </c>
      <c r="B15" s="10">
        <f>'Pietro Labels'!B15</f>
        <v>19083</v>
      </c>
      <c r="C15" s="12" t="str">
        <f>'Pietro Labels'!C15</f>
        <v xml:space="preserve">se effects on motor premium development are partially offset by our pruning initiatives in some areas of the country and own fleets. as for non-motor business, there is a decrease of 2.5%, which is attributable to the corporate lines and is due both to the adverse economic situation impacting the commercial and industrial business and to the consolidation of some unprofitable health contracts. in france, there is a positive evolution in both motor and non-motor business. in particular, in the non-motor segment, the increase is driven by the personal lines, while in motor the premiums have progressed thanks to the tariff revaluation applied since 2010, which led to a 5% increase of the average premium in the motor portfolio. as for germany, motor premiums grew by 1.9%, with a 1.6% increase </v>
      </c>
      <c r="D15" s="10" t="str">
        <f>'Pietro Labels'!D15</f>
        <v>france</v>
      </c>
      <c r="E15" s="10">
        <f>'Pietro Labels'!E15</f>
        <v>86350</v>
      </c>
      <c r="F15" s="10">
        <f>'Pietro Labels'!F15</f>
        <v>1</v>
      </c>
      <c r="G15" s="10">
        <f>VLOOKUP(E15,'Nico Labels'!$E$2:$F$301, 2, FALSE)</f>
        <v>1</v>
      </c>
      <c r="H15" s="10">
        <f t="shared" si="0"/>
        <v>0</v>
      </c>
      <c r="I15" s="10"/>
      <c r="J15" s="11">
        <f t="shared" si="1"/>
        <v>1</v>
      </c>
      <c r="K15" s="10"/>
      <c r="L15" s="10">
        <f>VLOOKUP('Combined Labels'!E15,'Pietro Labels'!$E$2:$G$301, 3,FALSE)</f>
        <v>0</v>
      </c>
      <c r="M15" s="10">
        <f>VLOOKUP('Combined Labels'!E15, 'Nico Labels'!E15:G314, 3, FALSE)</f>
        <v>0</v>
      </c>
      <c r="N15">
        <f t="shared" si="2"/>
        <v>0</v>
      </c>
      <c r="P15">
        <f t="shared" si="3"/>
        <v>0</v>
      </c>
      <c r="Q15" t="str">
        <f>_xlfn.XLOOKUP(E15,'Nico Labels'!$E$2:$E$301,'Nico Labels'!$C$2:$C$301,,0,1)</f>
        <v xml:space="preserve">se effects on motor premium development are partially offset by our pruning initiatives in some areas of the country and own fleets. as for non-motor business, there is a decrease of 2.5%, which is attributable to the corporate lines and is due both to the adverse economic situation impacting the commercial and industrial business and to the consolidation of some unprofitable health contracts. in france, there is a positive evolution in both motor and non-motor business. in particular, in the non-motor segment, the increase is driven by the personal lines, while in motor the premiums have progressed thanks to the tariff revaluation applied since 2010, which led to a 5% increase of the average premium in the motor portfolio. as for germany, motor premiums grew by 1.9%, with a 1.6% increase </v>
      </c>
    </row>
    <row r="16" spans="1:17" ht="101.5" x14ac:dyDescent="0.35">
      <c r="A16" s="10" t="str">
        <f>'Pietro Labels'!A16</f>
        <v>poland</v>
      </c>
      <c r="B16" s="10">
        <f>'Pietro Labels'!B16</f>
        <v>35405</v>
      </c>
      <c r="C16" s="12" t="str">
        <f>'Pietro Labels'!C16</f>
        <v xml:space="preserve"> both material and very tangible. there are solutions available almost off-the-shelf that do not require [massive reference], but with a very meaningful business case. let me just mention here that we have, for instance, just now installed a cloud-based dialer in our polish markets and also with very promising results. i think this is the first or second cloud-based installation in europe. and in poland now, we are able to engage with twice as many customers with the same number of employee compared to the situation prior to installing this new dialer. and also our self-service portal in the u.k. is delivering results above expectations, both in terms of average installments paid and also the number of installment plans established. so going digital and spearhead industry is consequently a</v>
      </c>
      <c r="D16" s="10" t="str">
        <f>'Pietro Labels'!D16</f>
        <v>poland</v>
      </c>
      <c r="E16" s="10">
        <f>'Pietro Labels'!E16</f>
        <v>151117</v>
      </c>
      <c r="F16" s="10">
        <f>'Pietro Labels'!F16</f>
        <v>0</v>
      </c>
      <c r="G16" s="10">
        <f>VLOOKUP(E16,'Nico Labels'!$E$2:$F$301, 2, FALSE)</f>
        <v>0</v>
      </c>
      <c r="H16" s="10">
        <f t="shared" si="0"/>
        <v>0</v>
      </c>
      <c r="I16" s="10"/>
      <c r="J16" s="11">
        <f t="shared" si="1"/>
        <v>0</v>
      </c>
      <c r="K16" s="10"/>
      <c r="L16" s="10">
        <f>VLOOKUP('Combined Labels'!E16,'Pietro Labels'!$E$2:$G$301, 3,FALSE)</f>
        <v>1</v>
      </c>
      <c r="M16" s="10">
        <f>VLOOKUP('Combined Labels'!E16, 'Nico Labels'!E16:G315, 3, FALSE)</f>
        <v>0</v>
      </c>
      <c r="N16">
        <f t="shared" si="2"/>
        <v>1</v>
      </c>
      <c r="O16">
        <v>1</v>
      </c>
      <c r="P16">
        <f t="shared" si="3"/>
        <v>1</v>
      </c>
      <c r="Q16" t="str">
        <f>_xlfn.XLOOKUP(E16,'Nico Labels'!$E$2:$E$301,'Nico Labels'!$C$2:$C$301,,0,1)</f>
        <v xml:space="preserve"> both material and very tangible. there are solutions available almost off-the-shelf that do not require [massive reference], but with a very meaningful business case. let me just mention here that we have, for instance, just now installed a cloud-based dialer in our polish markets and also with very promising results. i think this is the first or second cloud-based installation in europe. and in poland now, we are able to engage with twice as many customers with the same number of employee compared to the situation prior to installing this new dialer. and also our self-service portal in the u.k. is delivering results above expectations, both in terms of average installments paid and also the number of installment plans established. so going digital and spearhead industry is consequently a</v>
      </c>
    </row>
    <row r="17" spans="1:17" ht="101.5" x14ac:dyDescent="0.35">
      <c r="A17" s="10" t="str">
        <f>'Pietro Labels'!A17</f>
        <v>czech</v>
      </c>
      <c r="B17" s="10">
        <f>'Pietro Labels'!B17</f>
        <v>26161</v>
      </c>
      <c r="C17" s="12" t="str">
        <f>'Pietro Labels'!C17</f>
        <v>on of our results for 2014. just some precision, libor loefler and aurelien viry, libor the old chief financial officer, and aurelien, our chief risk officer are with me, and pavel cejka is not there for the moment. but vladimir jerabek, the head of our distribution network, is with us to answer to your questions after the presentation if you have. so i'll start with the czech macroeconomic data. czech economy continued its recovery when in the third quarter the czech gdp grew by 2.4% year on year and by 0.4% quarter on quarter. the estimate for the growth in the last quarter is also positive, by approximately 0.5%, many thanks to the domestic demand. our estimate of the gdp growth for the full year 2014 is 2.3%. our outlook for this year is at the same level of 2.3%, thanks to a solid dom</v>
      </c>
      <c r="D17" s="10" t="str">
        <f>'Pietro Labels'!D17</f>
        <v>czechia</v>
      </c>
      <c r="E17" s="10">
        <f>'Pietro Labels'!E17</f>
        <v>118299</v>
      </c>
      <c r="F17" s="10">
        <f>'Pietro Labels'!F17</f>
        <v>2</v>
      </c>
      <c r="G17" s="10">
        <f>VLOOKUP(E17,'Nico Labels'!$E$2:$F$301, 2, FALSE)</f>
        <v>2</v>
      </c>
      <c r="H17" s="10">
        <f t="shared" si="0"/>
        <v>0</v>
      </c>
      <c r="I17" s="10"/>
      <c r="J17" s="11">
        <f t="shared" si="1"/>
        <v>2</v>
      </c>
      <c r="K17" s="10"/>
      <c r="L17" s="10">
        <f>VLOOKUP('Combined Labels'!E17,'Pietro Labels'!$E$2:$G$301, 3,FALSE)</f>
        <v>0</v>
      </c>
      <c r="M17" s="10">
        <f>VLOOKUP('Combined Labels'!E17, 'Nico Labels'!E17:G316, 3, FALSE)</f>
        <v>0</v>
      </c>
      <c r="N17">
        <f t="shared" si="2"/>
        <v>0</v>
      </c>
      <c r="P17">
        <f t="shared" si="3"/>
        <v>0</v>
      </c>
      <c r="Q17" t="str">
        <f>_xlfn.XLOOKUP(E17,'Nico Labels'!$E$2:$E$301,'Nico Labels'!$C$2:$C$301,,0,1)</f>
        <v>on of our results for 2014. just some precision, libor loefler and aurelien viry, libor the old chief financial officer, and aurelien, our chief risk officer are with me, and pavel cejka is not there for the moment. but vladimir jerabek, the head of our distribution network, is with us to answer to your questions after the presentation if you have. so i'll start with the czech macroeconomic data. czech economy continued its recovery when in the third quarter the czech gdp grew by 2.4% year on year and by 0.4% quarter on quarter. the estimate for the growth in the last quarter is also positive, by approximately 0.5%, many thanks to the domestic demand. our estimate of the gdp growth for the full year 2014 is 2.3%. our outlook for this year is at the same level of 2.3%, thanks to a solid dom</v>
      </c>
    </row>
    <row r="18" spans="1:17" ht="101.5" x14ac:dyDescent="0.35">
      <c r="A18" s="10" t="str">
        <f>'Pietro Labels'!A18</f>
        <v>sweden</v>
      </c>
      <c r="B18" s="10">
        <f>'Pietro Labels'!B18</f>
        <v>24261</v>
      </c>
      <c r="C18" s="12" t="str">
        <f>'Pietro Labels'!C18</f>
        <v>e can see here that year on year it was 0.4%; it was 0.2% in the quarter. we have some match funding in our capital when it comes to the hybrids and tier 2 instruments that we have issued. of course, now we have a situation, as you know, where lots of our capital is core capital; and of course, by law, we have to hold that in swedish kronor. of course, the equity we hold in our activities outside sweden is in foreign currencies, so that is the hedging element. we are trying over time to get as little volatility as possible in these items, but there are also problems from a tax point of view. you're not entitled to hold whatever capital you want in a foreign entity, etc., for tax reasons, and so on. so it's technically not totally -- and then, of course, we have to also admit that we are no</v>
      </c>
      <c r="D18" s="10" t="str">
        <f>'Pietro Labels'!D18</f>
        <v>sweden</v>
      </c>
      <c r="E18" s="10">
        <f>'Pietro Labels'!E18</f>
        <v>111146</v>
      </c>
      <c r="F18" s="10">
        <f>'Pietro Labels'!F18</f>
        <v>0</v>
      </c>
      <c r="G18" s="10">
        <f>VLOOKUP(E18,'Nico Labels'!$E$2:$F$301, 2, FALSE)</f>
        <v>0</v>
      </c>
      <c r="H18" s="10">
        <f t="shared" si="0"/>
        <v>0</v>
      </c>
      <c r="I18" s="10"/>
      <c r="J18" s="11">
        <f t="shared" si="1"/>
        <v>0</v>
      </c>
      <c r="K18" s="10"/>
      <c r="L18" s="10">
        <f>VLOOKUP('Combined Labels'!E18,'Pietro Labels'!$E$2:$G$301, 3,FALSE)</f>
        <v>1</v>
      </c>
      <c r="M18" s="10">
        <f>VLOOKUP('Combined Labels'!E18, 'Nico Labels'!E18:G317, 3, FALSE)</f>
        <v>0</v>
      </c>
      <c r="N18">
        <f t="shared" si="2"/>
        <v>1</v>
      </c>
      <c r="O18">
        <v>1</v>
      </c>
      <c r="P18">
        <f t="shared" si="3"/>
        <v>1</v>
      </c>
      <c r="Q18" t="str">
        <f>_xlfn.XLOOKUP(E18,'Nico Labels'!$E$2:$E$301,'Nico Labels'!$C$2:$C$301,,0,1)</f>
        <v>e can see here that year on year it was 0.4%; it was 0.2% in the quarter. we have some match funding in our capital when it comes to the hybrids and tier 2 instruments that we have issued. of course, now we have a situation, as you know, where lots of our capital is core capital; and of course, by law, we have to hold that in swedish kronor. of course, the equity we hold in our activities outside sweden is in foreign currencies, so that is the hedging element. we are trying over time to get as little volatility as possible in these items, but there are also problems from a tax point of view. you're not entitled to hold whatever capital you want in a foreign entity, etc., for tax reasons, and so on. so it's technically not totally -- and then, of course, we have to also admit that we are no</v>
      </c>
    </row>
    <row r="19" spans="1:17" ht="101.5" x14ac:dyDescent="0.35">
      <c r="A19" s="10" t="str">
        <f>'Pietro Labels'!A19</f>
        <v>poland</v>
      </c>
      <c r="B19" s="10">
        <f>'Pietro Labels'!B19</f>
        <v>49482</v>
      </c>
      <c r="C19" s="12" t="str">
        <f>'Pietro Labels'!C19</f>
        <v>ourse, it's all accompanied with a big risk coming from the swiss franc, and it's a noticeable risk. and it's a risk that's still remains unresolved, and it can have a big impact on the way things shape up for the banking sector in poland. when it comes to credit risk, at least for the coming year, i don't think it's going to be as significant as to have a negative impact on us. interest rates in poland may be increased according to the monetary policy council, but not significantly. so we will continue to have a good proportion between the interest rates and our interest-related revenues. and of course, there will be some write-offs due to some loans. if i were to answer about this crisis and how long it will last, it's very difficult to answer this question because, well, acquiring capit</v>
      </c>
      <c r="D19" s="10" t="str">
        <f>'Pietro Labels'!D19</f>
        <v>poland</v>
      </c>
      <c r="E19" s="10">
        <f>'Pietro Labels'!E19</f>
        <v>197278</v>
      </c>
      <c r="F19" s="10">
        <f>'Pietro Labels'!F19</f>
        <v>0</v>
      </c>
      <c r="G19" s="10">
        <f>VLOOKUP(E19,'Nico Labels'!$E$2:$F$301, 2, FALSE)</f>
        <v>-1</v>
      </c>
      <c r="H19" s="10">
        <f t="shared" si="0"/>
        <v>1</v>
      </c>
      <c r="I19" s="10">
        <v>-1</v>
      </c>
      <c r="J19" s="11">
        <f t="shared" si="1"/>
        <v>-1</v>
      </c>
      <c r="K19" s="10"/>
      <c r="L19" s="10">
        <f>VLOOKUP('Combined Labels'!E19,'Pietro Labels'!$E$2:$G$301, 3,FALSE)</f>
        <v>0</v>
      </c>
      <c r="M19" s="10">
        <f>VLOOKUP('Combined Labels'!E19, 'Nico Labels'!E19:G318, 3, FALSE)</f>
        <v>0</v>
      </c>
      <c r="N19">
        <f t="shared" si="2"/>
        <v>0</v>
      </c>
      <c r="P19">
        <f t="shared" si="3"/>
        <v>0</v>
      </c>
      <c r="Q19" t="str">
        <f>_xlfn.XLOOKUP(E19,'Nico Labels'!$E$2:$E$301,'Nico Labels'!$C$2:$C$301,,0,1)</f>
        <v>ourse, it's all accompanied with a big risk coming from the swiss franc, and it's a noticeable risk. and it's a risk that's still remains unresolved, and it can have a big impact on the way things shape up for the banking sector in poland. when it comes to credit risk, at least for the coming year, i don't think it's going to be as significant as to have a negative impact on us. interest rates in poland may be increased according to the monetary policy council, but not significantly. so we will continue to have a good proportion between the interest rates and our interest-related revenues. and of course, there will be some write-offs due to some loans. if i were to answer about this crisis and how long it will last, it's very difficult to answer this question because, well, acquiring capit</v>
      </c>
    </row>
    <row r="20" spans="1:17" ht="101.5" x14ac:dyDescent="0.35">
      <c r="A20" s="10" t="str">
        <f>'Pietro Labels'!A20</f>
        <v>finland</v>
      </c>
      <c r="B20" s="10">
        <f>'Pietro Labels'!B20</f>
        <v>7394</v>
      </c>
      <c r="C20" s="12" t="str">
        <f>'Pietro Labels'!C20</f>
        <v>se go ahead and announce your company name and location. fiona swasell, execution ltd. - analyst good afternoon. it's fiona swasell from execution in london. just, could we talk a bit more about your guidance on net interest income for '07 on pro forma '06? you mentioned double-digit loan growth, but could you talk about whether you've assumed higher interest rates through '07? what is assumed in finland, for example? because i think that's quite rate sensitive. and also, particularly, the funding costs of the -- obviously, you're upping the hybrid amount, so is the number including that, so underlying the growth rates even higher. and kind of what's your expectation for spread pressure? and then, the second issue is kind of risk-weighted asset growth. you mentioned using cds and things li</v>
      </c>
      <c r="D20" s="10" t="str">
        <f>'Pietro Labels'!D20</f>
        <v>finland</v>
      </c>
      <c r="E20" s="10">
        <f>'Pietro Labels'!E20</f>
        <v>28938</v>
      </c>
      <c r="F20" s="10">
        <f>'Pietro Labels'!F20</f>
        <v>0</v>
      </c>
      <c r="G20" s="10">
        <f>VLOOKUP(E20,'Nico Labels'!$E$2:$F$301, 2, FALSE)</f>
        <v>0</v>
      </c>
      <c r="H20" s="10">
        <f t="shared" si="0"/>
        <v>0</v>
      </c>
      <c r="I20" s="10"/>
      <c r="J20" s="11">
        <f t="shared" si="1"/>
        <v>0</v>
      </c>
      <c r="K20" s="10"/>
      <c r="L20" s="10">
        <f>VLOOKUP('Combined Labels'!E20,'Pietro Labels'!$E$2:$G$301, 3,FALSE)</f>
        <v>1</v>
      </c>
      <c r="M20" s="10">
        <f>VLOOKUP('Combined Labels'!E20, 'Nico Labels'!E20:G319, 3, FALSE)</f>
        <v>0</v>
      </c>
      <c r="N20">
        <f t="shared" si="2"/>
        <v>1</v>
      </c>
      <c r="O20">
        <v>0</v>
      </c>
      <c r="P20">
        <f t="shared" si="3"/>
        <v>0</v>
      </c>
      <c r="Q20" t="str">
        <f>_xlfn.XLOOKUP(E20,'Nico Labels'!$E$2:$E$301,'Nico Labels'!$C$2:$C$301,,0,1)</f>
        <v>se go ahead and announce your company name and location. fiona swasell, execution ltd. - analyst good afternoon. it's fiona swasell from execution in london. just, could we talk a bit more about your guidance on net interest income for '07 on pro forma '06? you mentioned double-digit loan growth, but could you talk about whether you've assumed higher interest rates through '07? what is assumed in finland, for example? because i think that's quite rate sensitive. and also, particularly, the funding costs of the -- obviously, you're upping the hybrid amount, so is the number including that, so underlying the growth rates even higher. and kind of what's your expectation for spread pressure? and then, the second issue is kind of risk-weighted asset growth. you mentioned using cds and things li</v>
      </c>
    </row>
    <row r="21" spans="1:17" ht="101.5" x14ac:dyDescent="0.35">
      <c r="A21" s="10" t="str">
        <f>'Pietro Labels'!A21</f>
        <v>france</v>
      </c>
      <c r="B21" s="10">
        <f>'Pietro Labels'!B21</f>
        <v>4743</v>
      </c>
      <c r="C21" s="12" t="str">
        <f>'Pietro Labels'!C21</f>
        <v xml:space="preserve">tal gains due to the pro forma effect of the restructuring of the portfolio in 2004. and in spain, where we operated with stable combined ratios, we also had a slight decrease of realized capital gains. net combined ratios in france - as i mentioned earlier, they were stable at 98.8% in the first half 2004 -- '05, in line with our target which is to maintain a combined ratio below 99%. outside of france an increase. you see that outside of france combined ratios decreased down to 93.8%. they were stable at an excellent level in spain, below 92%, and you see that we had further improvements in all other countries - in belgium, in the netherlands, and in south america. altogether, on a consolidated basis, the combined ratio stood at 96.9% for the first half 2005 which was a new improvement, </v>
      </c>
      <c r="D21" s="10" t="str">
        <f>'Pietro Labels'!D21</f>
        <v>france</v>
      </c>
      <c r="E21" s="10">
        <f>'Pietro Labels'!E21</f>
        <v>17665</v>
      </c>
      <c r="F21" s="10">
        <f>'Pietro Labels'!F21</f>
        <v>0</v>
      </c>
      <c r="G21" s="10">
        <f>VLOOKUP(E21,'Nico Labels'!$E$2:$F$301, 2, FALSE)</f>
        <v>0</v>
      </c>
      <c r="H21" s="10">
        <f t="shared" si="0"/>
        <v>0</v>
      </c>
      <c r="I21" s="10"/>
      <c r="J21" s="11">
        <f t="shared" si="1"/>
        <v>0</v>
      </c>
      <c r="K21" s="10"/>
      <c r="L21" s="10">
        <f>VLOOKUP('Combined Labels'!E21,'Pietro Labels'!$E$2:$G$301, 3,FALSE)</f>
        <v>0</v>
      </c>
      <c r="M21" s="10">
        <f>VLOOKUP('Combined Labels'!E21, 'Nico Labels'!E21:G320, 3, FALSE)</f>
        <v>0</v>
      </c>
      <c r="N21">
        <f t="shared" si="2"/>
        <v>0</v>
      </c>
      <c r="P21">
        <f t="shared" si="3"/>
        <v>0</v>
      </c>
      <c r="Q21" t="str">
        <f>_xlfn.XLOOKUP(E21,'Nico Labels'!$E$2:$E$301,'Nico Labels'!$C$2:$C$301,,0,1)</f>
        <v xml:space="preserve">tal gains due to the pro forma effect of the restructuring of the portfolio in 2004. and in spain, where we operated with stable combined ratios, we also had a slight decrease of realized capital gains. net combined ratios in france - as i mentioned earlier, they were stable at 98.8% in the first half 2004 -- '05, in line with our target which is to maintain a combined ratio below 99%. outside of france an increase. you see that outside of france combined ratios decreased down to 93.8%. they were stable at an excellent level in spain, below 92%, and you see that we had further improvements in all other countries - in belgium, in the netherlands, and in south america. altogether, on a consolidated basis, the combined ratio stood at 96.9% for the first half 2005 which was a new improvement, </v>
      </c>
    </row>
    <row r="22" spans="1:17" ht="101.5" x14ac:dyDescent="0.35">
      <c r="A22" s="10" t="str">
        <f>'Pietro Labels'!A22</f>
        <v>french</v>
      </c>
      <c r="B22" s="10">
        <f>'Pietro Labels'!B22</f>
        <v>41926</v>
      </c>
      <c r="C22" s="12" t="str">
        <f>'Pietro Labels'!C22</f>
        <v>n out, of which eur 60 million on own funds portfolio. but the net profit of the company was protected by roughly eur 100 million by hedging against the decrease of value of equities. then all in all, we relatively reduced the impact, which could have larger of the crisis in terms of equity for the company. and we have invested in an insurance industry investment program, which was decided by the french insurance industry. if you look now on our business -- monthly business volumes, you see that in the 3 regions where we operate, the situation is now becoming slightly normal. if you look at france, the core of the crisis was in may, where production was eur 1 billion below production of january. and now between may and june, we almost multiplied it by 2 the production. and the recent infor</v>
      </c>
      <c r="D22" s="10" t="str">
        <f>'Pietro Labels'!D22</f>
        <v>france</v>
      </c>
      <c r="E22" s="10">
        <f>'Pietro Labels'!E22</f>
        <v>174138</v>
      </c>
      <c r="F22" s="10">
        <f>'Pietro Labels'!F22</f>
        <v>2</v>
      </c>
      <c r="G22" s="10">
        <f>VLOOKUP(E22,'Nico Labels'!$E$2:$F$301, 2, FALSE)</f>
        <v>0</v>
      </c>
      <c r="H22" s="10">
        <f t="shared" si="0"/>
        <v>1</v>
      </c>
      <c r="I22" s="10">
        <v>0</v>
      </c>
      <c r="J22" s="11">
        <f t="shared" si="1"/>
        <v>0</v>
      </c>
      <c r="K22" s="10"/>
      <c r="L22" s="10">
        <f>VLOOKUP('Combined Labels'!E22,'Pietro Labels'!$E$2:$G$301, 3,FALSE)</f>
        <v>0</v>
      </c>
      <c r="M22" s="10">
        <f>VLOOKUP('Combined Labels'!E22, 'Nico Labels'!E22:G321, 3, FALSE)</f>
        <v>0</v>
      </c>
      <c r="N22">
        <f t="shared" si="2"/>
        <v>0</v>
      </c>
      <c r="P22">
        <f t="shared" si="3"/>
        <v>0</v>
      </c>
      <c r="Q22" t="str">
        <f>_xlfn.XLOOKUP(E22,'Nico Labels'!$E$2:$E$301,'Nico Labels'!$C$2:$C$301,,0,1)</f>
        <v>n out, of which eur 60 million on own funds portfolio. but the net profit of the company was protected by roughly eur 100 million by hedging against the decrease of value of equities. then all in all, we relatively reduced the impact, which could have larger of the crisis in terms of equity for the company. and we have invested in an insurance industry investment program, which was decided by the french insurance industry. if you look now on our business -- monthly business volumes, you see that in the 3 regions where we operate, the situation is now becoming slightly normal. if you look at france, the core of the crisis was in may, where production was eur 1 billion below production of january. and now between may and june, we almost multiplied it by 2 the production. and the recent infor</v>
      </c>
    </row>
    <row r="23" spans="1:17" ht="101.5" x14ac:dyDescent="0.35">
      <c r="A23" s="10" t="str">
        <f>'Pietro Labels'!A23</f>
        <v>italy</v>
      </c>
      <c r="B23" s="10">
        <f>'Pietro Labels'!B23</f>
        <v>21357</v>
      </c>
      <c r="C23" s="12" t="str">
        <f>'Pietro Labels'!C23</f>
        <v>ued that. we remain committed to protecting margins. the same is true, by the way, as i mentioned earlier in russia. we have been restructuring and re-underwriting our healthcare business. we had a lot of large corporate accounts that were providing a lot of revenues, but very little profitability. we have been letting go, just to give you another example. so that is eastern europe. let's turn to italy. bersani 2 was the question, and how do you feel. they call it a little bit differently, growth 2.0. that is really funny because i am not sure what the growth is meant by; it is probably growth in something. i don't know. it might be mandatory discounts, increase, and price increases only very two years, la la la la. this, the [cratos, lupo] and previous laws have been designed, but we do l</v>
      </c>
      <c r="D23" s="10" t="str">
        <f>'Pietro Labels'!D23</f>
        <v>italy</v>
      </c>
      <c r="E23" s="10">
        <f>'Pietro Labels'!E23</f>
        <v>96779</v>
      </c>
      <c r="F23" s="10">
        <f>'Pietro Labels'!F23</f>
        <v>0</v>
      </c>
      <c r="G23" s="10">
        <f>VLOOKUP(E23,'Nico Labels'!$E$2:$F$301, 2, FALSE)</f>
        <v>0</v>
      </c>
      <c r="H23" s="10">
        <f t="shared" si="0"/>
        <v>0</v>
      </c>
      <c r="I23" s="10"/>
      <c r="J23" s="11">
        <f t="shared" si="1"/>
        <v>0</v>
      </c>
      <c r="K23" s="10"/>
      <c r="L23" s="10">
        <f>VLOOKUP('Combined Labels'!E23,'Pietro Labels'!$E$2:$G$301, 3,FALSE)</f>
        <v>0</v>
      </c>
      <c r="M23" s="10">
        <f>VLOOKUP('Combined Labels'!E23, 'Nico Labels'!E23:G322, 3, FALSE)</f>
        <v>0</v>
      </c>
      <c r="N23">
        <f t="shared" si="2"/>
        <v>0</v>
      </c>
      <c r="P23">
        <f t="shared" si="3"/>
        <v>0</v>
      </c>
      <c r="Q23" t="str">
        <f>_xlfn.XLOOKUP(E23,'Nico Labels'!$E$2:$E$301,'Nico Labels'!$C$2:$C$301,,0,1)</f>
        <v>ued that. we remain committed to protecting margins. the same is true, by the way, as i mentioned earlier in russia. we have been restructuring and re-underwriting our healthcare business. we had a lot of large corporate accounts that were providing a lot of revenues, but very little profitability. we have been letting go, just to give you another example. so that is eastern europe. let's turn to italy. bersani 2 was the question, and how do you feel. they call it a little bit differently, growth 2.0. that is really funny because i am not sure what the growth is meant by; it is probably growth in something. i don't know. it might be mandatory discounts, increase, and price increases only very two years, la la la la. this, the [cratos, lupo] and previous laws have been designed, but we do l</v>
      </c>
    </row>
    <row r="24" spans="1:17" ht="101.5" x14ac:dyDescent="0.35">
      <c r="A24" s="10" t="str">
        <f>'Pietro Labels'!A24</f>
        <v>french</v>
      </c>
      <c r="B24" s="10">
        <f>'Pietro Labels'!B24</f>
        <v>31865</v>
      </c>
      <c r="C24" s="12" t="str">
        <f>'Pietro Labels'!C24</f>
        <v xml:space="preserve"> what it is, it has you know, the last quarter and the first quarter of the year are a bit different. so meaning, the last quarter is basically 2.5 months of activity, given holidays and the likes, and the first quarter is more like 3.5 months of activity. so you typically see a pickup in activity, which then also consumes part of what the lcr is about. so that is basically what it is. and on the french election, honestly, the only thing i can say is that in the date today, it is business as usual. so the activities goes on, and there is no particular thing to be mentioned. that will be my answers, stefan. operator the next question is over to the line of kiri vijayarajah at barclays capital. kiri vijayarajah, barclays plc, research division - director and equity analyst just a couple of q</v>
      </c>
      <c r="D24" s="10" t="str">
        <f>'Pietro Labels'!D24</f>
        <v>france</v>
      </c>
      <c r="E24" s="10">
        <f>'Pietro Labels'!E24</f>
        <v>137789</v>
      </c>
      <c r="F24" s="10">
        <f>'Pietro Labels'!F24</f>
        <v>0</v>
      </c>
      <c r="G24" s="10">
        <f>VLOOKUP(E24,'Nico Labels'!$E$2:$F$301, 2, FALSE)</f>
        <v>0</v>
      </c>
      <c r="H24" s="10">
        <f t="shared" si="0"/>
        <v>0</v>
      </c>
      <c r="I24" s="10"/>
      <c r="J24" s="11">
        <f t="shared" si="1"/>
        <v>0</v>
      </c>
      <c r="K24" s="10"/>
      <c r="L24" s="10">
        <f>VLOOKUP('Combined Labels'!E24,'Pietro Labels'!$E$2:$G$301, 3,FALSE)</f>
        <v>0</v>
      </c>
      <c r="M24" s="10">
        <f>VLOOKUP('Combined Labels'!E24, 'Nico Labels'!E24:G323, 3, FALSE)</f>
        <v>0</v>
      </c>
      <c r="N24">
        <f t="shared" si="2"/>
        <v>0</v>
      </c>
      <c r="P24">
        <f t="shared" si="3"/>
        <v>0</v>
      </c>
      <c r="Q24" t="str">
        <f>_xlfn.XLOOKUP(E24,'Nico Labels'!$E$2:$E$301,'Nico Labels'!$C$2:$C$301,,0,1)</f>
        <v xml:space="preserve"> what it is, it has you know, the last quarter and the first quarter of the year are a bit different. so meaning, the last quarter is basically 2.5 months of activity, given holidays and the likes, and the first quarter is more like 3.5 months of activity. so you typically see a pickup in activity, which then also consumes part of what the lcr is about. so that is basically what it is. and on the french election, honestly, the only thing i can say is that in the date today, it is business as usual. so the activities goes on, and there is no particular thing to be mentioned. that will be my answers, stefan. operator the next question is over to the line of kiri vijayarajah at barclays capital. kiri vijayarajah, barclays plc, research division - director and equity analyst just a couple of q</v>
      </c>
    </row>
    <row r="25" spans="1:17" ht="101.5" x14ac:dyDescent="0.35">
      <c r="A25" s="10" t="str">
        <f>'Pietro Labels'!A25</f>
        <v>netherlands</v>
      </c>
      <c r="B25" s="10">
        <f>'Pietro Labels'!B25</f>
        <v>48806</v>
      </c>
      <c r="C25" s="12" t="str">
        <f>'Pietro Labels'!C25</f>
        <v>inable in their lives? all 3 transitions are driving for a compass for our strategy going forward. if i look at the role as a gatekeeper to the financial system more specifically, our responsibility to be complying with all the kyc responsibilities that a bank has. there is still considerable work done following -- to be done following the significant request that was made by the regulator in the netherlands where we are forced to improve the fundamentals of our kyc operation and are doing so with increased efforts, increased resources. by now, there are about 6,500 people working, that's 5,500 ftes working within rabobank around the world to help create this up to an acceptable level that complies with the requirements of the law, but also that helps to perform the role of gatekeeper to a</v>
      </c>
      <c r="D25" s="10" t="str">
        <f>'Pietro Labels'!D25</f>
        <v>netherlands</v>
      </c>
      <c r="E25" s="10">
        <f>'Pietro Labels'!E25</f>
        <v>195681</v>
      </c>
      <c r="F25" s="10">
        <f>'Pietro Labels'!F25</f>
        <v>0</v>
      </c>
      <c r="G25" s="10">
        <f>VLOOKUP(E25,'Nico Labels'!$E$2:$F$301, 2, FALSE)</f>
        <v>0</v>
      </c>
      <c r="H25" s="10">
        <f t="shared" si="0"/>
        <v>0</v>
      </c>
      <c r="I25" s="10"/>
      <c r="J25" s="11">
        <f t="shared" si="1"/>
        <v>0</v>
      </c>
      <c r="K25" s="10"/>
      <c r="L25" s="10">
        <f>VLOOKUP('Combined Labels'!E25,'Pietro Labels'!$E$2:$G$301, 3,FALSE)</f>
        <v>0</v>
      </c>
      <c r="M25" s="10">
        <f>VLOOKUP('Combined Labels'!E25, 'Nico Labels'!E25:G324, 3, FALSE)</f>
        <v>0</v>
      </c>
      <c r="N25">
        <f t="shared" si="2"/>
        <v>0</v>
      </c>
      <c r="P25">
        <f t="shared" si="3"/>
        <v>0</v>
      </c>
      <c r="Q25" t="str">
        <f>_xlfn.XLOOKUP(E25,'Nico Labels'!$E$2:$E$301,'Nico Labels'!$C$2:$C$301,,0,1)</f>
        <v>inable in their lives? all 3 transitions are driving for a compass for our strategy going forward. if i look at the role as a gatekeeper to the financial system more specifically, our responsibility to be complying with all the kyc responsibilities that a bank has. there is still considerable work done following -- to be done following the significant request that was made by the regulator in the netherlands where we are forced to improve the fundamentals of our kyc operation and are doing so with increased efforts, increased resources. by now, there are about 6,500 people working, that's 5,500 ftes working within rabobank around the world to help create this up to an acceptable level that complies with the requirements of the law, but also that helps to perform the role of gatekeeper to a</v>
      </c>
    </row>
    <row r="26" spans="1:17" ht="101.5" x14ac:dyDescent="0.35">
      <c r="A26" s="10" t="str">
        <f>'Pietro Labels'!A26</f>
        <v>greeks</v>
      </c>
      <c r="B26" s="10">
        <f>'Pietro Labels'!B26</f>
        <v>18867</v>
      </c>
      <c r="C26" s="12" t="str">
        <f>'Pietro Labels'!C26</f>
        <v>ut could you just talk a little about, because the vienna initiative was partly to lock in parent company funding into central european operations and that would be quite counterproductive given the situation in hungary. so what do you see in public sector -- official involvement as constructive (inaudible). and then second to that, is the behavior of the genuinely stressed western companies, the greeks and romania. is that helpful to you because they are behaving rationally, disappearing, however is that elements of unhealthy competition? and even though the parent company's situation suggests that they should be out of your way. thank you. unidentified audience member concerning the vienna initiative and the differences between then and now, at the time when this first wave of the crisis</v>
      </c>
      <c r="D26" s="10" t="str">
        <f>'Pietro Labels'!D26</f>
        <v>greece</v>
      </c>
      <c r="E26" s="10">
        <f>'Pietro Labels'!E26</f>
        <v>84678</v>
      </c>
      <c r="F26" s="10">
        <f>'Pietro Labels'!F26</f>
        <v>-1</v>
      </c>
      <c r="G26" s="10">
        <f>VLOOKUP(E26,'Nico Labels'!$E$2:$F$301, 2, FALSE)</f>
        <v>-2</v>
      </c>
      <c r="H26" s="10">
        <f t="shared" si="0"/>
        <v>1</v>
      </c>
      <c r="I26" s="10">
        <v>-2</v>
      </c>
      <c r="J26" s="11">
        <f t="shared" si="1"/>
        <v>-2</v>
      </c>
      <c r="K26" s="10"/>
      <c r="L26" s="10">
        <f>VLOOKUP('Combined Labels'!E26,'Pietro Labels'!$E$2:$G$301, 3,FALSE)</f>
        <v>0</v>
      </c>
      <c r="M26" s="10">
        <f>VLOOKUP('Combined Labels'!E26, 'Nico Labels'!E26:G325, 3, FALSE)</f>
        <v>0</v>
      </c>
      <c r="N26">
        <f t="shared" si="2"/>
        <v>0</v>
      </c>
      <c r="P26">
        <f t="shared" si="3"/>
        <v>0</v>
      </c>
      <c r="Q26" t="str">
        <f>_xlfn.XLOOKUP(E26,'Nico Labels'!$E$2:$E$301,'Nico Labels'!$C$2:$C$301,,0,1)</f>
        <v>ut could you just talk a little about, because the vienna initiative was partly to lock in parent company funding into central european operations and that would be quite counterproductive given the situation in hungary. so what do you see in public sector -- official involvement as constructive (inaudible). and then second to that, is the behavior of the genuinely stressed western companies, the greeks and romania. is that helpful to you because they are behaving rationally, disappearing, however is that elements of unhealthy competition? and even though the parent company's situation suggests that they should be out of your way. thank you. unidentified audience member concerning the vienna initiative and the differences between then and now, at the time when this first wave of the crisis</v>
      </c>
    </row>
    <row r="27" spans="1:17" ht="101.5" x14ac:dyDescent="0.35">
      <c r="A27" s="10" t="str">
        <f>'Pietro Labels'!A27</f>
        <v>swedish</v>
      </c>
      <c r="B27" s="10">
        <f>'Pietro Labels'!B27</f>
        <v>10234</v>
      </c>
      <c r="C27" s="12" t="str">
        <f>'Pietro Labels'!C27</f>
        <v xml:space="preserve">siness. in sweden, if you compare it with united states, it's a totally different thing. in the united states, i believe that in most states you can actually give the keys back and then you're free from the loan. in sweden, you never get free from the loan. we got the house and we got, of course, the possibility to claim our money back year after year after year. and you can see, actually, in the swedish banks' income statements that there is still money coming in from the early 1990s from those kind of processes. so there's a small impact. from other parts of downturn in the general economy, these models in basel ii generally get a larger effect than you have in basel i, because in basel i it was only a list according to different categories. in basel ii it's a probability of default and </v>
      </c>
      <c r="D27" s="10" t="str">
        <f>'Pietro Labels'!D27</f>
        <v>sweden</v>
      </c>
      <c r="E27" s="10">
        <f>'Pietro Labels'!E27</f>
        <v>42535</v>
      </c>
      <c r="F27" s="10">
        <f>'Pietro Labels'!F27</f>
        <v>0</v>
      </c>
      <c r="G27" s="10">
        <f>VLOOKUP(E27,'Nico Labels'!$E$2:$F$301, 2, FALSE)</f>
        <v>0</v>
      </c>
      <c r="H27" s="10">
        <f t="shared" si="0"/>
        <v>0</v>
      </c>
      <c r="I27" s="10"/>
      <c r="J27" s="11">
        <f t="shared" si="1"/>
        <v>0</v>
      </c>
      <c r="K27" s="10"/>
      <c r="L27" s="10">
        <f>VLOOKUP('Combined Labels'!E27,'Pietro Labels'!$E$2:$G$301, 3,FALSE)</f>
        <v>1</v>
      </c>
      <c r="M27" s="10">
        <f>VLOOKUP('Combined Labels'!E27, 'Nico Labels'!E27:G326, 3, FALSE)</f>
        <v>0</v>
      </c>
      <c r="N27">
        <f t="shared" si="2"/>
        <v>1</v>
      </c>
      <c r="O27">
        <v>1</v>
      </c>
      <c r="P27">
        <f t="shared" si="3"/>
        <v>1</v>
      </c>
      <c r="Q27" t="str">
        <f>_xlfn.XLOOKUP(E27,'Nico Labels'!$E$2:$E$301,'Nico Labels'!$C$2:$C$301,,0,1)</f>
        <v xml:space="preserve">siness. in sweden, if you compare it with united states, it's a totally different thing. in the united states, i believe that in most states you can actually give the keys back and then you're free from the loan. in sweden, you never get free from the loan. we got the house and we got, of course, the possibility to claim our money back year after year after year. and you can see, actually, in the swedish banks' income statements that there is still money coming in from the early 1990s from those kind of processes. so there's a small impact. from other parts of downturn in the general economy, these models in basel ii generally get a larger effect than you have in basel i, because in basel i it was only a list according to different categories. in basel ii it's a probability of default and </v>
      </c>
    </row>
    <row r="28" spans="1:17" ht="101.5" x14ac:dyDescent="0.35">
      <c r="A28" s="10" t="str">
        <f>'Pietro Labels'!A28</f>
        <v>belgium</v>
      </c>
      <c r="B28" s="10">
        <f>'Pietro Labels'!B28</f>
        <v>14204</v>
      </c>
      <c r="C28" s="12" t="str">
        <f>'Pietro Labels'!C28</f>
        <v>e elements taken into account, how the production margin for this year compares to the margin you have on the outstandings on the stock. is it lower, significantly lower? is it --? pierre mariani, dexia - ceo higher. it was higher. the margin on new production has nothing to do -- or the spreads are higher. the commercial margin, it depends on the market. it's much higher in spain. it's higher in belgium on the new production, higher in france too, but on very limited volumes in france. so i think, globally, there is a strong improvement in margins, even after funding costs, particularly when you take into consideration the present situation and the present cost of funding on the capital market. and clearly the priority of the group is now to be sure that when we produce a aaa eligible ass</v>
      </c>
      <c r="D28" s="10" t="str">
        <f>'Pietro Labels'!D28</f>
        <v>belgium</v>
      </c>
      <c r="E28" s="10">
        <f>'Pietro Labels'!E28</f>
        <v>59698</v>
      </c>
      <c r="F28" s="10">
        <f>'Pietro Labels'!F28</f>
        <v>1</v>
      </c>
      <c r="G28" s="10">
        <f>VLOOKUP(E28,'Nico Labels'!$E$2:$F$301, 2, FALSE)</f>
        <v>0</v>
      </c>
      <c r="H28" s="10">
        <f t="shared" si="0"/>
        <v>1</v>
      </c>
      <c r="I28" s="10">
        <v>0</v>
      </c>
      <c r="J28" s="11">
        <f t="shared" si="1"/>
        <v>0</v>
      </c>
      <c r="K28" s="10"/>
      <c r="L28" s="10">
        <f>VLOOKUP('Combined Labels'!E28,'Pietro Labels'!$E$2:$G$301, 3,FALSE)</f>
        <v>0</v>
      </c>
      <c r="M28" s="10">
        <f>VLOOKUP('Combined Labels'!E28, 'Nico Labels'!E28:G327, 3, FALSE)</f>
        <v>0</v>
      </c>
      <c r="N28">
        <f t="shared" si="2"/>
        <v>0</v>
      </c>
      <c r="P28">
        <f t="shared" si="3"/>
        <v>0</v>
      </c>
      <c r="Q28" t="str">
        <f>_xlfn.XLOOKUP(E28,'Nico Labels'!$E$2:$E$301,'Nico Labels'!$C$2:$C$301,,0,1)</f>
        <v>e elements taken into account, how the production margin for this year compares to the margin you have on the outstandings on the stock. is it lower, significantly lower? is it --? pierre mariani, dexia - ceo higher. it was higher. the margin on new production has nothing to do -- or the spreads are higher. the commercial margin, it depends on the market. it's much higher in spain. it's higher in belgium on the new production, higher in france too, but on very limited volumes in france. so i think, globally, there is a strong improvement in margins, even after funding costs, particularly when you take into consideration the present situation and the present cost of funding on the capital market. and clearly the priority of the group is now to be sure that when we produce a aaa eligible ass</v>
      </c>
    </row>
    <row r="29" spans="1:17" ht="101.5" x14ac:dyDescent="0.35">
      <c r="A29" s="10" t="str">
        <f>'Pietro Labels'!A29</f>
        <v>czech</v>
      </c>
      <c r="B29" s="10">
        <f>'Pietro Labels'!B29</f>
        <v>24529</v>
      </c>
      <c r="C29" s="12" t="str">
        <f>'Pietro Labels'!C29</f>
        <v xml:space="preserve">quarter, and i wondered is there more reduction to come through in the pipeline and hence some rwa release potentially there? and also, following up on the czech republic. one of your french peers earlier this week that owns quite a large czech subsidiary is targeting something like 2% compound annual growth rates in revenues which seems a little bit low, and i wondered how you thought about your czech business. do you think you can do better than 2 percentage points of compound annual growth in revenues? and what other kind of revenue headwinds you think might be out there that's leading your large competitor to have such a cautious outlook in the czech republic. thanks. johan thijs, kbc group sa - group ceo on the sovereign bond exposure, indeed we have a slide on that exposure which is </v>
      </c>
      <c r="D29" s="10" t="str">
        <f>'Pietro Labels'!D29</f>
        <v>czechia</v>
      </c>
      <c r="E29" s="10">
        <f>'Pietro Labels'!E29</f>
        <v>112221</v>
      </c>
      <c r="F29" s="10">
        <f>'Pietro Labels'!F29</f>
        <v>-1</v>
      </c>
      <c r="G29" s="10">
        <f>VLOOKUP(E29,'Nico Labels'!$E$2:$F$301, 2, FALSE)</f>
        <v>-1</v>
      </c>
      <c r="H29" s="10">
        <f t="shared" si="0"/>
        <v>0</v>
      </c>
      <c r="I29" s="10"/>
      <c r="J29" s="11">
        <f t="shared" si="1"/>
        <v>-1</v>
      </c>
      <c r="K29" s="10"/>
      <c r="L29" s="10">
        <f>VLOOKUP('Combined Labels'!E29,'Pietro Labels'!$E$2:$G$301, 3,FALSE)</f>
        <v>0</v>
      </c>
      <c r="M29" s="10">
        <f>VLOOKUP('Combined Labels'!E29, 'Nico Labels'!E29:G328, 3, FALSE)</f>
        <v>0</v>
      </c>
      <c r="N29">
        <f t="shared" si="2"/>
        <v>0</v>
      </c>
      <c r="P29">
        <f t="shared" si="3"/>
        <v>0</v>
      </c>
      <c r="Q29" t="str">
        <f>_xlfn.XLOOKUP(E29,'Nico Labels'!$E$2:$E$301,'Nico Labels'!$C$2:$C$301,,0,1)</f>
        <v xml:space="preserve">quarter, and i wondered is there more reduction to come through in the pipeline and hence some rwa release potentially there? and also, following up on the czech republic. one of your french peers earlier this week that owns quite a large czech subsidiary is targeting something like 2% compound annual growth rates in revenues which seems a little bit low, and i wondered how you thought about your czech business. do you think you can do better than 2 percentage points of compound annual growth in revenues? and what other kind of revenue headwinds you think might be out there that's leading your large competitor to have such a cautious outlook in the czech republic. thanks. johan thijs, kbc group sa - group ceo on the sovereign bond exposure, indeed we have a slide on that exposure which is </v>
      </c>
    </row>
    <row r="30" spans="1:17" ht="101.5" x14ac:dyDescent="0.35">
      <c r="A30" s="10" t="str">
        <f>'Pietro Labels'!A30</f>
        <v>german</v>
      </c>
      <c r="B30" s="10">
        <f>'Pietro Labels'!B30</f>
        <v>4446</v>
      </c>
      <c r="C30" s="12" t="str">
        <f>'Pietro Labels'!C30</f>
        <v>ly €600m you can see this in detail in our annual report on slide 138. €600m used, in other words, we have not yet used tax losses carried forward in the amount of €6.5b. and as i have mentioned a little bit before this must be mainly, must be used in the mainly part of the mentioned €6.5b is due to germany. and so far we can only, of course, use this value, this asset to revenues recognized from german business activity. adrian pilz, mainfirst bank - analyst thank you very much. christian becker-hussong, hvb group ag - head of group investor relations ladies and gentlemen we have to be conscious of the time, please 1 last question. operator we take our final question from davide serra of morgan stanley. please go ahead. davide serra, morgan stanley - analyst good morning, 3 very quick que</v>
      </c>
      <c r="D30" s="10" t="str">
        <f>'Pietro Labels'!D30</f>
        <v>germany</v>
      </c>
      <c r="E30" s="10">
        <f>'Pietro Labels'!E30</f>
        <v>15647</v>
      </c>
      <c r="F30" s="10">
        <f>'Pietro Labels'!F30</f>
        <v>0</v>
      </c>
      <c r="G30" s="10">
        <f>VLOOKUP(E30,'Nico Labels'!$E$2:$F$301, 2, FALSE)</f>
        <v>0</v>
      </c>
      <c r="H30" s="10">
        <f t="shared" si="0"/>
        <v>0</v>
      </c>
      <c r="I30" s="10"/>
      <c r="J30" s="11">
        <f t="shared" si="1"/>
        <v>0</v>
      </c>
      <c r="K30" s="10"/>
      <c r="L30" s="10">
        <f>VLOOKUP('Combined Labels'!E30,'Pietro Labels'!$E$2:$G$301, 3,FALSE)</f>
        <v>0</v>
      </c>
      <c r="M30" s="10">
        <f>VLOOKUP('Combined Labels'!E30, 'Nico Labels'!E30:G329, 3, FALSE)</f>
        <v>0</v>
      </c>
      <c r="N30">
        <f t="shared" si="2"/>
        <v>0</v>
      </c>
      <c r="P30">
        <f t="shared" si="3"/>
        <v>0</v>
      </c>
      <c r="Q30" t="str">
        <f>_xlfn.XLOOKUP(E30,'Nico Labels'!$E$2:$E$301,'Nico Labels'!$C$2:$C$301,,0,1)</f>
        <v>ly €600m you can see this in detail in our annual report on slide 138. €600m used, in other words, we have not yet used tax losses carried forward in the amount of €6.5b. and as i have mentioned a little bit before this must be mainly, must be used in the mainly part of the mentioned €6.5b is due to germany. and so far we can only, of course, use this value, this asset to revenues recognized from german business activity. adrian pilz, mainfirst bank - analyst thank you very much. christian becker-hussong, hvb group ag - head of group investor relations ladies and gentlemen we have to be conscious of the time, please 1 last question. operator we take our final question from davide serra of morgan stanley. please go ahead. davide serra, morgan stanley - analyst good morning, 3 very quick que</v>
      </c>
    </row>
    <row r="31" spans="1:17" ht="101.5" x14ac:dyDescent="0.35">
      <c r="A31" s="10" t="str">
        <f>'Pietro Labels'!A31</f>
        <v>estonia</v>
      </c>
      <c r="B31" s="10">
        <f>'Pietro Labels'!B31</f>
        <v>13148</v>
      </c>
      <c r="C31" s="12" t="str">
        <f>'Pietro Labels'!C31</f>
        <v>on changing swedbank to take the necessary steps to get the resilience required. our staff have shown strong commitment to the cause and good ability to support our clients. the results of our actions has been positive, and improved our financial strength. we are presently following the [same] path guided for in q1, and our overall credit portfolios are developing in line with assumptions. sweden estonia is developing better than expected, whilst ukraine, latvia and, to a certain extent lithuania, is slightly worse than expected. despite impairment losses of sek6.7 billion in the second quarter, our tier 1 has been strengthened, thanks to the capability of the organization to reduce risk-weighted assets. the magnitude is sek43 billion. it's like a small rights issue. the business areas hav</v>
      </c>
      <c r="D31" s="10" t="str">
        <f>'Pietro Labels'!D31</f>
        <v>estonia</v>
      </c>
      <c r="E31" s="10">
        <f>'Pietro Labels'!E31</f>
        <v>55195</v>
      </c>
      <c r="F31" s="10">
        <f>'Pietro Labels'!F31</f>
        <v>2</v>
      </c>
      <c r="G31" s="10">
        <f>VLOOKUP(E31,'Nico Labels'!$E$2:$F$301, 2, FALSE)</f>
        <v>1</v>
      </c>
      <c r="H31" s="10">
        <f t="shared" si="0"/>
        <v>1</v>
      </c>
      <c r="I31" s="10">
        <v>1</v>
      </c>
      <c r="J31" s="11">
        <f t="shared" si="1"/>
        <v>1</v>
      </c>
      <c r="K31" s="10"/>
      <c r="L31" s="10">
        <f>VLOOKUP('Combined Labels'!E31,'Pietro Labels'!$E$2:$G$301, 3,FALSE)</f>
        <v>0</v>
      </c>
      <c r="M31" s="10">
        <f>VLOOKUP('Combined Labels'!E31, 'Nico Labels'!E31:G330, 3, FALSE)</f>
        <v>0</v>
      </c>
      <c r="N31">
        <f t="shared" si="2"/>
        <v>0</v>
      </c>
      <c r="P31">
        <f t="shared" si="3"/>
        <v>0</v>
      </c>
      <c r="Q31" t="str">
        <f>_xlfn.XLOOKUP(E31,'Nico Labels'!$E$2:$E$301,'Nico Labels'!$C$2:$C$301,,0,1)</f>
        <v>on changing swedbank to take the necessary steps to get the resilience required. our staff have shown strong commitment to the cause and good ability to support our clients. the results of our actions has been positive, and improved our financial strength. we are presently following the [same] path guided for in q1, and our overall credit portfolios are developing in line with assumptions. sweden estonia is developing better than expected, whilst ukraine, latvia and, to a certain extent lithuania, is slightly worse than expected. despite impairment losses of sek6.7 billion in the second quarter, our tier 1 has been strengthened, thanks to the capability of the organization to reduce risk-weighted assets. the magnitude is sek43 billion. it's like a small rights issue. the business areas hav</v>
      </c>
    </row>
    <row r="32" spans="1:17" ht="101.5" x14ac:dyDescent="0.35">
      <c r="A32" s="10" t="str">
        <f>'Pietro Labels'!A32</f>
        <v>france</v>
      </c>
      <c r="B32" s="10">
        <f>'Pietro Labels'!B32</f>
        <v>22297</v>
      </c>
      <c r="C32" s="12" t="str">
        <f>'Pietro Labels'!C32</f>
        <v>nard delpit, credit agricole s.a. - group finance director okay. i will answer to the last one first. you haven't seen a new npl disposal because we haven't seen good opportunities in the market, but we are still working on that. so there is no ban on disposals for the next quarter, of course. as you've said, sfs -- consumer finance has its [sales] down in agos-ducato, which means that it's up in france, slightly up; and not really because of volumes, but also mainly due to margins that are up in france. but i think it's too soon to say that we have reached stabilization. it will take into account our liquidity plan for the next years to know exactly what will be the target of outstandings for consumer finance. but you're right. we have seen a stabilization in q1, mainly due to good margin</v>
      </c>
      <c r="D32" s="10" t="str">
        <f>'Pietro Labels'!D32</f>
        <v>france</v>
      </c>
      <c r="E32" s="10">
        <f>'Pietro Labels'!E32</f>
        <v>101469</v>
      </c>
      <c r="F32" s="10">
        <f>'Pietro Labels'!F32</f>
        <v>1</v>
      </c>
      <c r="G32" s="10">
        <f>VLOOKUP(E32,'Nico Labels'!$E$2:$F$301, 2, FALSE)</f>
        <v>1</v>
      </c>
      <c r="H32" s="10">
        <f t="shared" si="0"/>
        <v>0</v>
      </c>
      <c r="I32" s="10"/>
      <c r="J32" s="11">
        <f t="shared" si="1"/>
        <v>1</v>
      </c>
      <c r="K32" s="10"/>
      <c r="L32" s="10">
        <f>VLOOKUP('Combined Labels'!E32,'Pietro Labels'!$E$2:$G$301, 3,FALSE)</f>
        <v>0</v>
      </c>
      <c r="M32" s="10">
        <f>VLOOKUP('Combined Labels'!E32, 'Nico Labels'!E32:G331, 3, FALSE)</f>
        <v>0</v>
      </c>
      <c r="N32">
        <f t="shared" si="2"/>
        <v>0</v>
      </c>
      <c r="P32">
        <f t="shared" si="3"/>
        <v>0</v>
      </c>
      <c r="Q32" t="str">
        <f>_xlfn.XLOOKUP(E32,'Nico Labels'!$E$2:$E$301,'Nico Labels'!$C$2:$C$301,,0,1)</f>
        <v>nard delpit, credit agricole s.a. - group finance director okay. i will answer to the last one first. you haven't seen a new npl disposal because we haven't seen good opportunities in the market, but we are still working on that. so there is no ban on disposals for the next quarter, of course. as you've said, sfs -- consumer finance has its [sales] down in agos-ducato, which means that it's up in france, slightly up; and not really because of volumes, but also mainly due to margins that are up in france. but i think it's too soon to say that we have reached stabilization. it will take into account our liquidity plan for the next years to know exactly what will be the target of outstandings for consumer finance. but you're right. we have seen a stabilization in q1, mainly due to good margin</v>
      </c>
    </row>
    <row r="33" spans="1:17" ht="101.5" x14ac:dyDescent="0.35">
      <c r="A33" s="10" t="str">
        <f>'Pietro Labels'!A33</f>
        <v>spain</v>
      </c>
      <c r="B33" s="10">
        <f>'Pietro Labels'!B33</f>
        <v>44371</v>
      </c>
      <c r="C33" s="12" t="str">
        <f>'Pietro Labels'!C33</f>
        <v xml:space="preserve">k, overall, this gives us confidence that fee income revenue, not only in mexico, but i would say, overall in the group, is going to be one of the most important drivers in 2021. operator the next question comes from britta schmidt of autonomous research. britta schmidt, - i've got 2 quick questions. the first one would be could you provide us a little bit of commentary around the provisioning in spain, the bank of spain has come out in its financial stability review, encouraging banks to continue to book high loan-loss provisions. yet most of the banks are guiding to provisions for 2021 to be below 2020. and your tone has been more optimistic there as well. maybe you can tell us a little bit how we can square that? and then secondly, regarding the tltro iii, could you comment on what the </v>
      </c>
      <c r="D33" s="10" t="str">
        <f>'Pietro Labels'!D33</f>
        <v>spain</v>
      </c>
      <c r="E33" s="10">
        <f>'Pietro Labels'!E33</f>
        <v>181510</v>
      </c>
      <c r="F33" s="10">
        <f>'Pietro Labels'!F33</f>
        <v>-1</v>
      </c>
      <c r="G33" s="10">
        <f>VLOOKUP(E33,'Nico Labels'!$E$2:$F$301, 2, FALSE)</f>
        <v>1</v>
      </c>
      <c r="H33" s="10">
        <f t="shared" si="0"/>
        <v>1</v>
      </c>
      <c r="I33" s="10">
        <v>0</v>
      </c>
      <c r="J33" s="11">
        <f t="shared" si="1"/>
        <v>0</v>
      </c>
      <c r="K33" s="10"/>
      <c r="L33" s="10">
        <f>VLOOKUP('Combined Labels'!E33,'Pietro Labels'!$E$2:$G$301, 3,FALSE)</f>
        <v>0</v>
      </c>
      <c r="M33" s="10">
        <f>VLOOKUP('Combined Labels'!E33, 'Nico Labels'!E33:G332, 3, FALSE)</f>
        <v>0</v>
      </c>
      <c r="N33">
        <f t="shared" si="2"/>
        <v>0</v>
      </c>
      <c r="P33">
        <f t="shared" si="3"/>
        <v>0</v>
      </c>
      <c r="Q33" t="str">
        <f>_xlfn.XLOOKUP(E33,'Nico Labels'!$E$2:$E$301,'Nico Labels'!$C$2:$C$301,,0,1)</f>
        <v xml:space="preserve">k, overall, this gives us confidence that fee income revenue, not only in mexico, but i would say, overall in the group, is going to be one of the most important drivers in 2021. operator the next question comes from britta schmidt of autonomous research. britta schmidt, - i've got 2 quick questions. the first one would be could you provide us a little bit of commentary around the provisioning in spain, the bank of spain has come out in its financial stability review, encouraging banks to continue to book high loan-loss provisions. yet most of the banks are guiding to provisions for 2021 to be below 2020. and your tone has been more optimistic there as well. maybe you can tell us a little bit how we can square that? and then secondly, regarding the tltro iii, could you comment on what the </v>
      </c>
    </row>
    <row r="34" spans="1:17" ht="101.5" x14ac:dyDescent="0.35">
      <c r="A34" s="10" t="str">
        <f>'Pietro Labels'!A34</f>
        <v>poland</v>
      </c>
      <c r="B34" s="10">
        <f>'Pietro Labels'!B34</f>
        <v>7611</v>
      </c>
      <c r="C34" s="12" t="str">
        <f>'Pietro Labels'!C34</f>
        <v xml:space="preserve">ar, and which allows us, as you have seen, to pass the 10 billion milestone in terms of total volumes. there is the issue of the q4 operating expenses. they are basically concentrated on our subsidiary in the czech and slovak republic only. i will come back to that in the next slide. they are well under control in hungary, which in fact showed a slight decrease in costs. they are under control in poland, which was stable in terms of costs. even though we have an expense provision of 10 million, 4 million of which related to a court judgment relating to the [card] business of a subsidiary, which we have sold three years ago, if memory serves, to hsbc and which we are appealing, and 6 million because we have plans in place, as andré already mentioned to further relieve working places within </v>
      </c>
      <c r="D34" s="10" t="str">
        <f>'Pietro Labels'!D34</f>
        <v>poland</v>
      </c>
      <c r="E34" s="10">
        <f>'Pietro Labels'!E34</f>
        <v>30108</v>
      </c>
      <c r="F34" s="10">
        <f>'Pietro Labels'!F34</f>
        <v>0</v>
      </c>
      <c r="G34" s="10">
        <f>VLOOKUP(E34,'Nico Labels'!$E$2:$F$301, 2, FALSE)</f>
        <v>0</v>
      </c>
      <c r="H34" s="10">
        <f t="shared" si="0"/>
        <v>0</v>
      </c>
      <c r="I34" s="10"/>
      <c r="J34" s="11">
        <f t="shared" si="1"/>
        <v>0</v>
      </c>
      <c r="K34" s="10"/>
      <c r="L34" s="10">
        <f>VLOOKUP('Combined Labels'!E34,'Pietro Labels'!$E$2:$G$301, 3,FALSE)</f>
        <v>1</v>
      </c>
      <c r="M34" s="10">
        <f>VLOOKUP('Combined Labels'!E34, 'Nico Labels'!E34:G333, 3, FALSE)</f>
        <v>0</v>
      </c>
      <c r="N34">
        <f t="shared" si="2"/>
        <v>1</v>
      </c>
      <c r="O34">
        <v>1</v>
      </c>
      <c r="P34">
        <f t="shared" si="3"/>
        <v>1</v>
      </c>
      <c r="Q34" t="str">
        <f>_xlfn.XLOOKUP(E34,'Nico Labels'!$E$2:$E$301,'Nico Labels'!$C$2:$C$301,,0,1)</f>
        <v xml:space="preserve">ar, and which allows us, as you have seen, to pass the 10 billion milestone in terms of total volumes. there is the issue of the q4 operating expenses. they are basically concentrated on our subsidiary in the czech and slovak republic only. i will come back to that in the next slide. they are well under control in hungary, which in fact showed a slight decrease in costs. they are under control in poland, which was stable in terms of costs. even though we have an expense provision of 10 million, 4 million of which related to a court judgment relating to the [card] business of a subsidiary, which we have sold three years ago, if memory serves, to hsbc and which we are appealing, and 6 million because we have plans in place, as andré already mentioned to further relieve working places within </v>
      </c>
    </row>
    <row r="35" spans="1:17" ht="101.5" x14ac:dyDescent="0.35">
      <c r="A35" s="10" t="str">
        <f>'Pietro Labels'!A35</f>
        <v>austria</v>
      </c>
      <c r="B35" s="10">
        <f>'Pietro Labels'!B35</f>
        <v>50476</v>
      </c>
      <c r="C35" s="12" t="str">
        <f>'Pietro Labels'!C35</f>
        <v>date of our forward-looking indicators, which led to additional allocation of about eur 100 million. secondly, we also created some additional portfolio overlays, but this was partly offset by releasing our last remaining covid provision. finally, we booked provisions for some minor default cases, especially in austria, which explains the somewhat higher-than-usual charges in the other erste bank austria and other austria segments. but we don't see any negative trend here, so no cause for concern. all in all, for the full year, we came in 15 basis points and 28 basis points for the quarter. and with this, with the 15 basis points for the full year, we remain comfortably within our guidance of maximum 20 basis points, which we consider now the bad performance bearing in mind the challenging</v>
      </c>
      <c r="D35" s="10" t="str">
        <f>'Pietro Labels'!D35</f>
        <v>austria</v>
      </c>
      <c r="E35" s="10">
        <f>'Pietro Labels'!E35</f>
        <v>200338</v>
      </c>
      <c r="F35" s="10">
        <f>'Pietro Labels'!F35</f>
        <v>-1</v>
      </c>
      <c r="G35" s="10">
        <f>VLOOKUP(E35,'Nico Labels'!$E$2:$F$301, 2, FALSE)</f>
        <v>-1</v>
      </c>
      <c r="H35" s="10">
        <f t="shared" si="0"/>
        <v>0</v>
      </c>
      <c r="I35" s="10"/>
      <c r="J35" s="11">
        <f t="shared" si="1"/>
        <v>-1</v>
      </c>
      <c r="K35" s="10"/>
      <c r="L35" s="10">
        <f>VLOOKUP('Combined Labels'!E35,'Pietro Labels'!$E$2:$G$301, 3,FALSE)</f>
        <v>0</v>
      </c>
      <c r="M35" s="10">
        <f>VLOOKUP('Combined Labels'!E35, 'Nico Labels'!E35:G334, 3, FALSE)</f>
        <v>0</v>
      </c>
      <c r="N35">
        <f t="shared" si="2"/>
        <v>0</v>
      </c>
      <c r="P35">
        <f t="shared" si="3"/>
        <v>0</v>
      </c>
      <c r="Q35" t="str">
        <f>_xlfn.XLOOKUP(E35,'Nico Labels'!$E$2:$E$301,'Nico Labels'!$C$2:$C$301,,0,1)</f>
        <v>date of our forward-looking indicators, which led to additional allocation of about eur 100 million. secondly, we also created some additional portfolio overlays, but this was partly offset by releasing our last remaining covid provision. finally, we booked provisions for some minor default cases, especially in austria, which explains the somewhat higher-than-usual charges in the other erste bank austria and other austria segments. but we don't see any negative trend here, so no cause for concern. all in all, for the full year, we came in 15 basis points and 28 basis points for the quarter. and with this, with the 15 basis points for the full year, we remain comfortably within our guidance of maximum 20 basis points, which we consider now the bad performance bearing in mind the challenging</v>
      </c>
    </row>
    <row r="36" spans="1:17" ht="101.5" x14ac:dyDescent="0.35">
      <c r="A36" s="10" t="str">
        <f>'Pietro Labels'!A36</f>
        <v>swedish</v>
      </c>
      <c r="B36" s="10">
        <f>'Pietro Labels'!B36</f>
        <v>23036</v>
      </c>
      <c r="C36" s="12" t="str">
        <f>'Pietro Labels'!C36</f>
        <v xml:space="preserve">and i do believe that the regulator and the political environment see the validity of that model, but we'll see when things are progressing on that matter. but leverage ratio is one of the latter regulations and i think it will work as a back stop and not be a totally firm measure. goran bronner, swedbank ab - cfo i can see (inaudible) that this is a very broad consensus between the banks and the swedish regulator that the risk-based system has worked well for sweden. so, for them i think the more important issue is how the international investor community look upon leverage as a backstop regulation and how that sits with how other countries regulate that question. so, i do not think that we are in a situation where sweden will move on this regulation in the early way like they've done on </v>
      </c>
      <c r="D36" s="10" t="str">
        <f>'Pietro Labels'!D36</f>
        <v>sweden</v>
      </c>
      <c r="E36" s="10">
        <f>'Pietro Labels'!E36</f>
        <v>105249</v>
      </c>
      <c r="F36" s="10">
        <f>'Pietro Labels'!F36</f>
        <v>1</v>
      </c>
      <c r="G36" s="10">
        <f>VLOOKUP(E36,'Nico Labels'!$E$2:$F$301, 2, FALSE)</f>
        <v>0</v>
      </c>
      <c r="H36" s="10">
        <f t="shared" si="0"/>
        <v>1</v>
      </c>
      <c r="I36" s="10">
        <v>0</v>
      </c>
      <c r="J36" s="11">
        <f t="shared" si="1"/>
        <v>0</v>
      </c>
      <c r="K36" s="10"/>
      <c r="L36" s="10">
        <f>VLOOKUP('Combined Labels'!E36,'Pietro Labels'!$E$2:$G$301, 3,FALSE)</f>
        <v>0</v>
      </c>
      <c r="M36" s="10">
        <f>VLOOKUP('Combined Labels'!E36, 'Nico Labels'!E36:G335, 3, FALSE)</f>
        <v>0</v>
      </c>
      <c r="N36">
        <f t="shared" si="2"/>
        <v>0</v>
      </c>
      <c r="P36">
        <f t="shared" si="3"/>
        <v>0</v>
      </c>
      <c r="Q36" t="str">
        <f>_xlfn.XLOOKUP(E36,'Nico Labels'!$E$2:$E$301,'Nico Labels'!$C$2:$C$301,,0,1)</f>
        <v xml:space="preserve">and i do believe that the regulator and the political environment see the validity of that model, but we'll see when things are progressing on that matter. but leverage ratio is one of the latter regulations and i think it will work as a back stop and not be a totally firm measure. goran bronner, swedbank ab - cfo i can see (inaudible) that this is a very broad consensus between the banks and the swedish regulator that the risk-based system has worked well for sweden. so, for them i think the more important issue is how the international investor community look upon leverage as a backstop regulation and how that sits with how other countries regulate that question. so, i do not think that we are in a situation where sweden will move on this regulation in the early way like they've done on </v>
      </c>
    </row>
    <row r="37" spans="1:17" ht="101.5" x14ac:dyDescent="0.35">
      <c r="A37" s="10" t="str">
        <f>'Pietro Labels'!A37</f>
        <v>french</v>
      </c>
      <c r="B37" s="10">
        <f>'Pietro Labels'!B37</f>
        <v>42034</v>
      </c>
      <c r="C37" s="12" t="str">
        <f>'Pietro Labels'!C37</f>
        <v>eve and what we expect to achieve in the medium term. in terms of things that we have achieved more in the short-term across the 3 group of strategic growth that we've announced. on page 23, you can see a summary of the main one. the first objective for us was to continue to develop our core business and improve our operating efficiency. what we have done, we've actually launched the entry in the french market. we've expanded our credit management business in spain. we're very close to sign our first deal in trade management also in portugal. we have received the authorization to open a branch in greece, which we expect to be fully operational in september. and also, as you've seen probably in the press, we have launched a digital platform in spain, in cooperation with one of the largest p</v>
      </c>
      <c r="D37" s="10" t="str">
        <f>'Pietro Labels'!D37</f>
        <v>france</v>
      </c>
      <c r="E37" s="10">
        <f>'Pietro Labels'!E37</f>
        <v>174671</v>
      </c>
      <c r="F37" s="10">
        <f>'Pietro Labels'!F37</f>
        <v>0</v>
      </c>
      <c r="G37" s="10">
        <f>VLOOKUP(E37,'Nico Labels'!$E$2:$F$301, 2, FALSE)</f>
        <v>1</v>
      </c>
      <c r="H37" s="10">
        <f t="shared" si="0"/>
        <v>1</v>
      </c>
      <c r="I37" s="10">
        <v>1</v>
      </c>
      <c r="J37" s="11">
        <f t="shared" si="1"/>
        <v>1</v>
      </c>
      <c r="K37" s="10"/>
      <c r="L37" s="10">
        <f>VLOOKUP('Combined Labels'!E37,'Pietro Labels'!$E$2:$G$301, 3,FALSE)</f>
        <v>1</v>
      </c>
      <c r="M37" s="10">
        <f>VLOOKUP('Combined Labels'!E37, 'Nico Labels'!E37:G336, 3, FALSE)</f>
        <v>0</v>
      </c>
      <c r="N37">
        <f t="shared" si="2"/>
        <v>1</v>
      </c>
      <c r="O37">
        <v>0</v>
      </c>
      <c r="P37">
        <f t="shared" si="3"/>
        <v>0</v>
      </c>
      <c r="Q37" t="str">
        <f>_xlfn.XLOOKUP(E37,'Nico Labels'!$E$2:$E$301,'Nico Labels'!$C$2:$C$301,,0,1)</f>
        <v>eve and what we expect to achieve in the medium term. in terms of things that we have achieved more in the short-term across the 3 group of strategic growth that we've announced. on page 23, you can see a summary of the main one. the first objective for us was to continue to develop our core business and improve our operating efficiency. what we have done, we've actually launched the entry in the french market. we've expanded our credit management business in spain. we're very close to sign our first deal in trade management also in portugal. we have received the authorization to open a branch in greece, which we expect to be fully operational in september. and also, as you've seen probably in the press, we have launched a digital platform in spain, in cooperation with one of the largest p</v>
      </c>
    </row>
    <row r="38" spans="1:17" ht="101.5" x14ac:dyDescent="0.35">
      <c r="A38" s="10" t="str">
        <f>'Pietro Labels'!A38</f>
        <v>greek</v>
      </c>
      <c r="B38" s="10">
        <f>'Pietro Labels'!B38</f>
        <v>25673</v>
      </c>
      <c r="C38" s="12" t="str">
        <f>'Pietro Labels'!C38</f>
        <v>ober at levels below 2%, implying that deposit cost for the back book is expected to continue decreasing the next quarters. let's move on page 16 to elaborate further on the net interest income. in greece, as we may see on the right part of the page, net interest income increased marginally for the sixth consecutive quarter, as the adverse impact of deleveraging and lower interest income from the greek sovereign securities, amounting to eur17 million, was fully set off by a small increase in loan margins, deposit repricing, and improved wholesale funding costs, mainly as a result of euro system volume, mix, and rate. finally, in the international operations, net interest income increased slightly as well, mainly due to loan margin improvement in romania and deposit cost decrease in bulgari</v>
      </c>
      <c r="D38" s="10" t="str">
        <f>'Pietro Labels'!D38</f>
        <v>greece</v>
      </c>
      <c r="E38" s="10">
        <f>'Pietro Labels'!E38</f>
        <v>116537</v>
      </c>
      <c r="F38" s="10">
        <f>'Pietro Labels'!F38</f>
        <v>2</v>
      </c>
      <c r="G38" s="10">
        <f>VLOOKUP(E38,'Nico Labels'!$E$2:$F$301, 2, FALSE)</f>
        <v>0</v>
      </c>
      <c r="H38" s="10">
        <f t="shared" si="0"/>
        <v>1</v>
      </c>
      <c r="I38" s="10">
        <v>1</v>
      </c>
      <c r="J38" s="11">
        <f t="shared" si="1"/>
        <v>1</v>
      </c>
      <c r="K38" s="10"/>
      <c r="L38" s="10">
        <f>VLOOKUP('Combined Labels'!E38,'Pietro Labels'!$E$2:$G$301, 3,FALSE)</f>
        <v>0</v>
      </c>
      <c r="M38" s="10">
        <f>VLOOKUP('Combined Labels'!E38, 'Nico Labels'!E38:G337, 3, FALSE)</f>
        <v>0</v>
      </c>
      <c r="N38">
        <f t="shared" si="2"/>
        <v>0</v>
      </c>
      <c r="P38">
        <f t="shared" si="3"/>
        <v>0</v>
      </c>
      <c r="Q38" t="str">
        <f>_xlfn.XLOOKUP(E38,'Nico Labels'!$E$2:$E$301,'Nico Labels'!$C$2:$C$301,,0,1)</f>
        <v>ober at levels below 2%, implying that deposit cost for the back book is expected to continue decreasing the next quarters. let's move on page 16 to elaborate further on the net interest income. in greece, as we may see on the right part of the page, net interest income increased marginally for the sixth consecutive quarter, as the adverse impact of deleveraging and lower interest income from the greek sovereign securities, amounting to eur17 million, was fully set off by a small increase in loan margins, deposit repricing, and improved wholesale funding costs, mainly as a result of euro system volume, mix, and rate. finally, in the international operations, net interest income increased slightly as well, mainly due to loan margin improvement in romania and deposit cost decrease in bulgari</v>
      </c>
    </row>
    <row r="39" spans="1:17" ht="101.5" x14ac:dyDescent="0.35">
      <c r="A39" s="10" t="str">
        <f>'Pietro Labels'!A39</f>
        <v>portugal</v>
      </c>
      <c r="B39" s="10">
        <f>'Pietro Labels'!B39</f>
        <v>41118</v>
      </c>
      <c r="C39" s="12" t="str">
        <f>'Pietro Labels'!C39</f>
        <v>see quite a concentrated effect in the markets in southern europe. so from a revaluation point of view, the revaluation reflects, call it, geographic view with a much more benign impact in the northern half of europe. so what it means is that northern half is significantly less impacted. so from a totality of impact point of view, we do see a significant impact in spain, italy, greece, france and portugal. and i would say that is -- this will have, obviously, a disproportionate portion of the total revaluation in the quarter. but it is, obviously, spread across all, but with -- in relation to the severity and expected severity of the covid-19 impact. as for the comment on secured, clearly, it also covers secured exposures, and we have taken into account that there will be potentially an im</v>
      </c>
      <c r="D39" s="10" t="str">
        <f>'Pietro Labels'!D39</f>
        <v>portugal</v>
      </c>
      <c r="E39" s="10">
        <f>'Pietro Labels'!E39</f>
        <v>171540</v>
      </c>
      <c r="F39" s="10">
        <f>'Pietro Labels'!F39</f>
        <v>-1</v>
      </c>
      <c r="G39" s="10">
        <f>VLOOKUP(E39,'Nico Labels'!$E$2:$F$301, 2, FALSE)</f>
        <v>-1</v>
      </c>
      <c r="H39" s="10">
        <f t="shared" si="0"/>
        <v>0</v>
      </c>
      <c r="I39" s="10"/>
      <c r="J39" s="11">
        <f t="shared" si="1"/>
        <v>-1</v>
      </c>
      <c r="K39" s="10"/>
      <c r="L39" s="10">
        <f>VLOOKUP('Combined Labels'!E39,'Pietro Labels'!$E$2:$G$301, 3,FALSE)</f>
        <v>0</v>
      </c>
      <c r="M39" s="10">
        <f>VLOOKUP('Combined Labels'!E39, 'Nico Labels'!E39:G338, 3, FALSE)</f>
        <v>0</v>
      </c>
      <c r="N39">
        <f t="shared" si="2"/>
        <v>0</v>
      </c>
      <c r="P39">
        <f t="shared" si="3"/>
        <v>0</v>
      </c>
      <c r="Q39" t="str">
        <f>_xlfn.XLOOKUP(E39,'Nico Labels'!$E$2:$E$301,'Nico Labels'!$C$2:$C$301,,0,1)</f>
        <v>see quite a concentrated effect in the markets in southern europe. so from a revaluation point of view, the revaluation reflects, call it, geographic view with a much more benign impact in the northern half of europe. so what it means is that northern half is significantly less impacted. so from a totality of impact point of view, we do see a significant impact in spain, italy, greece, france and portugal. and i would say that is -- this will have, obviously, a disproportionate portion of the total revaluation in the quarter. but it is, obviously, spread across all, but with -- in relation to the severity and expected severity of the covid-19 impact. as for the comment on secured, clearly, it also covers secured exposures, and we have taken into account that there will be potentially an im</v>
      </c>
    </row>
    <row r="40" spans="1:17" ht="101.5" x14ac:dyDescent="0.35">
      <c r="A40" s="10" t="str">
        <f>'Pietro Labels'!A40</f>
        <v>dutch</v>
      </c>
      <c r="B40" s="10">
        <f>'Pietro Labels'!B40</f>
        <v>3125</v>
      </c>
      <c r="C40" s="12" t="str">
        <f>'Pietro Labels'!C40</f>
        <v xml:space="preserve">made in the fixed income. the japanese business, the level of guarantees in the portfolio in the policy that we sell today, is at the level of i think 2%, the level of, just ask my actuary here, i think it is 2% the guarantees that we sell today as far as our gmp business is concerned. and of course we are fully hedged, we have the hedge in place, but the guarantee is 2% in our policies. then the dutch life business in q2 and q3, is it due to high volume low price, or -- well i think we are catching up as far as our sales is concerned. you have seen that - -it is true that the pricing was a little bit less good than before. the internal rate of return went down a little bit in q3. the main reason for that was expense over run. so the charge of the reorganization we left the temporary cost </v>
      </c>
      <c r="D40" s="10" t="str">
        <f>'Pietro Labels'!D40</f>
        <v>netherlands</v>
      </c>
      <c r="E40" s="10">
        <f>'Pietro Labels'!E40</f>
        <v>10330</v>
      </c>
      <c r="F40" s="10">
        <f>'Pietro Labels'!F40</f>
        <v>0</v>
      </c>
      <c r="G40" s="10">
        <f>VLOOKUP(E40,'Nico Labels'!$E$2:$F$301, 2, FALSE)</f>
        <v>0</v>
      </c>
      <c r="H40" s="10">
        <f t="shared" si="0"/>
        <v>0</v>
      </c>
      <c r="I40" s="10"/>
      <c r="J40" s="11">
        <f t="shared" si="1"/>
        <v>0</v>
      </c>
      <c r="K40" s="10"/>
      <c r="L40" s="10">
        <f>VLOOKUP('Combined Labels'!E40,'Pietro Labels'!$E$2:$G$301, 3,FALSE)</f>
        <v>1</v>
      </c>
      <c r="M40" s="10">
        <f>VLOOKUP('Combined Labels'!E40, 'Nico Labels'!E40:G339, 3, FALSE)</f>
        <v>0</v>
      </c>
      <c r="N40">
        <f t="shared" si="2"/>
        <v>1</v>
      </c>
      <c r="O40">
        <v>1</v>
      </c>
      <c r="P40">
        <f t="shared" si="3"/>
        <v>1</v>
      </c>
      <c r="Q40" t="str">
        <f>_xlfn.XLOOKUP(E40,'Nico Labels'!$E$2:$E$301,'Nico Labels'!$C$2:$C$301,,0,1)</f>
        <v xml:space="preserve">made in the fixed income. the japanese business, the level of guarantees in the portfolio in the policy that we sell today, is at the level of i think 2%, the level of, just ask my actuary here, i think it is 2% the guarantees that we sell today as far as our gmp business is concerned. and of course we are fully hedged, we have the hedge in place, but the guarantee is 2% in our policies. then the dutch life business in q2 and q3, is it due to high volume low price, or -- well i think we are catching up as far as our sales is concerned. you have seen that - -it is true that the pricing was a little bit less good than before. the internal rate of return went down a little bit in q3. the main reason for that was expense over run. so the charge of the reorganization we left the temporary cost </v>
      </c>
    </row>
    <row r="41" spans="1:17" ht="101.5" x14ac:dyDescent="0.35">
      <c r="A41" s="10" t="str">
        <f>'Pietro Labels'!A41</f>
        <v>italy</v>
      </c>
      <c r="B41" s="10">
        <f>'Pietro Labels'!B41</f>
        <v>46072</v>
      </c>
      <c r="C41" s="12" t="str">
        <f>'Pietro Labels'!C41</f>
        <v xml:space="preserve">equiring a credit line, requiring a credit evaluation of the customer and so on. most of them, if not all, most of the digital players, they don't have these products. and they are a bank. we know have to work these products, and we have the intention to enlarge in that product portfolio soon because what we are using is the spanish platform. we are basically replicating the spanish platform into italy. so it's easier for us to put new products on the plate and to make those products work, especially the credit products. from start to finish, how long did it take? it took, after we decided that we will do this, 1 year. basically, to take the spanish platform, the spanish app, tailor it to italy, it took 1 year. and then we have a 100-person team running the whole operation. because again, </v>
      </c>
      <c r="D41" s="10" t="str">
        <f>'Pietro Labels'!D41</f>
        <v>italy</v>
      </c>
      <c r="E41" s="10">
        <f>'Pietro Labels'!E41</f>
        <v>186757</v>
      </c>
      <c r="F41" s="10">
        <f>'Pietro Labels'!F41</f>
        <v>0</v>
      </c>
      <c r="G41" s="10">
        <f>VLOOKUP(E41,'Nico Labels'!$E$2:$F$301, 2, FALSE)</f>
        <v>0</v>
      </c>
      <c r="H41" s="10">
        <f t="shared" si="0"/>
        <v>0</v>
      </c>
      <c r="I41" s="10"/>
      <c r="J41" s="11">
        <f t="shared" si="1"/>
        <v>0</v>
      </c>
      <c r="K41" s="10"/>
      <c r="L41" s="10">
        <f>VLOOKUP('Combined Labels'!E41,'Pietro Labels'!$E$2:$G$301, 3,FALSE)</f>
        <v>1</v>
      </c>
      <c r="M41" s="10">
        <f>VLOOKUP('Combined Labels'!E41, 'Nico Labels'!E41:G340, 3, FALSE)</f>
        <v>0</v>
      </c>
      <c r="N41">
        <f t="shared" si="2"/>
        <v>1</v>
      </c>
      <c r="O41">
        <v>1</v>
      </c>
      <c r="P41">
        <f t="shared" si="3"/>
        <v>1</v>
      </c>
      <c r="Q41" t="str">
        <f>_xlfn.XLOOKUP(E41,'Nico Labels'!$E$2:$E$301,'Nico Labels'!$C$2:$C$301,,0,1)</f>
        <v xml:space="preserve">equiring a credit line, requiring a credit evaluation of the customer and so on. most of them, if not all, most of the digital players, they don't have these products. and they are a bank. we know have to work these products, and we have the intention to enlarge in that product portfolio soon because what we are using is the spanish platform. we are basically replicating the spanish platform into italy. so it's easier for us to put new products on the plate and to make those products work, especially the credit products. from start to finish, how long did it take? it took, after we decided that we will do this, 1 year. basically, to take the spanish platform, the spanish app, tailor it to italy, it took 1 year. and then we have a 100-person team running the whole operation. because again, </v>
      </c>
    </row>
    <row r="42" spans="1:17" ht="101.5" x14ac:dyDescent="0.35">
      <c r="A42" s="10" t="str">
        <f>'Pietro Labels'!A42</f>
        <v>spain</v>
      </c>
      <c r="B42" s="10">
        <f>'Pietro Labels'!B42</f>
        <v>12727</v>
      </c>
      <c r="C42" s="12" t="str">
        <f>'Pietro Labels'!C42</f>
        <v>se this way you can see that sometimes you use the net interest income, sometimes you use the net trading income. but i think gross income is a better benchmark. carmen hernansanz, bbva - head of ir (interpreted). sergio gamez from merrill lynch has asked some questions that we've answered. but apart from those he also asks if we think that if the quarterly performance in costs that we've seen in spain and portugal can be extrapolated throughout the year? and also if we can talk a little bit about the payout and dividend policy for 2009? jose ignacio goirigolzarri, grupo bbva - president and coo (interpreted). do you want to answer about payout? yes, and dividends. manuel gonzalez cid, bbva - cfo (interpreted). you could answer costs first but i'll start. talking about payout and dividends</v>
      </c>
      <c r="D42" s="10" t="str">
        <f>'Pietro Labels'!D42</f>
        <v>spain</v>
      </c>
      <c r="E42" s="10">
        <f>'Pietro Labels'!E42</f>
        <v>53334</v>
      </c>
      <c r="F42" s="10">
        <f>'Pietro Labels'!F42</f>
        <v>0</v>
      </c>
      <c r="G42" s="10">
        <f>VLOOKUP(E42,'Nico Labels'!$E$2:$F$301, 2, FALSE)</f>
        <v>0</v>
      </c>
      <c r="H42" s="10">
        <f t="shared" si="0"/>
        <v>0</v>
      </c>
      <c r="I42" s="10"/>
      <c r="J42" s="11">
        <f t="shared" si="1"/>
        <v>0</v>
      </c>
      <c r="K42" s="10"/>
      <c r="L42" s="10">
        <f>VLOOKUP('Combined Labels'!E42,'Pietro Labels'!$E$2:$G$301, 3,FALSE)</f>
        <v>0</v>
      </c>
      <c r="M42" s="10">
        <f>VLOOKUP('Combined Labels'!E42, 'Nico Labels'!E42:G341, 3, FALSE)</f>
        <v>0</v>
      </c>
      <c r="N42">
        <f t="shared" si="2"/>
        <v>0</v>
      </c>
      <c r="P42">
        <f t="shared" si="3"/>
        <v>0</v>
      </c>
      <c r="Q42" t="str">
        <f>_xlfn.XLOOKUP(E42,'Nico Labels'!$E$2:$E$301,'Nico Labels'!$C$2:$C$301,,0,1)</f>
        <v>se this way you can see that sometimes you use the net interest income, sometimes you use the net trading income. but i think gross income is a better benchmark. carmen hernansanz, bbva - head of ir (interpreted). sergio gamez from merrill lynch has asked some questions that we've answered. but apart from those he also asks if we think that if the quarterly performance in costs that we've seen in spain and portugal can be extrapolated throughout the year? and also if we can talk a little bit about the payout and dividend policy for 2009? jose ignacio goirigolzarri, grupo bbva - president and coo (interpreted). do you want to answer about payout? yes, and dividends. manuel gonzalez cid, bbva - cfo (interpreted). you could answer costs first but i'll start. talking about payout and dividends</v>
      </c>
    </row>
    <row r="43" spans="1:17" ht="101.5" x14ac:dyDescent="0.35">
      <c r="A43" s="10" t="str">
        <f>'Pietro Labels'!A43</f>
        <v>swedish</v>
      </c>
      <c r="B43" s="10">
        <f>'Pietro Labels'!B43</f>
        <v>5619</v>
      </c>
      <c r="C43" s="12" t="str">
        <f>'Pietro Labels'!C43</f>
        <v>our non swedish reserve bank, a 19% overall improvement in commission income, limited staff cost increases, and continued extremely high asset quality. between year ends, lending volumes increased from sek860 billion to sek928 billion, that is by sek118 billion. of the increase in average volumes, retail mortgages accounted for one-third, corporate sme lending in sweden roughly one-fourth and non swedish regions for almost half of it. the swedish corporate lending grow sek4.4 billion nearly during q4 but our marketshare was basically flat, around 30%. more than half of the non swedish original banks' volume increase came in in norway, where we are running at full steam these days. accounting in local currencies, the volume increase in norway was 21%, in denmark 9%, in finland 8% and in gre</v>
      </c>
      <c r="D43" s="10" t="str">
        <f>'Pietro Labels'!D43</f>
        <v>sweden</v>
      </c>
      <c r="E43" s="10">
        <f>'Pietro Labels'!E43</f>
        <v>20554</v>
      </c>
      <c r="F43" s="10">
        <f>'Pietro Labels'!F43</f>
        <v>0</v>
      </c>
      <c r="G43" s="10">
        <f>VLOOKUP(E43,'Nico Labels'!$E$2:$F$301, 2, FALSE)</f>
        <v>1</v>
      </c>
      <c r="H43" s="10">
        <f t="shared" si="0"/>
        <v>1</v>
      </c>
      <c r="I43" s="10">
        <v>1</v>
      </c>
      <c r="J43" s="11">
        <f t="shared" si="1"/>
        <v>1</v>
      </c>
      <c r="K43" s="10"/>
      <c r="L43" s="10">
        <f>VLOOKUP('Combined Labels'!E43,'Pietro Labels'!$E$2:$G$301, 3,FALSE)</f>
        <v>0</v>
      </c>
      <c r="M43" s="10">
        <f>VLOOKUP('Combined Labels'!E43, 'Nico Labels'!E43:G342, 3, FALSE)</f>
        <v>0</v>
      </c>
      <c r="N43">
        <f t="shared" si="2"/>
        <v>0</v>
      </c>
      <c r="P43">
        <f t="shared" si="3"/>
        <v>0</v>
      </c>
      <c r="Q43" t="str">
        <f>_xlfn.XLOOKUP(E43,'Nico Labels'!$E$2:$E$301,'Nico Labels'!$C$2:$C$301,,0,1)</f>
        <v>our non swedish reserve bank, a 19% overall improvement in commission income, limited staff cost increases, and continued extremely high asset quality. between year ends, lending volumes increased from sek860 billion to sek928 billion, that is by sek118 billion. of the increase in average volumes, retail mortgages accounted for one-third, corporate sme lending in sweden roughly one-fourth and non swedish regions for almost half of it. the swedish corporate lending grow sek4.4 billion nearly during q4 but our marketshare was basically flat, around 30%. more than half of the non swedish original banks' volume increase came in in norway, where we are running at full steam these days. accounting in local currencies, the volume increase in norway was 21%, in denmark 9%, in finland 8% and in gre</v>
      </c>
    </row>
    <row r="44" spans="1:17" ht="101.5" x14ac:dyDescent="0.35">
      <c r="A44" s="10" t="str">
        <f>'Pietro Labels'!A44</f>
        <v>danish</v>
      </c>
      <c r="B44" s="10">
        <f>'Pietro Labels'!B44</f>
        <v>36702</v>
      </c>
      <c r="C44" s="12" t="str">
        <f>'Pietro Labels'!C44</f>
        <v xml:space="preserve"> or the size of that. operator next question is from the line of ida gjosund of carnegie. ida melvold gjosund, carnegie investment bank ab, research division - research analyst a few questions from me, please. firstly, on net premium growth. you report a growth of 4.5%, excluding currencies and alka. what is the number excluding all acquisitions? and then going back to a previous question on your danish business, could you quantify the impact on the danish combined ratio from the bankruptcy of alpha in q4? and then lastly, on slide 15, i can see that the underlying claims ratio seems to be picking up in corporate. is norway still the main driver of this? a bit color here would be great. ulrik andersson, tryg a/s - interim cfo i can start with the last one. you said on page 15, what is show</v>
      </c>
      <c r="D44" s="10" t="str">
        <f>'Pietro Labels'!D44</f>
        <v>denmark</v>
      </c>
      <c r="E44" s="10">
        <f>'Pietro Labels'!E44</f>
        <v>155986</v>
      </c>
      <c r="F44" s="10">
        <f>'Pietro Labels'!F44</f>
        <v>0</v>
      </c>
      <c r="G44" s="10">
        <f>VLOOKUP(E44,'Nico Labels'!$E$2:$F$301, 2, FALSE)</f>
        <v>-1</v>
      </c>
      <c r="H44" s="10">
        <f t="shared" si="0"/>
        <v>1</v>
      </c>
      <c r="I44" s="10"/>
      <c r="J44" s="11">
        <f t="shared" si="1"/>
        <v>-1</v>
      </c>
      <c r="K44" s="10"/>
      <c r="L44" s="10">
        <f>VLOOKUP('Combined Labels'!E44,'Pietro Labels'!$E$2:$G$301, 3,FALSE)</f>
        <v>1</v>
      </c>
      <c r="M44" s="10">
        <f>VLOOKUP('Combined Labels'!E44, 'Nico Labels'!E44:G343, 3, FALSE)</f>
        <v>0</v>
      </c>
      <c r="N44">
        <f t="shared" si="2"/>
        <v>1</v>
      </c>
      <c r="O44">
        <v>1</v>
      </c>
      <c r="P44">
        <f t="shared" si="3"/>
        <v>1</v>
      </c>
      <c r="Q44" t="str">
        <f>_xlfn.XLOOKUP(E44,'Nico Labels'!$E$2:$E$301,'Nico Labels'!$C$2:$C$301,,0,1)</f>
        <v xml:space="preserve"> or the size of that. operator next question is from the line of ida gjosund of carnegie. ida melvold gjosund, carnegie investment bank ab, research division - research analyst a few questions from me, please. firstly, on net premium growth. you report a growth of 4.5%, excluding currencies and alka. what is the number excluding all acquisitions? and then going back to a previous question on your danish business, could you quantify the impact on the danish combined ratio from the bankruptcy of alpha in q4? and then lastly, on slide 15, i can see that the underlying claims ratio seems to be picking up in corporate. is norway still the main driver of this? a bit color here would be great. ulrik andersson, tryg a/s - interim cfo i can start with the last one. you said on page 15, what is show</v>
      </c>
    </row>
    <row r="45" spans="1:17" ht="101.5" x14ac:dyDescent="0.35">
      <c r="A45" s="10" t="str">
        <f>'Pietro Labels'!A45</f>
        <v>denmark</v>
      </c>
      <c r="B45" s="10">
        <f>'Pietro Labels'!B45</f>
        <v>30258</v>
      </c>
      <c r="C45" s="12" t="str">
        <f>'Pietro Labels'!C45</f>
        <v>loans, especially sme loans? and then, the second question is a follow-up question on the capital point. we know that handelsbanken is now almost at the top range of the target capital, does that mean, from a dividend or capital distribution point of view, you would be at least paying out as much as last year, even if the eps this year is somewhat lower? lastly, very quickly on the loan losses in denmark, is it possible to specify which sector is this loan losses related to? thank you. rolf marquardt, svenska handelsbanken ab - acting-cfo okay, thank you. about the repricing of sme loans on the back of the corporate risk-weight increase, so now we do not set prices centrally in the bank, meaning that that is left to the branch offices to do in each one of the customer relationships, and as</v>
      </c>
      <c r="D45" s="10" t="str">
        <f>'Pietro Labels'!D45</f>
        <v>denmark</v>
      </c>
      <c r="E45" s="10">
        <f>'Pietro Labels'!E45</f>
        <v>132901</v>
      </c>
      <c r="F45" s="10">
        <f>'Pietro Labels'!F45</f>
        <v>-1</v>
      </c>
      <c r="G45" s="10">
        <f>VLOOKUP(E45,'Nico Labels'!$E$2:$F$301, 2, FALSE)</f>
        <v>-1</v>
      </c>
      <c r="H45" s="10">
        <f t="shared" si="0"/>
        <v>0</v>
      </c>
      <c r="I45" s="10"/>
      <c r="J45" s="11">
        <f t="shared" si="1"/>
        <v>-1</v>
      </c>
      <c r="K45" s="10"/>
      <c r="L45" s="10">
        <f>VLOOKUP('Combined Labels'!E45,'Pietro Labels'!$E$2:$G$301, 3,FALSE)</f>
        <v>0</v>
      </c>
      <c r="M45" s="10">
        <f>VLOOKUP('Combined Labels'!E45, 'Nico Labels'!E45:G344, 3, FALSE)</f>
        <v>0</v>
      </c>
      <c r="N45">
        <f t="shared" si="2"/>
        <v>0</v>
      </c>
      <c r="P45">
        <f t="shared" si="3"/>
        <v>0</v>
      </c>
      <c r="Q45" t="str">
        <f>_xlfn.XLOOKUP(E45,'Nico Labels'!$E$2:$E$301,'Nico Labels'!$C$2:$C$301,,0,1)</f>
        <v>loans, especially sme loans? and then, the second question is a follow-up question on the capital point. we know that handelsbanken is now almost at the top range of the target capital, does that mean, from a dividend or capital distribution point of view, you would be at least paying out as much as last year, even if the eps this year is somewhat lower? lastly, very quickly on the loan losses in denmark, is it possible to specify which sector is this loan losses related to? thank you. rolf marquardt, svenska handelsbanken ab - acting-cfo okay, thank you. about the repricing of sme loans on the back of the corporate risk-weight increase, so now we do not set prices centrally in the bank, meaning that that is left to the branch offices to do in each one of the customer relationships, and as</v>
      </c>
    </row>
    <row r="46" spans="1:17" ht="101.5" x14ac:dyDescent="0.35">
      <c r="A46" s="10" t="str">
        <f>'Pietro Labels'!A46</f>
        <v>germany</v>
      </c>
      <c r="B46" s="10">
        <f>'Pietro Labels'!B46</f>
        <v>45626</v>
      </c>
      <c r="C46" s="12" t="str">
        <f>'Pietro Labels'!C46</f>
        <v>ility launch in germany. so it's actually -- that is the reason why we have chosen this path in france. if you look at friday overall, we have been growing year-on-year with 100% since the launch in 2017, have done so also in 2020 with over 100,000 customers, and have also doubled again if you look at half year premium of friday in 2021. so overall, good on track. but questions on reinsurance, on germany and on the real estate side, so handing over to carsten and matthias. carsten stolz, bâloise holding ag - head of corporate finance division &amp; cfo thank you, gert. i'll pick up on your explanation with regard to germany. one of the reasons that you mentioned reinsurance is the group internal reinsurance relationships between germany and the group internal reinsurance carrier, which is acco</v>
      </c>
      <c r="D46" s="10" t="str">
        <f>'Pietro Labels'!D46</f>
        <v>germany</v>
      </c>
      <c r="E46" s="10">
        <f>'Pietro Labels'!E46</f>
        <v>185558</v>
      </c>
      <c r="F46" s="10">
        <f>'Pietro Labels'!F46</f>
        <v>0</v>
      </c>
      <c r="G46" s="10">
        <f>VLOOKUP(E46,'Nico Labels'!$E$2:$F$301, 2, FALSE)</f>
        <v>0</v>
      </c>
      <c r="H46" s="10">
        <f t="shared" si="0"/>
        <v>0</v>
      </c>
      <c r="I46" s="10"/>
      <c r="J46" s="11">
        <f t="shared" si="1"/>
        <v>0</v>
      </c>
      <c r="K46" s="10"/>
      <c r="L46" s="10">
        <f>VLOOKUP('Combined Labels'!E46,'Pietro Labels'!$E$2:$G$301, 3,FALSE)</f>
        <v>1</v>
      </c>
      <c r="M46" s="10">
        <f>VLOOKUP('Combined Labels'!E46, 'Nico Labels'!E46:G345, 3, FALSE)</f>
        <v>0</v>
      </c>
      <c r="N46">
        <f t="shared" si="2"/>
        <v>1</v>
      </c>
      <c r="O46">
        <v>1</v>
      </c>
      <c r="P46">
        <f t="shared" si="3"/>
        <v>1</v>
      </c>
      <c r="Q46" t="str">
        <f>_xlfn.XLOOKUP(E46,'Nico Labels'!$E$2:$E$301,'Nico Labels'!$C$2:$C$301,,0,1)</f>
        <v>ility launch in germany. so it's actually -- that is the reason why we have chosen this path in france. if you look at friday overall, we have been growing year-on-year with 100% since the launch in 2017, have done so also in 2020 with over 100,000 customers, and have also doubled again if you look at half year premium of friday in 2021. so overall, good on track. but questions on reinsurance, on germany and on the real estate side, so handing over to carsten and matthias. carsten stolz, bâloise holding ag - head of corporate finance division &amp; cfo thank you, gert. i'll pick up on your explanation with regard to germany. one of the reasons that you mentioned reinsurance is the group internal reinsurance relationships between germany and the group internal reinsurance carrier, which is acco</v>
      </c>
    </row>
    <row r="47" spans="1:17" ht="101.5" x14ac:dyDescent="0.35">
      <c r="A47" s="10" t="str">
        <f>'Pietro Labels'!A47</f>
        <v>madrid</v>
      </c>
      <c r="B47" s="10">
        <f>'Pietro Labels'!B47</f>
        <v>10332</v>
      </c>
      <c r="C47" s="12" t="str">
        <f>'Pietro Labels'!C47</f>
        <v xml:space="preserve"> to get to a net income figure. luigi lubelli, corporacion mapfre - fd for the consolidated accounts, yes. for the account of caja salud, clearly you should only take away tax. but if you want the impact on the consolidated, you're absolutely right. it's tax plus minorities. julia rafo, citigroup - analyst yes, can i ask you -- can you explain to us what has led the extraordinary gain on the caja madrid, because it seems that you are still knocking out the 49% minority? so what has been the driver of that extraordinary profit? luigi lubelli, corporacion mapfre - fd right. i thank you very much for asking this question, julia, because i imagine it's in everybody's mind. it's something that i partly answered -- well, partly mentioned before when we were talking. this transaction, honestly, i</v>
      </c>
      <c r="D47" s="10" t="str">
        <f>'Pietro Labels'!D47</f>
        <v>spain</v>
      </c>
      <c r="E47" s="10">
        <f>'Pietro Labels'!E47</f>
        <v>42840</v>
      </c>
      <c r="F47" s="10">
        <f>'Pietro Labels'!F47</f>
        <v>2</v>
      </c>
      <c r="G47" s="10">
        <f>VLOOKUP(E47,'Nico Labels'!$E$2:$F$301, 2, FALSE)</f>
        <v>0</v>
      </c>
      <c r="H47" s="10">
        <f t="shared" si="0"/>
        <v>1</v>
      </c>
      <c r="I47" s="10">
        <v>1</v>
      </c>
      <c r="J47" s="11">
        <f t="shared" si="1"/>
        <v>1</v>
      </c>
      <c r="K47" s="10"/>
      <c r="L47" s="10">
        <f>VLOOKUP('Combined Labels'!E47,'Pietro Labels'!$E$2:$G$301, 3,FALSE)</f>
        <v>0</v>
      </c>
      <c r="M47" s="10">
        <f>VLOOKUP('Combined Labels'!E47, 'Nico Labels'!E47:G346, 3, FALSE)</f>
        <v>0</v>
      </c>
      <c r="N47">
        <f t="shared" si="2"/>
        <v>0</v>
      </c>
      <c r="P47">
        <f t="shared" si="3"/>
        <v>0</v>
      </c>
      <c r="Q47" t="str">
        <f>_xlfn.XLOOKUP(E47,'Nico Labels'!$E$2:$E$301,'Nico Labels'!$C$2:$C$301,,0,1)</f>
        <v xml:space="preserve"> to get to a net income figure. luigi lubelli, corporacion mapfre - fd for the consolidated accounts, yes. for the account of caja salud, clearly you should only take away tax. but if you want the impact on the consolidated, you're absolutely right. it's tax plus minorities. julia rafo, citigroup - analyst yes, can i ask you -- can you explain to us what has led the extraordinary gain on the caja madrid, because it seems that you are still knocking out the 49% minority? so what has been the driver of that extraordinary profit? luigi lubelli, corporacion mapfre - fd right. i thank you very much for asking this question, julia, because i imagine it's in everybody's mind. it's something that i partly answered -- well, partly mentioned before when we were talking. this transaction, honestly, i</v>
      </c>
    </row>
    <row r="48" spans="1:17" ht="101.5" x14ac:dyDescent="0.35">
      <c r="A48" s="10" t="str">
        <f>'Pietro Labels'!A48</f>
        <v>austrian</v>
      </c>
      <c r="B48" s="10">
        <f>'Pietro Labels'!B48</f>
        <v>19770</v>
      </c>
      <c r="C48" s="12" t="str">
        <f>'Pietro Labels'!C48</f>
        <v>f our cost management measures. i give now back to herbert stepic. herbert stepic, raiffeisen bank international ag - ceo thank you, johann. i'm progressing with a second regulator, which is the austrian regulator. on march 14 the austrian regulatory fma and austrian national bank released their supervisory guidance to strengthen the sustainability of business models of large international active austrian banks. now according to this guidance, a 7% core tier 1 ratio will be required for rzb group again, so our core shareholders by january 1, 2013 with participation capital being eligible. so only so far only with eba, the private participation capital is not eligible. with all other regulators including basel iii, the private participation capital is eligible. both rzb group and rbi fulfil</v>
      </c>
      <c r="D48" s="10" t="str">
        <f>'Pietro Labels'!D48</f>
        <v>austria</v>
      </c>
      <c r="E48" s="10">
        <f>'Pietro Labels'!E48</f>
        <v>90215</v>
      </c>
      <c r="F48" s="10">
        <f>'Pietro Labels'!F48</f>
        <v>0</v>
      </c>
      <c r="G48" s="10">
        <f>VLOOKUP(E48,'Nico Labels'!$E$2:$F$301, 2, FALSE)</f>
        <v>0</v>
      </c>
      <c r="H48" s="10">
        <f t="shared" si="0"/>
        <v>0</v>
      </c>
      <c r="I48" s="10"/>
      <c r="J48" s="11">
        <f t="shared" si="1"/>
        <v>0</v>
      </c>
      <c r="K48" s="10"/>
      <c r="L48" s="10">
        <f>VLOOKUP('Combined Labels'!E48,'Pietro Labels'!$E$2:$G$301, 3,FALSE)</f>
        <v>1</v>
      </c>
      <c r="M48" s="10">
        <f>VLOOKUP('Combined Labels'!E48, 'Nico Labels'!E48:G347, 3, FALSE)</f>
        <v>0</v>
      </c>
      <c r="N48">
        <f t="shared" si="2"/>
        <v>1</v>
      </c>
      <c r="O48">
        <v>1</v>
      </c>
      <c r="P48">
        <f t="shared" si="3"/>
        <v>1</v>
      </c>
      <c r="Q48" t="str">
        <f>_xlfn.XLOOKUP(E48,'Nico Labels'!$E$2:$E$301,'Nico Labels'!$C$2:$C$301,,0,1)</f>
        <v>f our cost management measures. i give now back to herbert stepic. herbert stepic, raiffeisen bank international ag - ceo thank you, johann. i'm progressing with a second regulator, which is the austrian regulator. on march 14 the austrian regulatory fma and austrian national bank released their supervisory guidance to strengthen the sustainability of business models of large international active austrian banks. now according to this guidance, a 7% core tier 1 ratio will be required for rzb group again, so our core shareholders by january 1, 2013 with participation capital being eligible. so only so far only with eba, the private participation capital is not eligible. with all other regulators including basel iii, the private participation capital is eligible. both rzb group and rbi fulfil</v>
      </c>
    </row>
    <row r="49" spans="1:17" ht="101.5" x14ac:dyDescent="0.35">
      <c r="A49" s="10" t="str">
        <f>'Pietro Labels'!A49</f>
        <v>greek</v>
      </c>
      <c r="B49" s="10">
        <f>'Pietro Labels'!B49</f>
        <v>22916</v>
      </c>
      <c r="C49" s="12" t="str">
        <f>'Pietro Labels'!C49</f>
        <v>m. with that, i would like to conclude our introductory remarks and open the call to q&amp;a. questions and answers operator carriere giovanni (sic - giovanni carriere), autonomous research. giovanni carriere, autonomous research llp - analyst yes, good afternoon, thanks for the presentation. a couple of questions. so the first one -- just wanted to ask you for some comments on the write-backs on the greek sovereign bonds -- of the provisions on the bonds, as well as on the dta write-backs that you have these quarters. how were these numbers calculated? and if you could give us some sort of sensitivity -- i.e., should sovereign spreads improve, how much more write-backs could there be? that's the number one. number two, on the slide when you showed the capital evolution, and you have all the a</v>
      </c>
      <c r="D49" s="10" t="str">
        <f>'Pietro Labels'!D49</f>
        <v>greece</v>
      </c>
      <c r="E49" s="10">
        <f>'Pietro Labels'!E49</f>
        <v>104853</v>
      </c>
      <c r="F49" s="10">
        <f>'Pietro Labels'!F49</f>
        <v>0</v>
      </c>
      <c r="G49" s="10">
        <f>VLOOKUP(E49,'Nico Labels'!$E$2:$F$301, 2, FALSE)</f>
        <v>1</v>
      </c>
      <c r="H49" s="10">
        <f t="shared" si="0"/>
        <v>1</v>
      </c>
      <c r="I49" s="10">
        <v>0</v>
      </c>
      <c r="J49" s="11">
        <f t="shared" si="1"/>
        <v>0</v>
      </c>
      <c r="K49" s="10"/>
      <c r="L49" s="10">
        <f>VLOOKUP('Combined Labels'!E49,'Pietro Labels'!$E$2:$G$301, 3,FALSE)</f>
        <v>1</v>
      </c>
      <c r="M49" s="10">
        <f>VLOOKUP('Combined Labels'!E49, 'Nico Labels'!E49:G348, 3, FALSE)</f>
        <v>0</v>
      </c>
      <c r="N49">
        <f t="shared" si="2"/>
        <v>1</v>
      </c>
      <c r="O49">
        <v>0</v>
      </c>
      <c r="P49">
        <f t="shared" si="3"/>
        <v>0</v>
      </c>
      <c r="Q49" t="str">
        <f>_xlfn.XLOOKUP(E49,'Nico Labels'!$E$2:$E$301,'Nico Labels'!$C$2:$C$301,,0,1)</f>
        <v>m. with that, i would like to conclude our introductory remarks and open the call to q&amp;a. questions and answers operator carriere giovanni (sic - giovanni carriere), autonomous research. giovanni carriere, autonomous research llp - analyst yes, good afternoon, thanks for the presentation. a couple of questions. so the first one -- just wanted to ask you for some comments on the write-backs on the greek sovereign bonds -- of the provisions on the bonds, as well as on the dta write-backs that you have these quarters. how were these numbers calculated? and if you could give us some sort of sensitivity -- i.e., should sovereign spreads improve, how much more write-backs could there be? that's the number one. number two, on the slide when you showed the capital evolution, and you have all the a</v>
      </c>
    </row>
    <row r="50" spans="1:17" ht="101.5" x14ac:dyDescent="0.35">
      <c r="A50" s="10" t="str">
        <f>'Pietro Labels'!A50</f>
        <v>germany</v>
      </c>
      <c r="B50" s="10">
        <f>'Pietro Labels'!B50</f>
        <v>52418</v>
      </c>
      <c r="C50" s="12" t="str">
        <f>'Pietro Labels'!C50</f>
        <v>erall leverage ratio in 2h? the second one would be, again, sorry to come back on the risk topic. but how comfortable do you feel with respect to your 28% exposure within your asset mix given what we are seeing across the different geographies that you have in terms of the exposure. and within that, are you willing to reallocate capital between the different countries like switzerland, france and germany since -- you've already mentioned that we are seeing some pressure in france. so are you willing to reassess that situation and you look at capital to other geographies like germany or switzerland? or you feel comfortable with that exposure? matthias aellig, swiss life holding ag - group cfo &amp; member of corporate executive board okay. let me take the first question first on the csm. i'm so</v>
      </c>
      <c r="D50" s="10" t="str">
        <f>'Pietro Labels'!D50</f>
        <v>germany</v>
      </c>
      <c r="E50" s="10">
        <f>'Pietro Labels'!E50</f>
        <v>205851</v>
      </c>
      <c r="F50" s="10">
        <f>'Pietro Labels'!F50</f>
        <v>0</v>
      </c>
      <c r="G50" s="10">
        <f>VLOOKUP(E50,'Nico Labels'!$E$2:$F$301, 2, FALSE)</f>
        <v>0</v>
      </c>
      <c r="H50" s="10">
        <f t="shared" si="0"/>
        <v>0</v>
      </c>
      <c r="I50" s="10"/>
      <c r="J50" s="11">
        <f t="shared" si="1"/>
        <v>0</v>
      </c>
      <c r="K50" s="10"/>
      <c r="L50" s="10">
        <f>VLOOKUP('Combined Labels'!E50,'Pietro Labels'!$E$2:$G$301, 3,FALSE)</f>
        <v>1</v>
      </c>
      <c r="M50" s="10">
        <f>VLOOKUP('Combined Labels'!E50, 'Nico Labels'!E50:G349, 3, FALSE)</f>
        <v>0</v>
      </c>
      <c r="N50">
        <f t="shared" si="2"/>
        <v>1</v>
      </c>
      <c r="O50">
        <v>0</v>
      </c>
      <c r="P50">
        <f t="shared" si="3"/>
        <v>0</v>
      </c>
      <c r="Q50" t="str">
        <f>_xlfn.XLOOKUP(E50,'Nico Labels'!$E$2:$E$301,'Nico Labels'!$C$2:$C$301,,0,1)</f>
        <v>erall leverage ratio in 2h? the second one would be, again, sorry to come back on the risk topic. but how comfortable do you feel with respect to your 28% exposure within your asset mix given what we are seeing across the different geographies that you have in terms of the exposure. and within that, are you willing to reallocate capital between the different countries like switzerland, france and germany since -- you've already mentioned that we are seeing some pressure in france. so are you willing to reassess that situation and you look at capital to other geographies like germany or switzerland? or you feel comfortable with that exposure? matthias aellig, swiss life holding ag - group cfo &amp; member of corporate executive board okay. let me take the first question first on the csm. i'm so</v>
      </c>
    </row>
    <row r="51" spans="1:17" ht="101.5" x14ac:dyDescent="0.35">
      <c r="A51" s="10" t="str">
        <f>'Pietro Labels'!A51</f>
        <v>greece</v>
      </c>
      <c r="B51" s="10">
        <f>'Pietro Labels'!B51</f>
        <v>11049</v>
      </c>
      <c r="C51" s="12" t="str">
        <f>'Pietro Labels'!C51</f>
        <v>t is very difficult to understand the market is worse or not. by and large because we haven't been part of the indirect lending in greece, which is the most risky part of the business, we believe that we have a very good quality portfolio. unidentified audience member okay, regarding the profit from greece as we have mentioned in the beginning, we have bring forward the opening of the branches in greece. so, as you know also the break-even point in greece on average we had in the past few years -- in the past two years is sixteen months. by having this and still we have close to 40% of our branches below five years in operations. so, as these maturity profile of our branch network is improving that will help in order to improve the growth rate of our group operations. and actually our cagr</v>
      </c>
      <c r="D51" s="10" t="str">
        <f>'Pietro Labels'!D51</f>
        <v>greece</v>
      </c>
      <c r="E51" s="10">
        <f>'Pietro Labels'!E51</f>
        <v>46117</v>
      </c>
      <c r="F51" s="10">
        <f>'Pietro Labels'!F51</f>
        <v>-1</v>
      </c>
      <c r="G51" s="10">
        <f>VLOOKUP(E51,'Nico Labels'!$E$2:$F$301, 2, FALSE)</f>
        <v>1</v>
      </c>
      <c r="H51" s="10">
        <f t="shared" si="0"/>
        <v>1</v>
      </c>
      <c r="I51" s="10">
        <v>1</v>
      </c>
      <c r="J51" s="11">
        <f t="shared" si="1"/>
        <v>1</v>
      </c>
      <c r="K51" s="10"/>
      <c r="L51" s="10">
        <f>VLOOKUP('Combined Labels'!E51,'Pietro Labels'!$E$2:$G$301, 3,FALSE)</f>
        <v>0</v>
      </c>
      <c r="M51" s="10">
        <f>VLOOKUP('Combined Labels'!E51, 'Nico Labels'!E51:G350, 3, FALSE)</f>
        <v>0</v>
      </c>
      <c r="N51">
        <f t="shared" si="2"/>
        <v>0</v>
      </c>
      <c r="P51">
        <f t="shared" si="3"/>
        <v>0</v>
      </c>
      <c r="Q51" t="str">
        <f>_xlfn.XLOOKUP(E51,'Nico Labels'!$E$2:$E$301,'Nico Labels'!$C$2:$C$301,,0,1)</f>
        <v>t is very difficult to understand the market is worse or not. by and large because we haven't been part of the indirect lending in greece, which is the most risky part of the business, we believe that we have a very good quality portfolio. unidentified audience member okay, regarding the profit from greece as we have mentioned in the beginning, we have bring forward the opening of the branches in greece. so, as you know also the break-even point in greece on average we had in the past few years -- in the past two years is sixteen months. by having this and still we have close to 40% of our branches below five years in operations. so, as these maturity profile of our branch network is improving that will help in order to improve the growth rate of our group operations. and actually our cagr</v>
      </c>
    </row>
    <row r="52" spans="1:17" ht="101.5" x14ac:dyDescent="0.35">
      <c r="A52" s="10" t="str">
        <f>'Pietro Labels'!A52</f>
        <v>netherlands</v>
      </c>
      <c r="B52" s="10">
        <f>'Pietro Labels'!B52</f>
        <v>5448</v>
      </c>
      <c r="C52" s="12" t="str">
        <f>'Pietro Labels'!C52</f>
        <v>growth, underlying 6%. actually they were up by 10%. but a substantial part was explained by impact of foreign exchange movements, especially the appreciation of the brazilian reais led to increases in the cost level in brazil, and a number of one-off items in group functions, some incidental items in north america and brazil. and, let’s not forget, basically the double accrual for bonuses in the netherlands because of the change in the bonus system in the collective labor agreement. i just recall that at the end of 2004 we reached a consensus with the trade unions in the netherlands to change the group labor agreement whereby we changed from a profit-sharing system to a performance-related bonus system for every individual employee in the netherlands. that obviously was linked to a transi</v>
      </c>
      <c r="D52" s="10" t="str">
        <f>'Pietro Labels'!D52</f>
        <v>netherlands</v>
      </c>
      <c r="E52" s="10">
        <f>'Pietro Labels'!E52</f>
        <v>19708</v>
      </c>
      <c r="F52" s="10">
        <f>'Pietro Labels'!F52</f>
        <v>0</v>
      </c>
      <c r="G52" s="10">
        <f>VLOOKUP(E52,'Nico Labels'!$E$2:$F$301, 2, FALSE)</f>
        <v>0</v>
      </c>
      <c r="H52" s="10">
        <f t="shared" si="0"/>
        <v>0</v>
      </c>
      <c r="I52" s="10"/>
      <c r="J52" s="11">
        <f t="shared" si="1"/>
        <v>0</v>
      </c>
      <c r="K52" s="10"/>
      <c r="L52" s="10">
        <f>VLOOKUP('Combined Labels'!E52,'Pietro Labels'!$E$2:$G$301, 3,FALSE)</f>
        <v>0</v>
      </c>
      <c r="M52" s="10">
        <f>VLOOKUP('Combined Labels'!E52, 'Nico Labels'!E52:G351, 3, FALSE)</f>
        <v>0</v>
      </c>
      <c r="N52">
        <f t="shared" si="2"/>
        <v>0</v>
      </c>
      <c r="P52">
        <f t="shared" si="3"/>
        <v>0</v>
      </c>
      <c r="Q52" t="str">
        <f>_xlfn.XLOOKUP(E52,'Nico Labels'!$E$2:$E$301,'Nico Labels'!$C$2:$C$301,,0,1)</f>
        <v>growth, underlying 6%. actually they were up by 10%. but a substantial part was explained by impact of foreign exchange movements, especially the appreciation of the brazilian reais led to increases in the cost level in brazil, and a number of one-off items in group functions, some incidental items in north america and brazil. and, let’s not forget, basically the double accrual for bonuses in the netherlands because of the change in the bonus system in the collective labor agreement. i just recall that at the end of 2004 we reached a consensus with the trade unions in the netherlands to change the group labor agreement whereby we changed from a profit-sharing system to a performance-related bonus system for every individual employee in the netherlands. that obviously was linked to a transi</v>
      </c>
    </row>
    <row r="53" spans="1:17" ht="101.5" x14ac:dyDescent="0.35">
      <c r="A53" s="10" t="str">
        <f>'Pietro Labels'!A53</f>
        <v>poland</v>
      </c>
      <c r="B53" s="10">
        <f>'Pietro Labels'!B53</f>
        <v>40571</v>
      </c>
      <c r="C53" s="12" t="str">
        <f>'Pietro Labels'!C53</f>
        <v xml:space="preserve">nia, they were very good in poland. they were also good and improving in italy. it was a good year also on cash ebitda. we had 12% growth of that measured, and we remained highly profitable, well funded, low leverage. business prepared to continue profitably in 2020 and beyond. i will now go to discuss certain geographies and our main geographies and the results of those segments. i'll start with poland, and i'm looking at slide #9. poland was, again, our main market for investments in 2019. the market itself, as you may see on slide #9, was pln 13 billion in nominal or pln 1.4 billion in terms of invested capital. that was below our expectations. although, it was a decent size of the market, a significant part of that market in 2019 was 1 transaction of getback's assets for about pln 400 </v>
      </c>
      <c r="D53" s="10" t="str">
        <f>'Pietro Labels'!D53</f>
        <v>poland</v>
      </c>
      <c r="E53" s="10">
        <f>'Pietro Labels'!E53</f>
        <v>169766</v>
      </c>
      <c r="F53" s="10">
        <f>'Pietro Labels'!F53</f>
        <v>-1</v>
      </c>
      <c r="G53" s="10">
        <f>VLOOKUP(E53,'Nico Labels'!$E$2:$F$301, 2, FALSE)</f>
        <v>-1</v>
      </c>
      <c r="H53" s="10">
        <f t="shared" si="0"/>
        <v>0</v>
      </c>
      <c r="I53" s="10"/>
      <c r="J53" s="11">
        <f t="shared" si="1"/>
        <v>-1</v>
      </c>
      <c r="K53" s="10"/>
      <c r="L53" s="10">
        <f>VLOOKUP('Combined Labels'!E53,'Pietro Labels'!$E$2:$G$301, 3,FALSE)</f>
        <v>0</v>
      </c>
      <c r="M53" s="10">
        <f>VLOOKUP('Combined Labels'!E53, 'Nico Labels'!E53:G352, 3, FALSE)</f>
        <v>0</v>
      </c>
      <c r="N53">
        <f t="shared" si="2"/>
        <v>0</v>
      </c>
      <c r="P53">
        <f t="shared" si="3"/>
        <v>0</v>
      </c>
      <c r="Q53" t="str">
        <f>_xlfn.XLOOKUP(E53,'Nico Labels'!$E$2:$E$301,'Nico Labels'!$C$2:$C$301,,0,1)</f>
        <v xml:space="preserve">nia, they were very good in poland. they were also good and improving in italy. it was a good year also on cash ebitda. we had 12% growth of that measured, and we remained highly profitable, well funded, low leverage. business prepared to continue profitably in 2020 and beyond. i will now go to discuss certain geographies and our main geographies and the results of those segments. i'll start with poland, and i'm looking at slide #9. poland was, again, our main market for investments in 2019. the market itself, as you may see on slide #9, was pln 13 billion in nominal or pln 1.4 billion in terms of invested capital. that was below our expectations. although, it was a decent size of the market, a significant part of that market in 2019 was 1 transaction of getback's assets for about pln 400 </v>
      </c>
    </row>
    <row r="54" spans="1:17" ht="101.5" x14ac:dyDescent="0.35">
      <c r="A54" s="10" t="str">
        <f>'Pietro Labels'!A54</f>
        <v>france</v>
      </c>
      <c r="B54" s="10">
        <f>'Pietro Labels'!B54</f>
        <v>34994</v>
      </c>
      <c r="C54" s="12" t="str">
        <f>'Pietro Labels'!C54</f>
        <v xml:space="preserve"> that the medicines we provide to patients around the world contribute significantly to their well-being. we are confident that we can take greater advantage of these attributes by continuing to focus on the implementation of the deliver strategy while simplifying some of its component parts. we remain committed to driving growth in the u.k. we still view european expansion into countries such as france and germany as a high priority for concordia. we will maintain our focus on pipeline growth, and we will continue to extend our lean operating model. as many of you are aware, on may 2, we also announced that guy clark has joined the company as its chief corporate development officer. one of guy's key responsibilities will be to help concordia refine its corporate strategy going forward. we</v>
      </c>
      <c r="D54" s="10" t="str">
        <f>'Pietro Labels'!D54</f>
        <v>france</v>
      </c>
      <c r="E54" s="10">
        <f>'Pietro Labels'!E54</f>
        <v>149695</v>
      </c>
      <c r="F54" s="10">
        <f>'Pietro Labels'!F54</f>
        <v>0</v>
      </c>
      <c r="G54" s="10">
        <f>VLOOKUP(E54,'Nico Labels'!$E$2:$F$301, 2, FALSE)</f>
        <v>1</v>
      </c>
      <c r="H54" s="10">
        <f t="shared" si="0"/>
        <v>1</v>
      </c>
      <c r="I54" s="10">
        <v>1</v>
      </c>
      <c r="J54" s="11">
        <f t="shared" si="1"/>
        <v>1</v>
      </c>
      <c r="K54" s="10"/>
      <c r="L54" s="10">
        <f>VLOOKUP('Combined Labels'!E54,'Pietro Labels'!$E$2:$G$301, 3,FALSE)</f>
        <v>1</v>
      </c>
      <c r="M54" s="10">
        <f>VLOOKUP('Combined Labels'!E54, 'Nico Labels'!E54:G353, 3, FALSE)</f>
        <v>0</v>
      </c>
      <c r="N54">
        <f t="shared" si="2"/>
        <v>1</v>
      </c>
      <c r="O54">
        <v>0</v>
      </c>
      <c r="P54">
        <f t="shared" si="3"/>
        <v>0</v>
      </c>
      <c r="Q54" t="str">
        <f>_xlfn.XLOOKUP(E54,'Nico Labels'!$E$2:$E$301,'Nico Labels'!$C$2:$C$301,,0,1)</f>
        <v xml:space="preserve"> that the medicines we provide to patients around the world contribute significantly to their well-being. we are confident that we can take greater advantage of these attributes by continuing to focus on the implementation of the deliver strategy while simplifying some of its component parts. we remain committed to driving growth in the u.k. we still view european expansion into countries such as france and germany as a high priority for concordia. we will maintain our focus on pipeline growth, and we will continue to extend our lean operating model. as many of you are aware, on may 2, we also announced that guy clark has joined the company as its chief corporate development officer. one of guy's key responsibilities will be to help concordia refine its corporate strategy going forward. we</v>
      </c>
    </row>
    <row r="55" spans="1:17" ht="101.5" x14ac:dyDescent="0.35">
      <c r="A55" s="10" t="str">
        <f>'Pietro Labels'!A55</f>
        <v>german</v>
      </c>
      <c r="B55" s="10">
        <f>'Pietro Labels'!B55</f>
        <v>36332</v>
      </c>
      <c r="C55" s="12" t="str">
        <f>'Pietro Labels'!C55</f>
        <v>cib business. around eur 70 billion are in the equities business, where they mainly hedge client derivatives and structured notes, and around eur 50 billion are in our core rates business and are mainly government bonds. overall, the bank's low market risk levels speak for the low risk taken in the trading inventory. approximately 40% of our assets are loans, including eur 137 billion of low risk german mortgages and eur 126 billion of investment grade rated corporate loans. our loan-to-deposit ratio of 77% is very conservative and provides a significant liquidity cushion to the bank. our derivative assets of eur 29 billion on a net basis are largely self-funding, given the similar level of offsetting derivatives liabilities. more than half of the balance sheet is funded by stable and rela</v>
      </c>
      <c r="D55" s="10" t="str">
        <f>'Pietro Labels'!D55</f>
        <v>germany</v>
      </c>
      <c r="E55" s="10">
        <f>'Pietro Labels'!E55</f>
        <v>154326</v>
      </c>
      <c r="F55" s="10">
        <f>'Pietro Labels'!F55</f>
        <v>2</v>
      </c>
      <c r="G55" s="10">
        <f>VLOOKUP(E55,'Nico Labels'!$E$2:$F$301, 2, FALSE)</f>
        <v>1</v>
      </c>
      <c r="H55" s="10">
        <f t="shared" si="0"/>
        <v>1</v>
      </c>
      <c r="I55" s="10">
        <v>2</v>
      </c>
      <c r="J55" s="11">
        <f t="shared" si="1"/>
        <v>2</v>
      </c>
      <c r="K55" s="10"/>
      <c r="L55" s="10">
        <f>VLOOKUP('Combined Labels'!E55,'Pietro Labels'!$E$2:$G$301, 3,FALSE)</f>
        <v>0</v>
      </c>
      <c r="M55" s="10">
        <f>VLOOKUP('Combined Labels'!E55, 'Nico Labels'!E55:G354, 3, FALSE)</f>
        <v>0</v>
      </c>
      <c r="N55">
        <f t="shared" si="2"/>
        <v>0</v>
      </c>
      <c r="P55">
        <f t="shared" si="3"/>
        <v>0</v>
      </c>
      <c r="Q55" t="str">
        <f>_xlfn.XLOOKUP(E55,'Nico Labels'!$E$2:$E$301,'Nico Labels'!$C$2:$C$301,,0,1)</f>
        <v>cib business. around eur 70 billion are in the equities business, where they mainly hedge client derivatives and structured notes, and around eur 50 billion are in our core rates business and are mainly government bonds. overall, the bank's low market risk levels speak for the low risk taken in the trading inventory. approximately 40% of our assets are loans, including eur 137 billion of low risk german mortgages and eur 126 billion of investment grade rated corporate loans. our loan-to-deposit ratio of 77% is very conservative and provides a significant liquidity cushion to the bank. our derivative assets of eur 29 billion on a net basis are largely self-funding, given the similar level of offsetting derivatives liabilities. more than half of the balance sheet is funded by stable and rela</v>
      </c>
    </row>
    <row r="56" spans="1:17" ht="101.5" x14ac:dyDescent="0.35">
      <c r="A56" s="10" t="str">
        <f>'Pietro Labels'!A56</f>
        <v>spain</v>
      </c>
      <c r="B56" s="10">
        <f>'Pietro Labels'!B56</f>
        <v>22282</v>
      </c>
      <c r="C56" s="12" t="str">
        <f>'Pietro Labels'!C56</f>
        <v>n't necessarily have an impact on the loss experience. the frequency does, but the fact that the covers are simpler doesn't necessarily have to have an impact on the loss experience. michael van wegen, bofa merrill lynch - analyst perfect. thank you. operator niccolo dalla palma. niccolo dalla palma, exane bnp paribas - analyst i've got three questions. the first one is on the health insurance in spain, which is a significant chunk of the spanish premiums and especially in the quarter. and just the combined ratio at 107%, i just wanted to check if this is a one-off increase or if there is anything, any worrying trend in this line of business. the second question relates to what you said regarding the reasons why you did not include the -- adjust for the turkish building sale in the normali</v>
      </c>
      <c r="D56" s="10" t="str">
        <f>'Pietro Labels'!D56</f>
        <v>spain</v>
      </c>
      <c r="E56" s="10">
        <f>'Pietro Labels'!E56</f>
        <v>101430</v>
      </c>
      <c r="F56" s="10">
        <f>'Pietro Labels'!F56</f>
        <v>-1</v>
      </c>
      <c r="G56" s="10">
        <f>VLOOKUP(E56,'Nico Labels'!$E$2:$F$301, 2, FALSE)</f>
        <v>0</v>
      </c>
      <c r="H56" s="10">
        <f t="shared" si="0"/>
        <v>1</v>
      </c>
      <c r="I56" s="10">
        <v>0</v>
      </c>
      <c r="J56" s="11">
        <f t="shared" si="1"/>
        <v>0</v>
      </c>
      <c r="K56" s="10"/>
      <c r="L56" s="10">
        <f>VLOOKUP('Combined Labels'!E56,'Pietro Labels'!$E$2:$G$301, 3,FALSE)</f>
        <v>0</v>
      </c>
      <c r="M56" s="10">
        <f>VLOOKUP('Combined Labels'!E56, 'Nico Labels'!E56:G355, 3, FALSE)</f>
        <v>0</v>
      </c>
      <c r="N56">
        <f t="shared" si="2"/>
        <v>0</v>
      </c>
      <c r="P56">
        <f t="shared" si="3"/>
        <v>0</v>
      </c>
      <c r="Q56" t="str">
        <f>_xlfn.XLOOKUP(E56,'Nico Labels'!$E$2:$E$301,'Nico Labels'!$C$2:$C$301,,0,1)</f>
        <v>n't necessarily have an impact on the loss experience. the frequency does, but the fact that the covers are simpler doesn't necessarily have to have an impact on the loss experience. michael van wegen, bofa merrill lynch - analyst perfect. thank you. operator niccolo dalla palma. niccolo dalla palma, exane bnp paribas - analyst i've got three questions. the first one is on the health insurance in spain, which is a significant chunk of the spanish premiums and especially in the quarter. and just the combined ratio at 107%, i just wanted to check if this is a one-off increase or if there is anything, any worrying trend in this line of business. the second question relates to what you said regarding the reasons why you did not include the -- adjust for the turkish building sale in the normali</v>
      </c>
    </row>
    <row r="57" spans="1:17" ht="101.5" x14ac:dyDescent="0.35">
      <c r="A57" s="10" t="str">
        <f>'Pietro Labels'!A57</f>
        <v>sweden</v>
      </c>
      <c r="B57" s="10">
        <f>'Pietro Labels'!B57</f>
        <v>9965</v>
      </c>
      <c r="C57" s="12" t="str">
        <f>'Pietro Labels'!C57</f>
        <v>k18.2 billions in -- that we can use in our funding. and as we also have stated and mentioned in this telephone conference, the cost of sek723 millions in terms of the subordinated loans is already in the result of the continuing operations. so that's the situation there. in terms of loan growth, yes, we see a strong growth as you have seen here. and you see that we have a stronger growth outside sweden than we have in sweden. and the growth outside sweden is not so very much to do with sort of the -- how should i put it, the macroeconomic circumstances. it has to do with our expansion of the branch network. we are not dependent on the macroeconomic environment because, for instance, in great britain, we are such a small part of the whole market. so we can continue for many, many years wit</v>
      </c>
      <c r="D57" s="10" t="str">
        <f>'Pietro Labels'!D57</f>
        <v>sweden</v>
      </c>
      <c r="E57" s="10">
        <f>'Pietro Labels'!E57</f>
        <v>40897</v>
      </c>
      <c r="F57" s="10">
        <f>'Pietro Labels'!F57</f>
        <v>2</v>
      </c>
      <c r="G57" s="10">
        <f>VLOOKUP(E57,'Nico Labels'!$E$2:$F$301, 2, FALSE)</f>
        <v>1</v>
      </c>
      <c r="H57" s="10">
        <f t="shared" si="0"/>
        <v>1</v>
      </c>
      <c r="I57" s="10">
        <v>1</v>
      </c>
      <c r="J57" s="11">
        <f t="shared" si="1"/>
        <v>1</v>
      </c>
      <c r="K57" s="10"/>
      <c r="L57" s="10">
        <f>VLOOKUP('Combined Labels'!E57,'Pietro Labels'!$E$2:$G$301, 3,FALSE)</f>
        <v>0</v>
      </c>
      <c r="M57" s="10">
        <f>VLOOKUP('Combined Labels'!E57, 'Nico Labels'!E57:G356, 3, FALSE)</f>
        <v>0</v>
      </c>
      <c r="N57">
        <f t="shared" si="2"/>
        <v>0</v>
      </c>
      <c r="P57">
        <f t="shared" si="3"/>
        <v>0</v>
      </c>
      <c r="Q57" t="str">
        <f>_xlfn.XLOOKUP(E57,'Nico Labels'!$E$2:$E$301,'Nico Labels'!$C$2:$C$301,,0,1)</f>
        <v>k18.2 billions in -- that we can use in our funding. and as we also have stated and mentioned in this telephone conference, the cost of sek723 millions in terms of the subordinated loans is already in the result of the continuing operations. so that's the situation there. in terms of loan growth, yes, we see a strong growth as you have seen here. and you see that we have a stronger growth outside sweden than we have in sweden. and the growth outside sweden is not so very much to do with sort of the -- how should i put it, the macroeconomic circumstances. it has to do with our expansion of the branch network. we are not dependent on the macroeconomic environment because, for instance, in great britain, we are such a small part of the whole market. so we can continue for many, many years wit</v>
      </c>
    </row>
    <row r="58" spans="1:17" ht="101.5" x14ac:dyDescent="0.35">
      <c r="A58" s="10" t="str">
        <f>'Pietro Labels'!A58</f>
        <v>spain</v>
      </c>
      <c r="B58" s="10">
        <f>'Pietro Labels'!B58</f>
        <v>14875</v>
      </c>
      <c r="C58" s="12" t="str">
        <f>'Pietro Labels'!C58</f>
        <v>re in germany. let's go now to the embedded value. i would first like to say that total embedded value amounted to eur3072 million at the end of the year, a solid increase of 21% compared with 2008. however, we would like to point out that eur3 billion is practically the same value as our market capitalization and this doesn't calculate in important pieces of business like the banking business in spain and banca esperia. please note that for the 2009 calculation, mediolanum has adopted the market consistent principles coming from the cfo forum as far as the life business is concerned. for a complete description of the (inaudible) business, you can refer to the supplemental information. but we want to clarify here that from now on, we are fully compliant in all of our life insurance busines</v>
      </c>
      <c r="D58" s="10" t="str">
        <f>'Pietro Labels'!D58</f>
        <v>spain</v>
      </c>
      <c r="E58" s="10">
        <f>'Pietro Labels'!E58</f>
        <v>63403</v>
      </c>
      <c r="F58" s="10">
        <f>'Pietro Labels'!F58</f>
        <v>0</v>
      </c>
      <c r="G58" s="10">
        <f>VLOOKUP(E58,'Nico Labels'!$E$2:$F$301, 2, FALSE)</f>
        <v>0</v>
      </c>
      <c r="H58" s="10">
        <f t="shared" si="0"/>
        <v>0</v>
      </c>
      <c r="I58" s="10"/>
      <c r="J58" s="11">
        <f t="shared" si="1"/>
        <v>0</v>
      </c>
      <c r="K58" s="10"/>
      <c r="L58" s="10">
        <f>VLOOKUP('Combined Labels'!E58,'Pietro Labels'!$E$2:$G$301, 3,FALSE)</f>
        <v>1</v>
      </c>
      <c r="M58" s="10">
        <f>VLOOKUP('Combined Labels'!E58, 'Nico Labels'!E58:G357, 3, FALSE)</f>
        <v>0</v>
      </c>
      <c r="N58">
        <f t="shared" si="2"/>
        <v>1</v>
      </c>
      <c r="O58">
        <v>0</v>
      </c>
      <c r="P58">
        <f t="shared" si="3"/>
        <v>0</v>
      </c>
      <c r="Q58" t="str">
        <f>_xlfn.XLOOKUP(E58,'Nico Labels'!$E$2:$E$301,'Nico Labels'!$C$2:$C$301,,0,1)</f>
        <v>re in germany. let's go now to the embedded value. i would first like to say that total embedded value amounted to eur3072 million at the end of the year, a solid increase of 21% compared with 2008. however, we would like to point out that eur3 billion is practically the same value as our market capitalization and this doesn't calculate in important pieces of business like the banking business in spain and banca esperia. please note that for the 2009 calculation, mediolanum has adopted the market consistent principles coming from the cfo forum as far as the life business is concerned. for a complete description of the (inaudible) business, you can refer to the supplemental information. but we want to clarify here that from now on, we are fully compliant in all of our life insurance busines</v>
      </c>
    </row>
    <row r="59" spans="1:17" ht="101.5" x14ac:dyDescent="0.35">
      <c r="A59" s="10" t="str">
        <f>'Pietro Labels'!A59</f>
        <v>bulgaria</v>
      </c>
      <c r="B59" s="10">
        <f>'Pietro Labels'!B59</f>
        <v>16405</v>
      </c>
      <c r="C59" s="12" t="str">
        <f>'Pietro Labels'!C59</f>
        <v>ise over the next months. ronny rehn, kbw - analyst one more question i had. obviously, people had quite a go at us there with romania, big npls, etc., concentrated exposure, how different is the situation really around romania and the (technical difficulty) as mentioned other countries in trouble as well. is it -- i can see that romania kind of stands out to a certain extent, but serbia, kosovo, bulgaria, croatia, we've seen high provision charges now as well. is it really so different or should we probably say it's the region more, a bit more, in fact, a bit slow as a whole? andreas treichl, erste group bank ag - ceo as i said, it's the same situation as in the western southern europe. the situation is problematic. the reasons are very different. you can draw maybe some comparisons betwe</v>
      </c>
      <c r="D59" s="10" t="str">
        <f>'Pietro Labels'!D59</f>
        <v>bulgaria</v>
      </c>
      <c r="E59" s="10">
        <f>'Pietro Labels'!E59</f>
        <v>71178</v>
      </c>
      <c r="F59" s="10">
        <f>'Pietro Labels'!F59</f>
        <v>-1</v>
      </c>
      <c r="G59" s="10">
        <f>VLOOKUP(E59,'Nico Labels'!$E$2:$F$301, 2, FALSE)</f>
        <v>-1</v>
      </c>
      <c r="H59" s="10">
        <f t="shared" si="0"/>
        <v>0</v>
      </c>
      <c r="I59" s="10"/>
      <c r="J59" s="11">
        <f t="shared" si="1"/>
        <v>-1</v>
      </c>
      <c r="K59" s="10"/>
      <c r="L59" s="10">
        <f>VLOOKUP('Combined Labels'!E59,'Pietro Labels'!$E$2:$G$301, 3,FALSE)</f>
        <v>0</v>
      </c>
      <c r="M59" s="10">
        <f>VLOOKUP('Combined Labels'!E59, 'Nico Labels'!E59:G358, 3, FALSE)</f>
        <v>0</v>
      </c>
      <c r="N59">
        <f t="shared" si="2"/>
        <v>0</v>
      </c>
      <c r="P59">
        <f t="shared" si="3"/>
        <v>0</v>
      </c>
      <c r="Q59" t="str">
        <f>_xlfn.XLOOKUP(E59,'Nico Labels'!$E$2:$E$301,'Nico Labels'!$C$2:$C$301,,0,1)</f>
        <v>ise over the next months. ronny rehn, kbw - analyst one more question i had. obviously, people had quite a go at us there with romania, big npls, etc., concentrated exposure, how different is the situation really around romania and the (technical difficulty) as mentioned other countries in trouble as well. is it -- i can see that romania kind of stands out to a certain extent, but serbia, kosovo, bulgaria, croatia, we've seen high provision charges now as well. is it really so different or should we probably say it's the region more, a bit more, in fact, a bit slow as a whole? andreas treichl, erste group bank ag - ceo as i said, it's the same situation as in the western southern europe. the situation is problematic. the reasons are very different. you can draw maybe some comparisons betwe</v>
      </c>
    </row>
    <row r="60" spans="1:17" ht="101.5" x14ac:dyDescent="0.35">
      <c r="A60" s="10" t="str">
        <f>'Pietro Labels'!A60</f>
        <v>cyprus</v>
      </c>
      <c r="B60" s="10">
        <f>'Pietro Labels'!B60</f>
        <v>48969</v>
      </c>
      <c r="C60" s="12" t="str">
        <f>'Pietro Labels'!C60</f>
        <v>financial results conference call. i'm joined by eliza livadiotou, executive director of finance and legacy; demetris demetriou, chief risk officer; and annita pavlou, manager, ir and esg. before commencing my introductory remarks on the financial performance of the group for the first half of 2022, i would like to comment on the announcement that was published on the 19th of august 2022. bank of cyprus has received 3 unsolicited, conditional, non-binding proposals from lone star over the past 3 months, which the board has unequivocally rejected. the potential of fed is governed by the irish takeover rules and the takeover bids laws administered by the cyprus securities exchange commission. under the irish takeover rules, bank of cyprus management is prohibited from discussing any material</v>
      </c>
      <c r="D60" s="10" t="str">
        <f>'Pietro Labels'!D60</f>
        <v>cyprus</v>
      </c>
      <c r="E60" s="10">
        <f>'Pietro Labels'!E60</f>
        <v>196098</v>
      </c>
      <c r="F60" s="10">
        <f>'Pietro Labels'!F60</f>
        <v>0</v>
      </c>
      <c r="G60" s="10">
        <f>VLOOKUP(E60,'Nico Labels'!$E$2:$F$301, 2, FALSE)</f>
        <v>-1</v>
      </c>
      <c r="H60" s="10">
        <f t="shared" si="0"/>
        <v>1</v>
      </c>
      <c r="I60" s="10"/>
      <c r="J60" s="11">
        <f t="shared" si="1"/>
        <v>-1</v>
      </c>
      <c r="K60" s="10"/>
      <c r="L60" s="10">
        <f>VLOOKUP('Combined Labels'!E60,'Pietro Labels'!$E$2:$G$301, 3,FALSE)</f>
        <v>1</v>
      </c>
      <c r="M60" s="10">
        <f>VLOOKUP('Combined Labels'!E60, 'Nico Labels'!E60:G359, 3, FALSE)</f>
        <v>0</v>
      </c>
      <c r="N60">
        <f t="shared" si="2"/>
        <v>1</v>
      </c>
      <c r="O60">
        <v>1</v>
      </c>
      <c r="P60">
        <f t="shared" si="3"/>
        <v>1</v>
      </c>
      <c r="Q60" t="str">
        <f>_xlfn.XLOOKUP(E60,'Nico Labels'!$E$2:$E$301,'Nico Labels'!$C$2:$C$301,,0,1)</f>
        <v>financial results conference call. i'm joined by eliza livadiotou, executive director of finance and legacy; demetris demetriou, chief risk officer; and annita pavlou, manager, ir and esg. before commencing my introductory remarks on the financial performance of the group for the first half of 2022, i would like to comment on the announcement that was published on the 19th of august 2022. bank of cyprus has received 3 unsolicited, conditional, non-binding proposals from lone star over the past 3 months, which the board has unequivocally rejected. the potential of fed is governed by the irish takeover rules and the takeover bids laws administered by the cyprus securities exchange commission. under the irish takeover rules, bank of cyprus management is prohibited from discussing any material</v>
      </c>
    </row>
    <row r="61" spans="1:17" ht="101.5" x14ac:dyDescent="0.35">
      <c r="A61" s="10" t="str">
        <f>'Pietro Labels'!A61</f>
        <v>italy</v>
      </c>
      <c r="B61" s="10">
        <f>'Pietro Labels'!B61</f>
        <v>2748</v>
      </c>
      <c r="C61" s="12" t="str">
        <f>'Pietro Labels'!C61</f>
        <v xml:space="preserve"> question, which has to do with public finance, what is included into this other, is not really corporate loans. it's either project financing or what we call ppp, that is said for public private partnerships. we have been very active in both sectors during the first half of this year. as far as ppps are concerned, mainly in the united kingdom and as far as project finance is concerned, mainly in italy. we have booked a small number of very large transactions in italy, which in effect from full guarantee of the republic of italy. this has of course two consequences. the first one is that the bis ratings of this commitment is 0%. but as a consequence, this margin is very similar to the margin of a loan to a local authority. so this is reason why the average margin that you have calculated i</v>
      </c>
      <c r="D61" s="10" t="str">
        <f>'Pietro Labels'!D61</f>
        <v>italy</v>
      </c>
      <c r="E61" s="10">
        <f>'Pietro Labels'!E61</f>
        <v>9251</v>
      </c>
      <c r="F61" s="10">
        <f>'Pietro Labels'!F61</f>
        <v>0</v>
      </c>
      <c r="G61" s="10">
        <f>VLOOKUP(E61,'Nico Labels'!$E$2:$F$301, 2, FALSE)</f>
        <v>1</v>
      </c>
      <c r="H61" s="10">
        <f t="shared" si="0"/>
        <v>1</v>
      </c>
      <c r="I61" s="10"/>
      <c r="J61" s="11">
        <f t="shared" si="1"/>
        <v>1</v>
      </c>
      <c r="K61" s="10"/>
      <c r="L61" s="10">
        <f>VLOOKUP('Combined Labels'!E61,'Pietro Labels'!$E$2:$G$301, 3,FALSE)</f>
        <v>1</v>
      </c>
      <c r="M61" s="10">
        <f>VLOOKUP('Combined Labels'!E61, 'Nico Labels'!E61:G360, 3, FALSE)</f>
        <v>0</v>
      </c>
      <c r="N61">
        <f t="shared" si="2"/>
        <v>1</v>
      </c>
      <c r="O61">
        <v>1</v>
      </c>
      <c r="P61">
        <f t="shared" si="3"/>
        <v>1</v>
      </c>
      <c r="Q61" t="str">
        <f>_xlfn.XLOOKUP(E61,'Nico Labels'!$E$2:$E$301,'Nico Labels'!$C$2:$C$301,,0,1)</f>
        <v xml:space="preserve"> question, which has to do with public finance, what is included into this other, is not really corporate loans. it's either project financing or what we call ppp, that is said for public private partnerships. we have been very active in both sectors during the first half of this year. as far as ppps are concerned, mainly in the united kingdom and as far as project finance is concerned, mainly in italy. we have booked a small number of very large transactions in italy, which in effect from full guarantee of the republic of italy. this has of course two consequences. the first one is that the bis ratings of this commitment is 0%. but as a consequence, this margin is very similar to the margin of a loan to a local authority. so this is reason why the average margin that you have calculated i</v>
      </c>
    </row>
    <row r="62" spans="1:17" ht="101.5" x14ac:dyDescent="0.35">
      <c r="A62" s="10" t="str">
        <f>'Pietro Labels'!A62</f>
        <v>dutch</v>
      </c>
      <c r="B62" s="10">
        <f>'Pietro Labels'!B62</f>
        <v>8783</v>
      </c>
      <c r="C62" s="12" t="str">
        <f>'Pietro Labels'!C62</f>
        <v>of 2008. it's one of axa's competitive advantages to be innovative in products and to have the ability to replicate them in other markets when it works somewhere. we use it and we want to use it at an accelerated pace. risk and capital management initiatives. in terms of capital management optimization, we've been selling some non-core businesses -- the u.s. business from winterthur, but also the dutch business, and not only the dutch business from winterthur -- our own dutch business. the management board is quite pragmatic when it comes to an approach to the businesses. what we want to do is really to make a difference. to make a difference you need to have really efficient companies with an ability to grow your market share faster than others and with the critical scale. the issue we ha</v>
      </c>
      <c r="D62" s="10" t="str">
        <f>'Pietro Labels'!D62</f>
        <v>netherlands</v>
      </c>
      <c r="E62" s="10">
        <f>'Pietro Labels'!E62</f>
        <v>35726</v>
      </c>
      <c r="F62" s="10">
        <f>'Pietro Labels'!F62</f>
        <v>0</v>
      </c>
      <c r="G62" s="10">
        <f>VLOOKUP(E62,'Nico Labels'!$E$2:$F$301, 2, FALSE)</f>
        <v>-1</v>
      </c>
      <c r="H62" s="10">
        <f t="shared" si="0"/>
        <v>1</v>
      </c>
      <c r="I62" s="10">
        <v>0</v>
      </c>
      <c r="J62" s="11">
        <f t="shared" si="1"/>
        <v>0</v>
      </c>
      <c r="K62" s="10"/>
      <c r="L62" s="10">
        <f>VLOOKUP('Combined Labels'!E62,'Pietro Labels'!$E$2:$G$301, 3,FALSE)</f>
        <v>1</v>
      </c>
      <c r="M62" s="10">
        <f>VLOOKUP('Combined Labels'!E62, 'Nico Labels'!E62:G361, 3, FALSE)</f>
        <v>0</v>
      </c>
      <c r="N62">
        <f t="shared" si="2"/>
        <v>1</v>
      </c>
      <c r="O62">
        <v>0</v>
      </c>
      <c r="P62">
        <f t="shared" si="3"/>
        <v>0</v>
      </c>
      <c r="Q62" t="str">
        <f>_xlfn.XLOOKUP(E62,'Nico Labels'!$E$2:$E$301,'Nico Labels'!$C$2:$C$301,,0,1)</f>
        <v>of 2008. it's one of axa's competitive advantages to be innovative in products and to have the ability to replicate them in other markets when it works somewhere. we use it and we want to use it at an accelerated pace. risk and capital management initiatives. in terms of capital management optimization, we've been selling some non-core businesses -- the u.s. business from winterthur, but also the dutch business, and not only the dutch business from winterthur -- our own dutch business. the management board is quite pragmatic when it comes to an approach to the businesses. what we want to do is really to make a difference. to make a difference you need to have really efficient companies with an ability to grow your market share faster than others and with the critical scale. the issue we ha</v>
      </c>
    </row>
    <row r="63" spans="1:17" ht="101.5" x14ac:dyDescent="0.35">
      <c r="A63" s="10" t="str">
        <f>'Pietro Labels'!A63</f>
        <v>germany</v>
      </c>
      <c r="B63" s="10">
        <f>'Pietro Labels'!B63</f>
        <v>33964</v>
      </c>
      <c r="C63" s="12" t="str">
        <f>'Pietro Labels'!C63</f>
        <v>id cut prices because we're trying to build market share there. so some of that favorable morbidity going forward is getting shared with customers. and then, again, we've had an external environment where the markets have been doing well and the credit environment has been relatively benign. so all of those things have been helping us report very strong sales and earnings growth in ireland and in germany. paul anthony mahon, great-west lifeco inc. - president &amp; ceo thanks, steve. operator the next question is from gabriel dechaine at national bank financial. gabriel dechaine, national bank financial, inc., research division - analyst just on the europe segment before moving on. it was the only business where we had a pretty big increase in expenses, constant currency or as reported, i gues</v>
      </c>
      <c r="D63" s="10" t="str">
        <f>'Pietro Labels'!D63</f>
        <v>germany</v>
      </c>
      <c r="E63" s="10">
        <f>'Pietro Labels'!E63</f>
        <v>145673</v>
      </c>
      <c r="F63" s="10">
        <f>'Pietro Labels'!F63</f>
        <v>2</v>
      </c>
      <c r="G63" s="10">
        <f>VLOOKUP(E63,'Nico Labels'!$E$2:$F$301, 2, FALSE)</f>
        <v>1</v>
      </c>
      <c r="H63" s="10">
        <f t="shared" si="0"/>
        <v>1</v>
      </c>
      <c r="I63" s="10">
        <v>2</v>
      </c>
      <c r="J63" s="11">
        <f t="shared" si="1"/>
        <v>2</v>
      </c>
      <c r="K63" s="10"/>
      <c r="L63" s="10">
        <f>VLOOKUP('Combined Labels'!E63,'Pietro Labels'!$E$2:$G$301, 3,FALSE)</f>
        <v>0</v>
      </c>
      <c r="M63" s="10">
        <f>VLOOKUP('Combined Labels'!E63, 'Nico Labels'!E63:G362, 3, FALSE)</f>
        <v>0</v>
      </c>
      <c r="N63">
        <f t="shared" si="2"/>
        <v>0</v>
      </c>
      <c r="P63">
        <f t="shared" si="3"/>
        <v>0</v>
      </c>
      <c r="Q63" t="str">
        <f>_xlfn.XLOOKUP(E63,'Nico Labels'!$E$2:$E$301,'Nico Labels'!$C$2:$C$301,,0,1)</f>
        <v>id cut prices because we're trying to build market share there. so some of that favorable morbidity going forward is getting shared with customers. and then, again, we've had an external environment where the markets have been doing well and the credit environment has been relatively benign. so all of those things have been helping us report very strong sales and earnings growth in ireland and in germany. paul anthony mahon, great-west lifeco inc. - president &amp; ceo thanks, steve. operator the next question is from gabriel dechaine at national bank financial. gabriel dechaine, national bank financial, inc., research division - analyst just on the europe segment before moving on. it was the only business where we had a pretty big increase in expenses, constant currency or as reported, i gues</v>
      </c>
    </row>
    <row r="64" spans="1:17" ht="101.5" x14ac:dyDescent="0.35">
      <c r="A64" s="10" t="str">
        <f>'Pietro Labels'!A64</f>
        <v>hungary</v>
      </c>
      <c r="B64" s="10">
        <f>'Pietro Labels'!B64</f>
        <v>38899</v>
      </c>
      <c r="C64" s="12" t="str">
        <f>'Pietro Labels'!C64</f>
        <v>t actually reach by the end of this year the level of the base rate, which is at 90 basis points. now given the developments in the eurozone, both in terms of monetary policy and also in terms of the real economic growth, obviously, it's quite unlikely that the euro operating environment moves upwards in the foreseeable future. and therefore, that creates a substantial room for monetary policy in hungary. and therefore, it became extremely unlikely that the -- in a foreseeable -- that during the course of this year, we see material further increase in the reference. so having said that, some increase did happen. so in the second quarter, the closing level of the 3 months into bank rate, which is our reference rate, increased by 7 basis points. and the quarterly average increased like 4 bas</v>
      </c>
      <c r="D64" s="10" t="str">
        <f>'Pietro Labels'!D64</f>
        <v>hungary</v>
      </c>
      <c r="E64" s="10">
        <f>'Pietro Labels'!E64</f>
        <v>164282</v>
      </c>
      <c r="F64" s="10">
        <f>'Pietro Labels'!F64</f>
        <v>0</v>
      </c>
      <c r="G64" s="10">
        <f>VLOOKUP(E64,'Nico Labels'!$E$2:$F$301, 2, FALSE)</f>
        <v>1</v>
      </c>
      <c r="H64" s="10">
        <f t="shared" si="0"/>
        <v>1</v>
      </c>
      <c r="I64" s="10">
        <v>1</v>
      </c>
      <c r="J64" s="11">
        <f t="shared" si="1"/>
        <v>1</v>
      </c>
      <c r="K64" s="10"/>
      <c r="L64" s="10">
        <f>VLOOKUP('Combined Labels'!E64,'Pietro Labels'!$E$2:$G$301, 3,FALSE)</f>
        <v>0</v>
      </c>
      <c r="M64" s="10">
        <f>VLOOKUP('Combined Labels'!E64, 'Nico Labels'!E64:G363, 3, FALSE)</f>
        <v>0</v>
      </c>
      <c r="N64">
        <f t="shared" si="2"/>
        <v>0</v>
      </c>
      <c r="P64">
        <f t="shared" si="3"/>
        <v>0</v>
      </c>
      <c r="Q64" t="str">
        <f>_xlfn.XLOOKUP(E64,'Nico Labels'!$E$2:$E$301,'Nico Labels'!$C$2:$C$301,,0,1)</f>
        <v>t actually reach by the end of this year the level of the base rate, which is at 90 basis points. now given the developments in the eurozone, both in terms of monetary policy and also in terms of the real economic growth, obviously, it's quite unlikely that the euro operating environment moves upwards in the foreseeable future. and therefore, that creates a substantial room for monetary policy in hungary. and therefore, it became extremely unlikely that the -- in a foreseeable -- that during the course of this year, we see material further increase in the reference. so having said that, some increase did happen. so in the second quarter, the closing level of the 3 months into bank rate, which is our reference rate, increased by 7 basis points. and the quarterly average increased like 4 bas</v>
      </c>
    </row>
    <row r="65" spans="1:17" ht="101.5" x14ac:dyDescent="0.35">
      <c r="A65" s="10" t="str">
        <f>'Pietro Labels'!A65</f>
        <v>belgium</v>
      </c>
      <c r="B65" s="10">
        <f>'Pietro Labels'!B65</f>
        <v>41275</v>
      </c>
      <c r="C65" s="12" t="str">
        <f>'Pietro Labels'!C65</f>
        <v>m, being on personal lines, as i said. operator next question, from fulin liang from morgan stanley. fulin liang, morgan stanley, research division - equity analyst a couple of questions. so first of all is in terms of the intergroup remittance. did you just say actually all the -- like, india, china, turkey, they're already kind of confirmed for the remittance. did you actually just say that the belgium remittance is still in discussion? could you please kind of confirm that point? so that's the first one. and then secondly is that -- so considering that you just mentioned that your capital return is -- doesn't really matter how strong your solvency is. and also we see that your solvency ratio is really not sensitive to the credit portfolio because you're under-invested in credit. and the</v>
      </c>
      <c r="D65" s="10" t="str">
        <f>'Pietro Labels'!D65</f>
        <v>belgium</v>
      </c>
      <c r="E65" s="10">
        <f>'Pietro Labels'!E65</f>
        <v>172205</v>
      </c>
      <c r="F65" s="10">
        <f>'Pietro Labels'!F65</f>
        <v>0</v>
      </c>
      <c r="G65" s="10">
        <f>VLOOKUP(E65,'Nico Labels'!$E$2:$F$301, 2, FALSE)</f>
        <v>0</v>
      </c>
      <c r="H65" s="10">
        <f t="shared" si="0"/>
        <v>0</v>
      </c>
      <c r="I65" s="10"/>
      <c r="J65" s="11">
        <f t="shared" si="1"/>
        <v>0</v>
      </c>
      <c r="K65" s="10"/>
      <c r="L65" s="10">
        <f>VLOOKUP('Combined Labels'!E65,'Pietro Labels'!$E$2:$G$301, 3,FALSE)</f>
        <v>1</v>
      </c>
      <c r="M65" s="10">
        <f>VLOOKUP('Combined Labels'!E65, 'Nico Labels'!E65:G364, 3, FALSE)</f>
        <v>0</v>
      </c>
      <c r="N65">
        <f t="shared" si="2"/>
        <v>1</v>
      </c>
      <c r="O65">
        <v>1</v>
      </c>
      <c r="P65">
        <f t="shared" si="3"/>
        <v>1</v>
      </c>
      <c r="Q65" t="str">
        <f>_xlfn.XLOOKUP(E65,'Nico Labels'!$E$2:$E$301,'Nico Labels'!$C$2:$C$301,,0,1)</f>
        <v>m, being on personal lines, as i said. operator next question, from fulin liang from morgan stanley. fulin liang, morgan stanley, research division - equity analyst a couple of questions. so first of all is in terms of the intergroup remittance. did you just say actually all the -- like, india, china, turkey, they're already kind of confirmed for the remittance. did you actually just say that the belgium remittance is still in discussion? could you please kind of confirm that point? so that's the first one. and then secondly is that -- so considering that you just mentioned that your capital return is -- doesn't really matter how strong your solvency is. and also we see that your solvency ratio is really not sensitive to the credit portfolio because you're under-invested in credit. and the</v>
      </c>
    </row>
    <row r="66" spans="1:17" ht="101.5" x14ac:dyDescent="0.35">
      <c r="A66" s="10" t="str">
        <f>'Pietro Labels'!A66</f>
        <v>maltese</v>
      </c>
      <c r="B66" s="10">
        <f>'Pietro Labels'!B66</f>
        <v>360</v>
      </c>
      <c r="C66" s="12" t="str">
        <f>'Pietro Labels'!C66</f>
        <v xml:space="preserve"> maltese, sandler o'neill asset management - okay. and that was -- so the second one was also just a longer term debt but it was a debt swap as well? peter verrill, banknorth group inc. - cfo and coo correct. terry maltese, sandler o'neill asset management - all right. i'm sorry; is that right? william ryan, banknorth group inc. - chairman, president and ceo yes, it is, terry, you're right. terry maltese, sandler o'neill asset management - okay. and then just one last question: you mentioned something that i think i heard for the first time, the international business. william ryan, banknorth group inc. - chairman, president and ceo yeah, it's not really -- i should comment on it. we have historically for local customers done some international business where we lose the fee income and wha</v>
      </c>
      <c r="D66" s="10" t="str">
        <f>'Pietro Labels'!D66</f>
        <v>malta</v>
      </c>
      <c r="E66" s="10">
        <f>'Pietro Labels'!E66</f>
        <v>476</v>
      </c>
      <c r="F66" s="10">
        <f>'Pietro Labels'!F66</f>
        <v>0</v>
      </c>
      <c r="G66" s="10">
        <f>VLOOKUP(E66,'Nico Labels'!$E$2:$F$301, 2, FALSE)</f>
        <v>0</v>
      </c>
      <c r="H66" s="10">
        <f t="shared" si="0"/>
        <v>0</v>
      </c>
      <c r="I66" s="10"/>
      <c r="J66" s="11">
        <f t="shared" si="1"/>
        <v>0</v>
      </c>
      <c r="K66" s="10"/>
      <c r="L66" s="10">
        <f>VLOOKUP('Combined Labels'!E66,'Pietro Labels'!$E$2:$G$301, 3,FALSE)</f>
        <v>1</v>
      </c>
      <c r="M66" s="10">
        <f>VLOOKUP('Combined Labels'!E66, 'Nico Labels'!E66:G365, 3, FALSE)</f>
        <v>1</v>
      </c>
      <c r="N66">
        <f t="shared" si="2"/>
        <v>0</v>
      </c>
      <c r="P66">
        <f t="shared" si="3"/>
        <v>1</v>
      </c>
      <c r="Q66" t="str">
        <f>_xlfn.XLOOKUP(E66,'Nico Labels'!$E$2:$E$301,'Nico Labels'!$C$2:$C$301,,0,1)</f>
        <v xml:space="preserve"> maltese, sandler o'neill asset management - okay. and that was -- so the second one was also just a longer term debt but it was a debt swap as well? peter verrill, banknorth group inc. - cfo and coo correct. terry maltese, sandler o'neill asset management - all right. i'm sorry; is that right? william ryan, banknorth group inc. - chairman, president and ceo yes, it is, terry, you're right. terry maltese, sandler o'neill asset management - okay. and then just one last question: you mentioned something that i think i heard for the first time, the international business. william ryan, banknorth group inc. - chairman, president and ceo yeah, it's not really -- i should comment on it. we have historically for local customers done some international business where we lose the fee income and wha</v>
      </c>
    </row>
    <row r="67" spans="1:17" ht="87" x14ac:dyDescent="0.35">
      <c r="A67" s="10" t="str">
        <f>'Pietro Labels'!A67</f>
        <v>ireland</v>
      </c>
      <c r="B67" s="10">
        <f>'Pietro Labels'!B67</f>
        <v>13061</v>
      </c>
      <c r="C67" s="12" t="str">
        <f>'Pietro Labels'!C67</f>
        <v xml:space="preserve"> thomson reuters streetevents event transcript e d i t e d v e r s i o n preliminary 2008 bank of ireland earnings conference call may 19, 2009 / 8:00am gmt corporate participants john o'donovan bank of ireland - chief financial officer richie boucher bank of ireland - group chief executive des crowley bank of ireland - chief executive uk financial services conference call participiants rohith chandra-rajan citigroup - analyst eamonn hughes goodbody stockbrokers - analyst leigh goodwin fox-pitt kelton - analyst sebastian orsi merrion stockbrokers - analyst aaron ibbotson goldman sachs - analyst ciaran callaghan ncb - analyst scott rankin davy stockbrokers - analyst richie boucher, bank of ireland - grou</v>
      </c>
      <c r="D67" s="10" t="str">
        <f>'Pietro Labels'!D67</f>
        <v>ireland</v>
      </c>
      <c r="E67" s="10">
        <f>'Pietro Labels'!E67</f>
        <v>54739</v>
      </c>
      <c r="F67" s="10">
        <f>'Pietro Labels'!F67</f>
        <v>0</v>
      </c>
      <c r="G67" s="10">
        <f>VLOOKUP(E67,'Nico Labels'!$E$2:$F$301, 2, FALSE)</f>
        <v>0</v>
      </c>
      <c r="H67" s="10">
        <f t="shared" ref="H67:H130" si="4">IF(F67=G67, 0, 1)</f>
        <v>0</v>
      </c>
      <c r="I67" s="10"/>
      <c r="J67" s="11">
        <f t="shared" ref="J67:J130" si="5">IF(I67="",G67,I67)</f>
        <v>0</v>
      </c>
      <c r="K67" s="10"/>
      <c r="L67" s="10">
        <f>VLOOKUP('Combined Labels'!E67,'Pietro Labels'!$E$2:$G$301, 3,FALSE)</f>
        <v>1</v>
      </c>
      <c r="M67" s="10">
        <f>VLOOKUP('Combined Labels'!E67, 'Nico Labels'!E67:G366, 3, FALSE)</f>
        <v>1</v>
      </c>
      <c r="N67">
        <f t="shared" ref="N67:N130" si="6">IF(L67=M67,0,1)</f>
        <v>0</v>
      </c>
      <c r="P67">
        <f t="shared" ref="P67:P130" si="7">IF(O67="",M67,O67)</f>
        <v>1</v>
      </c>
      <c r="Q67" t="str">
        <f>_xlfn.XLOOKUP(E67,'Nico Labels'!$E$2:$E$301,'Nico Labels'!$C$2:$C$301,,0,1)</f>
        <v xml:space="preserve"> thomson reuters streetevents event transcript e d i t e d v e r s i o n preliminary 2008 bank of ireland earnings conference call may 19, 2009 / 8:00am gmt corporate participants john o'donovan bank of ireland - chief financial officer richie boucher bank of ireland - group chief executive des crowley bank of ireland - chief executive uk financial services conference call participiants rohith chandra-rajan citigroup - analyst eamonn hughes goodbody stockbrokers - analyst leigh goodwin fox-pitt kelton - analyst sebastian orsi merrion stockbrokers - analyst aaron ibbotson goldman sachs - analyst ciaran callaghan ncb - analyst scott rankin davy stockbrokers - analyst richie boucher, bank of ireland - grou</v>
      </c>
    </row>
    <row r="68" spans="1:17" ht="101.5" x14ac:dyDescent="0.35">
      <c r="A68" s="10" t="str">
        <f>'Pietro Labels'!A68</f>
        <v>netherlands</v>
      </c>
      <c r="B68" s="10">
        <f>'Pietro Labels'!B68</f>
        <v>7118</v>
      </c>
      <c r="C68" s="12" t="str">
        <f>'Pietro Labels'!C68</f>
        <v xml:space="preserve">me of the derivative transaction. so what you do is, you reserve part of the p&amp;l which required to cover the market valuation adjustment faced by the bank over the lifetime of the derivative. so you have the part that's reserved is not included in the p&amp;l that -- at trade commencement, but deferred over the full tenor of the trade. so that's how it works, and the fact that you're seeing it in the netherlands is a function of the fact that obviously global markets is now -- in the netherlands is part of the regional business. the second element is that you have certainly correctly identified my train of thought with regard to potential releases. it is indeed possible that there could be releases in the netherlands in -- in the netherlands, being the netherlands as a geographical entity, in </v>
      </c>
      <c r="D68" s="10" t="str">
        <f>'Pietro Labels'!D68</f>
        <v>netherlands</v>
      </c>
      <c r="E68" s="10">
        <f>'Pietro Labels'!E68</f>
        <v>27001</v>
      </c>
      <c r="F68" s="10">
        <f>'Pietro Labels'!F68</f>
        <v>0</v>
      </c>
      <c r="G68" s="10">
        <f>VLOOKUP(E68,'Nico Labels'!$E$2:$F$301, 2, FALSE)</f>
        <v>0</v>
      </c>
      <c r="H68" s="10">
        <f t="shared" si="4"/>
        <v>0</v>
      </c>
      <c r="I68" s="10"/>
      <c r="J68" s="11">
        <f t="shared" si="5"/>
        <v>0</v>
      </c>
      <c r="K68" s="10"/>
      <c r="L68" s="10">
        <f>VLOOKUP('Combined Labels'!E68,'Pietro Labels'!$E$2:$G$301, 3,FALSE)</f>
        <v>1</v>
      </c>
      <c r="M68" s="10">
        <f>VLOOKUP('Combined Labels'!E68, 'Nico Labels'!E68:G367, 3, FALSE)</f>
        <v>0</v>
      </c>
      <c r="N68">
        <f t="shared" si="6"/>
        <v>1</v>
      </c>
      <c r="O68">
        <v>1</v>
      </c>
      <c r="P68">
        <f t="shared" si="7"/>
        <v>1</v>
      </c>
      <c r="Q68" t="str">
        <f>_xlfn.XLOOKUP(E68,'Nico Labels'!$E$2:$E$301,'Nico Labels'!$C$2:$C$301,,0,1)</f>
        <v xml:space="preserve">me of the derivative transaction. so what you do is, you reserve part of the p&amp;l which required to cover the market valuation adjustment faced by the bank over the lifetime of the derivative. so you have the part that's reserved is not included in the p&amp;l that -- at trade commencement, but deferred over the full tenor of the trade. so that's how it works, and the fact that you're seeing it in the netherlands is a function of the fact that obviously global markets is now -- in the netherlands is part of the regional business. the second element is that you have certainly correctly identified my train of thought with regard to potential releases. it is indeed possible that there could be releases in the netherlands in -- in the netherlands, being the netherlands as a geographical entity, in </v>
      </c>
    </row>
    <row r="69" spans="1:17" ht="101.5" x14ac:dyDescent="0.35">
      <c r="A69" s="10" t="str">
        <f>'Pietro Labels'!A69</f>
        <v>stockholm</v>
      </c>
      <c r="B69" s="10">
        <f>'Pietro Labels'!B69</f>
        <v>46914</v>
      </c>
      <c r="C69" s="12" t="str">
        <f>'Pietro Labels'!C69</f>
        <v>t companies, but three strong local brands. and while komplett and webhallen -- the komplett and webhallen brands both target a more niche customer group, including the hard-core gamers, netonnet complements these positions with a broader customer reach. taking a look at our supply chain, komplett currently has warehouse operations in sandefjord, an hour's drive from norwegian capital oslo and in stockholm. with netonnet we also get a warehouse in (inaudible) outside of gothenburg. this is a location that complements our current supply chain well and gives us an infrastructure with the potential of reaching the majority of our customers with same day delivery. in addition, netonnet service centers over time will also provide additional potential for further market proximity. komplett has p</v>
      </c>
      <c r="D69" s="10" t="str">
        <f>'Pietro Labels'!D69</f>
        <v>sweden</v>
      </c>
      <c r="E69" s="10">
        <f>'Pietro Labels'!E69</f>
        <v>189474</v>
      </c>
      <c r="F69" s="10">
        <f>'Pietro Labels'!F69</f>
        <v>0</v>
      </c>
      <c r="G69" s="10">
        <f>VLOOKUP(E69,'Nico Labels'!$E$2:$F$301, 2, FALSE)</f>
        <v>0</v>
      </c>
      <c r="H69" s="10">
        <f t="shared" si="4"/>
        <v>0</v>
      </c>
      <c r="I69" s="10"/>
      <c r="J69" s="11">
        <f t="shared" si="5"/>
        <v>0</v>
      </c>
      <c r="K69" s="10"/>
      <c r="L69" s="10">
        <f>VLOOKUP('Combined Labels'!E69,'Pietro Labels'!$E$2:$G$301, 3,FALSE)</f>
        <v>1</v>
      </c>
      <c r="M69" s="10">
        <f>VLOOKUP('Combined Labels'!E69, 'Nico Labels'!E69:G368, 3, FALSE)</f>
        <v>0</v>
      </c>
      <c r="N69">
        <f t="shared" si="6"/>
        <v>1</v>
      </c>
      <c r="O69">
        <v>1</v>
      </c>
      <c r="P69">
        <f t="shared" si="7"/>
        <v>1</v>
      </c>
      <c r="Q69" t="str">
        <f>_xlfn.XLOOKUP(E69,'Nico Labels'!$E$2:$E$301,'Nico Labels'!$C$2:$C$301,,0,1)</f>
        <v>t companies, but three strong local brands. and while komplett and webhallen -- the komplett and webhallen brands both target a more niche customer group, including the hard-core gamers, netonnet complements these positions with a broader customer reach. taking a look at our supply chain, komplett currently has warehouse operations in sandefjord, an hour's drive from norwegian capital oslo and in stockholm. with netonnet we also get a warehouse in (inaudible) outside of gothenburg. this is a location that complements our current supply chain well and gives us an infrastructure with the potential of reaching the majority of our customers with same day delivery. in addition, netonnet service centers over time will also provide additional potential for further market proximity. komplett has p</v>
      </c>
    </row>
    <row r="70" spans="1:17" ht="101.5" x14ac:dyDescent="0.35">
      <c r="A70" s="10" t="str">
        <f>'Pietro Labels'!A70</f>
        <v>germany</v>
      </c>
      <c r="B70" s="10">
        <f>'Pietro Labels'!B70</f>
        <v>1360</v>
      </c>
      <c r="C70" s="12" t="str">
        <f>'Pietro Labels'!C70</f>
        <v xml:space="preserve">r, due to the (inaudible). now i wold like to review the situation involving new ventures. new ventures in total generated an excess of 645 (ph) million euro which is an improvement of 34 percent compared to the same period last year. this progress is due to the strong improvements in the results of bank esperia (ph) in spain. and what accomplished this time the expected increase in the losses in germany, having (inaudible) operational start up costs (inaudible). the main (ph) consolidated effect was a loss of 26 million euro, an improvement of 16 percent over the results from the same period in 2002. now i'd like to review the new ventures one-by-one starting with bank esperia (ph). (inaudible) nine months came in at 2.1 million euro or at least one million pertaining (ph) to mediolanum. </v>
      </c>
      <c r="D70" s="10" t="str">
        <f>'Pietro Labels'!D70</f>
        <v>germany</v>
      </c>
      <c r="E70" s="10">
        <f>'Pietro Labels'!E70</f>
        <v>3491</v>
      </c>
      <c r="F70" s="10">
        <f>'Pietro Labels'!F70</f>
        <v>2</v>
      </c>
      <c r="G70" s="10">
        <f>VLOOKUP(E70,'Nico Labels'!$E$2:$F$301, 2, FALSE)</f>
        <v>-1</v>
      </c>
      <c r="H70" s="10">
        <f t="shared" si="4"/>
        <v>1</v>
      </c>
      <c r="I70" s="10">
        <v>-1</v>
      </c>
      <c r="J70" s="11">
        <f t="shared" si="5"/>
        <v>-1</v>
      </c>
      <c r="K70" s="10"/>
      <c r="L70" s="10">
        <f>VLOOKUP('Combined Labels'!E70,'Pietro Labels'!$E$2:$G$301, 3,FALSE)</f>
        <v>0</v>
      </c>
      <c r="M70" s="10">
        <f>VLOOKUP('Combined Labels'!E70, 'Nico Labels'!E70:G369, 3, FALSE)</f>
        <v>0</v>
      </c>
      <c r="N70">
        <f t="shared" si="6"/>
        <v>0</v>
      </c>
      <c r="P70">
        <f t="shared" si="7"/>
        <v>0</v>
      </c>
      <c r="Q70" t="str">
        <f>_xlfn.XLOOKUP(E70,'Nico Labels'!$E$2:$E$301,'Nico Labels'!$C$2:$C$301,,0,1)</f>
        <v xml:space="preserve">r, due to the (inaudible). now i wold like to review the situation involving new ventures. new ventures in total generated an excess of 645 (ph) million euro which is an improvement of 34 percent compared to the same period last year. this progress is due to the strong improvements in the results of bank esperia (ph) in spain. and what accomplished this time the expected increase in the losses in germany, having (inaudible) operational start up costs (inaudible). the main (ph) consolidated effect was a loss of 26 million euro, an improvement of 16 percent over the results from the same period in 2002. now i'd like to review the new ventures one-by-one starting with bank esperia (ph). (inaudible) nine months came in at 2.1 million euro or at least one million pertaining (ph) to mediolanum. </v>
      </c>
    </row>
    <row r="71" spans="1:17" ht="101.5" x14ac:dyDescent="0.35">
      <c r="A71" s="10" t="str">
        <f>'Pietro Labels'!A71</f>
        <v>vienna</v>
      </c>
      <c r="B71" s="10">
        <f>'Pietro Labels'!B71</f>
        <v>19768</v>
      </c>
      <c r="C71" s="12" t="str">
        <f>'Pietro Labels'!C71</f>
        <v xml:space="preserve"> the impact on the bottom line is a single digit amount. ralph hebgen, kbw - analyst okay, that's great. can i just have one follow up? i appreciate that you cannot disclose exactly what the contribution of the conversion projects to the new business value is. but it would still help to give us a guideline, some sort of indication of what order of magnitude we are talking about here. peter hagen, vienna insurance group ag - member, managing board well, it's a guideline, it's a rough guideline what this project is contributing, because you can say, roughly 20% of the new business value. ralph hebgen, kbw - analyst okay, that's great. thank you very much. and -- so that was 20%, roughly 20% of new business value this year -- sorry, in 2011? peter hagen, vienna insurance group ag - member, ma</v>
      </c>
      <c r="D71" s="10" t="str">
        <f>'Pietro Labels'!D71</f>
        <v>austria</v>
      </c>
      <c r="E71" s="10">
        <f>'Pietro Labels'!E71</f>
        <v>90185</v>
      </c>
      <c r="F71" s="10">
        <f>'Pietro Labels'!F71</f>
        <v>0</v>
      </c>
      <c r="G71" s="10">
        <f>VLOOKUP(E71,'Nico Labels'!$E$2:$F$301, 2, FALSE)</f>
        <v>0</v>
      </c>
      <c r="H71" s="10">
        <f t="shared" si="4"/>
        <v>0</v>
      </c>
      <c r="I71" s="10"/>
      <c r="J71" s="11">
        <f t="shared" si="5"/>
        <v>0</v>
      </c>
      <c r="K71" s="10"/>
      <c r="L71" s="10">
        <f>VLOOKUP('Combined Labels'!E71,'Pietro Labels'!$E$2:$G$301, 3,FALSE)</f>
        <v>1</v>
      </c>
      <c r="M71" s="10">
        <f>VLOOKUP('Combined Labels'!E71, 'Nico Labels'!E71:G370, 3, FALSE)</f>
        <v>1</v>
      </c>
      <c r="N71">
        <f t="shared" si="6"/>
        <v>0</v>
      </c>
      <c r="P71">
        <f t="shared" si="7"/>
        <v>1</v>
      </c>
      <c r="Q71" t="str">
        <f>_xlfn.XLOOKUP(E71,'Nico Labels'!$E$2:$E$301,'Nico Labels'!$C$2:$C$301,,0,1)</f>
        <v xml:space="preserve"> the impact on the bottom line is a single digit amount. ralph hebgen, kbw - analyst okay, that's great. can i just have one follow up? i appreciate that you cannot disclose exactly what the contribution of the conversion projects to the new business value is. but it would still help to give us a guideline, some sort of indication of what order of magnitude we are talking about here. peter hagen, vienna insurance group ag - member, managing board well, it's a guideline, it's a rough guideline what this project is contributing, because you can say, roughly 20% of the new business value. ralph hebgen, kbw - analyst okay, that's great. thank you very much. and -- so that was 20%, roughly 20% of new business value this year -- sorry, in 2011? peter hagen, vienna insurance group ag - member, ma</v>
      </c>
    </row>
    <row r="72" spans="1:17" ht="101.5" x14ac:dyDescent="0.35">
      <c r="A72" s="10" t="str">
        <f>'Pietro Labels'!A72</f>
        <v>italy</v>
      </c>
      <c r="B72" s="10">
        <f>'Pietro Labels'!B72</f>
        <v>7309</v>
      </c>
      <c r="C72" s="12" t="str">
        <f>'Pietro Labels'!C72</f>
        <v>hich was, and a smart question is, how may the legal changes in italy affect any policy of ours, what is my judgment, whether they will happen or not? i want to state precisely, i'm not able, i repeat, to elaborate, to assess, whichever change. what i do think is that we should put in our mind that this is not a wind of change, this is a structural change which is occurring in europe, not only in italy. therefore it's not only ourselves, it's other markets. therefore we should never make a balance of what may happen or happen in a period of two months. what has been changing -- how much has been changing has been as such, as today we are discussing of possible legal framework, that two months ago were not even in the radar screen. therefore the sense that we say is in a dynamic market many</v>
      </c>
      <c r="D72" s="10" t="str">
        <f>'Pietro Labels'!D72</f>
        <v>italy</v>
      </c>
      <c r="E72" s="10">
        <f>'Pietro Labels'!E72</f>
        <v>27789</v>
      </c>
      <c r="F72" s="10">
        <f>'Pietro Labels'!F72</f>
        <v>0</v>
      </c>
      <c r="G72" s="10">
        <f>VLOOKUP(E72,'Nico Labels'!$E$2:$F$301, 2, FALSE)</f>
        <v>0</v>
      </c>
      <c r="H72" s="10">
        <f t="shared" si="4"/>
        <v>0</v>
      </c>
      <c r="I72" s="10"/>
      <c r="J72" s="11">
        <f t="shared" si="5"/>
        <v>0</v>
      </c>
      <c r="K72" s="10"/>
      <c r="L72" s="10">
        <f>VLOOKUP('Combined Labels'!E72,'Pietro Labels'!$E$2:$G$301, 3,FALSE)</f>
        <v>1</v>
      </c>
      <c r="M72" s="10">
        <f>VLOOKUP('Combined Labels'!E72, 'Nico Labels'!E72:G371, 3, FALSE)</f>
        <v>0</v>
      </c>
      <c r="N72">
        <f t="shared" si="6"/>
        <v>1</v>
      </c>
      <c r="O72">
        <v>1</v>
      </c>
      <c r="P72">
        <f t="shared" si="7"/>
        <v>1</v>
      </c>
      <c r="Q72" t="str">
        <f>_xlfn.XLOOKUP(E72,'Nico Labels'!$E$2:$E$301,'Nico Labels'!$C$2:$C$301,,0,1)</f>
        <v>hich was, and a smart question is, how may the legal changes in italy affect any policy of ours, what is my judgment, whether they will happen or not? i want to state precisely, i'm not able, i repeat, to elaborate, to assess, whichever change. what i do think is that we should put in our mind that this is not a wind of change, this is a structural change which is occurring in europe, not only in italy. therefore it's not only ourselves, it's other markets. therefore we should never make a balance of what may happen or happen in a period of two months. what has been changing -- how much has been changing has been as such, as today we are discussing of possible legal framework, that two months ago were not even in the radar screen. therefore the sense that we say is in a dynamic market many</v>
      </c>
    </row>
    <row r="73" spans="1:17" ht="101.5" x14ac:dyDescent="0.35">
      <c r="A73" s="10" t="str">
        <f>'Pietro Labels'!A73</f>
        <v>finland</v>
      </c>
      <c r="B73" s="10">
        <f>'Pietro Labels'!B73</f>
        <v>23570</v>
      </c>
      <c r="C73" s="12" t="str">
        <f>'Pietro Labels'!C73</f>
        <v xml:space="preserve"> side. i mean, i think that not looking at it to start with, but looking on the q4 developments, i think we had a relatively good momentum in norway, actually. that was one of the areas where we had relatively good volume development compared to other markets. we are not -- as i said before, we are not that occupied with market shares, and i still think that we have also indicated that norway and finland are some of the countries where we do expect to see some potential going forward. ari kaperi, nordea bank ab - chief risk officer i can take the shipping question. we didn't release any collective provisions in shipping in q4. we didn't -- we discontinued to build those up, however, so that then the collective provisions in shipping were unchanged. we had [done], let's say, around eur10 mi</v>
      </c>
      <c r="D73" s="10" t="str">
        <f>'Pietro Labels'!D73</f>
        <v>finland</v>
      </c>
      <c r="E73" s="10">
        <f>'Pietro Labels'!E73</f>
        <v>107798</v>
      </c>
      <c r="F73" s="10">
        <f>'Pietro Labels'!F73</f>
        <v>0</v>
      </c>
      <c r="G73" s="10">
        <f>VLOOKUP(E73,'Nico Labels'!$E$2:$F$301, 2, FALSE)</f>
        <v>1</v>
      </c>
      <c r="H73" s="10">
        <f t="shared" si="4"/>
        <v>1</v>
      </c>
      <c r="I73" s="10">
        <v>1</v>
      </c>
      <c r="J73" s="11">
        <f t="shared" si="5"/>
        <v>1</v>
      </c>
      <c r="K73" s="10"/>
      <c r="L73" s="10">
        <f>VLOOKUP('Combined Labels'!E73,'Pietro Labels'!$E$2:$G$301, 3,FALSE)</f>
        <v>1</v>
      </c>
      <c r="M73" s="10">
        <f>VLOOKUP('Combined Labels'!E73, 'Nico Labels'!E73:G372, 3, FALSE)</f>
        <v>0</v>
      </c>
      <c r="N73">
        <f t="shared" si="6"/>
        <v>1</v>
      </c>
      <c r="O73">
        <v>0</v>
      </c>
      <c r="P73">
        <f t="shared" si="7"/>
        <v>0</v>
      </c>
      <c r="Q73" t="str">
        <f>_xlfn.XLOOKUP(E73,'Nico Labels'!$E$2:$E$301,'Nico Labels'!$C$2:$C$301,,0,1)</f>
        <v xml:space="preserve"> side. i mean, i think that not looking at it to start with, but looking on the q4 developments, i think we had a relatively good momentum in norway, actually. that was one of the areas where we had relatively good volume development compared to other markets. we are not -- as i said before, we are not that occupied with market shares, and i still think that we have also indicated that norway and finland are some of the countries where we do expect to see some potential going forward. ari kaperi, nordea bank ab - chief risk officer i can take the shipping question. we didn't release any collective provisions in shipping in q4. we didn't -- we discontinued to build those up, however, so that then the collective provisions in shipping were unchanged. we had [done], let's say, around eur10 mi</v>
      </c>
    </row>
    <row r="74" spans="1:17" ht="101.5" x14ac:dyDescent="0.35">
      <c r="A74" s="10" t="str">
        <f>'Pietro Labels'!A74</f>
        <v>romanian</v>
      </c>
      <c r="B74" s="10">
        <f>'Pietro Labels'!B74</f>
        <v>38850</v>
      </c>
      <c r="C74" s="12" t="str">
        <f>'Pietro Labels'!C74</f>
        <v xml:space="preserve"> that on the corporate side, we have done short-term advances. they have also a lower credit conversion factor, short-term as well is also giving you some benefit on the risk weighting. so -- 2x is a base effect. so i would not draw a conclusion out of this in terms of trending it. martin grüll, raiffeisen bank international ag - cfo &amp; member of management board and then there was the question on romanian bank tax. as you know, at the end of march, the law was amended. in our case, we expect around eur 10 million tax burden, as you may know, it depends also on the growth momentum for this year. and this is also the reason why the auditors have agreed that after calculation of the gross momentum, it should be then booked at the end of the year. simon nellis, citigroup inc, research division</v>
      </c>
      <c r="D74" s="10" t="str">
        <f>'Pietro Labels'!D74</f>
        <v>romania</v>
      </c>
      <c r="E74" s="10">
        <f>'Pietro Labels'!E74</f>
        <v>164064</v>
      </c>
      <c r="F74" s="10">
        <f>'Pietro Labels'!F74</f>
        <v>-1</v>
      </c>
      <c r="G74" s="10">
        <f>VLOOKUP(E74,'Nico Labels'!$E$2:$F$301, 2, FALSE)</f>
        <v>0</v>
      </c>
      <c r="H74" s="10">
        <f t="shared" si="4"/>
        <v>1</v>
      </c>
      <c r="I74" s="10">
        <v>0</v>
      </c>
      <c r="J74" s="11">
        <f t="shared" si="5"/>
        <v>0</v>
      </c>
      <c r="K74" s="10"/>
      <c r="L74" s="10">
        <f>VLOOKUP('Combined Labels'!E74,'Pietro Labels'!$E$2:$G$301, 3,FALSE)</f>
        <v>0</v>
      </c>
      <c r="M74" s="10">
        <f>VLOOKUP('Combined Labels'!E74, 'Nico Labels'!E74:G373, 3, FALSE)</f>
        <v>0</v>
      </c>
      <c r="N74">
        <f t="shared" si="6"/>
        <v>0</v>
      </c>
      <c r="P74">
        <f t="shared" si="7"/>
        <v>0</v>
      </c>
      <c r="Q74" t="str">
        <f>_xlfn.XLOOKUP(E74,'Nico Labels'!$E$2:$E$301,'Nico Labels'!$C$2:$C$301,,0,1)</f>
        <v xml:space="preserve"> that on the corporate side, we have done short-term advances. they have also a lower credit conversion factor, short-term as well is also giving you some benefit on the risk weighting. so -- 2x is a base effect. so i would not draw a conclusion out of this in terms of trending it. martin grüll, raiffeisen bank international ag - cfo &amp; member of management board and then there was the question on romanian bank tax. as you know, at the end of march, the law was amended. in our case, we expect around eur 10 million tax burden, as you may know, it depends also on the growth momentum for this year. and this is also the reason why the auditors have agreed that after calculation of the gross momentum, it should be then booked at the end of the year. simon nellis, citigroup inc, research division</v>
      </c>
    </row>
    <row r="75" spans="1:17" ht="101.5" x14ac:dyDescent="0.35">
      <c r="A75" s="10" t="str">
        <f>'Pietro Labels'!A75</f>
        <v>portugal</v>
      </c>
      <c r="B75" s="10">
        <f>'Pietro Labels'!B75</f>
        <v>471</v>
      </c>
      <c r="C75" s="12" t="str">
        <f>'Pietro Labels'!C75</f>
        <v xml:space="preserve">ative policy which our group follows in terms of covering of provisions. and all [relations] being quite comfortable, they have been remaining so in the first quarter already of this year. we spoke before that one of the major factors which permitted the bank to have a very good -- comparatively to be very good results and certainly very, very good results in terms of its immediate competitors in portugal [inaudible] was the success of [cutting] strategy which last year produced a decline to 1.2% growth from a level effectively of 9.6 at the beginning of the year. a slight increase to 2.1% growth has occurred in the first quarter which is due mostly to amortizations of new investments in systems which were not -- which came into operations which were not present in pervious years. anyway, </v>
      </c>
      <c r="D75" s="10" t="str">
        <f>'Pietro Labels'!D75</f>
        <v>portugal</v>
      </c>
      <c r="E75" s="10">
        <f>'Pietro Labels'!E75</f>
        <v>651</v>
      </c>
      <c r="F75" s="10">
        <f>'Pietro Labels'!F75</f>
        <v>2</v>
      </c>
      <c r="G75" s="10">
        <f>VLOOKUP(E75,'Nico Labels'!$E$2:$F$301, 2, FALSE)</f>
        <v>0</v>
      </c>
      <c r="H75" s="10">
        <f t="shared" si="4"/>
        <v>1</v>
      </c>
      <c r="I75" s="10">
        <v>0</v>
      </c>
      <c r="J75" s="11">
        <f t="shared" si="5"/>
        <v>0</v>
      </c>
      <c r="K75" s="10"/>
      <c r="L75" s="10">
        <f>VLOOKUP('Combined Labels'!E75,'Pietro Labels'!$E$2:$G$301, 3,FALSE)</f>
        <v>0</v>
      </c>
      <c r="M75" s="10">
        <f>VLOOKUP('Combined Labels'!E75, 'Nico Labels'!E75:G374, 3, FALSE)</f>
        <v>0</v>
      </c>
      <c r="N75">
        <f t="shared" si="6"/>
        <v>0</v>
      </c>
      <c r="P75">
        <f t="shared" si="7"/>
        <v>0</v>
      </c>
      <c r="Q75" t="str">
        <f>_xlfn.XLOOKUP(E75,'Nico Labels'!$E$2:$E$301,'Nico Labels'!$C$2:$C$301,,0,1)</f>
        <v xml:space="preserve">ative policy which our group follows in terms of covering of provisions. and all [relations] being quite comfortable, they have been remaining so in the first quarter already of this year. we spoke before that one of the major factors which permitted the bank to have a very good -- comparatively to be very good results and certainly very, very good results in terms of its immediate competitors in portugal [inaudible] was the success of [cutting] strategy which last year produced a decline to 1.2% growth from a level effectively of 9.6 at the beginning of the year. a slight increase to 2.1% growth has occurred in the first quarter which is due mostly to amortizations of new investments in systems which were not -- which came into operations which were not present in pervious years. anyway, </v>
      </c>
    </row>
    <row r="76" spans="1:17" ht="101.5" x14ac:dyDescent="0.35">
      <c r="A76" s="10" t="str">
        <f>'Pietro Labels'!A76</f>
        <v>swedish</v>
      </c>
      <c r="B76" s="10">
        <f>'Pietro Labels'!B76</f>
        <v>3052</v>
      </c>
      <c r="C76" s="12" t="str">
        <f>'Pietro Labels'!C76</f>
        <v xml:space="preserve"> leaving the company virtually through special solutions we have allocated 244 million compared to virtually nothing last year. and then we have other miscellaneous costs to approximately the same all and all adding up to 5.1 billion swedish krones. the international banking operations including fih, the first eight months of this year amounts to 767 million swedish krones. the development in the swedish operations is continuing according to plan that is being further reduced and slowly but surely is approaching the 9000 number mark. in other expenses including it costs and communications and things like that advertising and marketing, we are virtually at the same level even slightly less than last year. the cost income ratio is stable and as you know we have a long-range ambition to reach</v>
      </c>
      <c r="D76" s="10" t="str">
        <f>'Pietro Labels'!D76</f>
        <v>sweden</v>
      </c>
      <c r="E76" s="10">
        <f>'Pietro Labels'!E76</f>
        <v>10170</v>
      </c>
      <c r="F76" s="10">
        <f>'Pietro Labels'!F76</f>
        <v>0</v>
      </c>
      <c r="G76" s="10">
        <f>VLOOKUP(E76,'Nico Labels'!$E$2:$F$301, 2, FALSE)</f>
        <v>0</v>
      </c>
      <c r="H76" s="10">
        <f t="shared" si="4"/>
        <v>0</v>
      </c>
      <c r="I76" s="10"/>
      <c r="J76" s="11">
        <f t="shared" si="5"/>
        <v>0</v>
      </c>
      <c r="K76" s="10"/>
      <c r="L76" s="10">
        <f>VLOOKUP('Combined Labels'!E76,'Pietro Labels'!$E$2:$G$301, 3,FALSE)</f>
        <v>0</v>
      </c>
      <c r="M76" s="10">
        <f>VLOOKUP('Combined Labels'!E76, 'Nico Labels'!E76:G375, 3, FALSE)</f>
        <v>0</v>
      </c>
      <c r="N76">
        <f t="shared" si="6"/>
        <v>0</v>
      </c>
      <c r="P76">
        <f t="shared" si="7"/>
        <v>0</v>
      </c>
      <c r="Q76" t="str">
        <f>_xlfn.XLOOKUP(E76,'Nico Labels'!$E$2:$E$301,'Nico Labels'!$C$2:$C$301,,0,1)</f>
        <v xml:space="preserve"> leaving the company virtually through special solutions we have allocated 244 million compared to virtually nothing last year. and then we have other miscellaneous costs to approximately the same all and all adding up to 5.1 billion swedish krones. the international banking operations including fih, the first eight months of this year amounts to 767 million swedish krones. the development in the swedish operations is continuing according to plan that is being further reduced and slowly but surely is approaching the 9000 number mark. in other expenses including it costs and communications and things like that advertising and marketing, we are virtually at the same level even slightly less than last year. the cost income ratio is stable and as you know we have a long-range ambition to reach</v>
      </c>
    </row>
    <row r="77" spans="1:17" ht="101.5" x14ac:dyDescent="0.35">
      <c r="A77" s="10" t="str">
        <f>'Pietro Labels'!A77</f>
        <v>belgium</v>
      </c>
      <c r="B77" s="10">
        <f>'Pietro Labels'!B77</f>
        <v>7668</v>
      </c>
      <c r="C77" s="12" t="str">
        <f>'Pietro Labels'!C77</f>
        <v xml:space="preserve"> we will keep this activity at the rather lower level, compensating with these two other activity, international activities and geeks activities. but what i want to absolutely confirm is that we are not all concerned by an increase in the kind of prices for mortgage in united states or elsewhere too, but especially in united states. unidentified audience member two questions, please. the first on belgium. did i understand correctly that the main driver of nearly 2% growth in revenues was the impact for low pricing on mortgages? in which case, the question is why does your business seem to be more sensitive to the mortgage business, given that kbc's belgium nii was up 8% year on year? fortis, obviously, haven't reported yet but they've already [sold that] even in q2 where the mortgages were</v>
      </c>
      <c r="D77" s="10" t="str">
        <f>'Pietro Labels'!D77</f>
        <v>belgium</v>
      </c>
      <c r="E77" s="10">
        <f>'Pietro Labels'!E77</f>
        <v>30629</v>
      </c>
      <c r="F77" s="10">
        <f>'Pietro Labels'!F77</f>
        <v>0</v>
      </c>
      <c r="G77" s="10">
        <f>VLOOKUP(E77,'Nico Labels'!$E$2:$F$301, 2, FALSE)</f>
        <v>0</v>
      </c>
      <c r="H77" s="10">
        <f t="shared" si="4"/>
        <v>0</v>
      </c>
      <c r="I77" s="10"/>
      <c r="J77" s="11">
        <f t="shared" si="5"/>
        <v>0</v>
      </c>
      <c r="K77" s="10"/>
      <c r="L77" s="10">
        <f>VLOOKUP('Combined Labels'!E77,'Pietro Labels'!$E$2:$G$301, 3,FALSE)</f>
        <v>1</v>
      </c>
      <c r="M77" s="10">
        <f>VLOOKUP('Combined Labels'!E77, 'Nico Labels'!E77:G376, 3, FALSE)</f>
        <v>0</v>
      </c>
      <c r="N77">
        <f t="shared" si="6"/>
        <v>1</v>
      </c>
      <c r="O77">
        <v>1</v>
      </c>
      <c r="P77">
        <f t="shared" si="7"/>
        <v>1</v>
      </c>
      <c r="Q77" t="str">
        <f>_xlfn.XLOOKUP(E77,'Nico Labels'!$E$2:$E$301,'Nico Labels'!$C$2:$C$301,,0,1)</f>
        <v xml:space="preserve"> we will keep this activity at the rather lower level, compensating with these two other activity, international activities and geeks activities. but what i want to absolutely confirm is that we are not all concerned by an increase in the kind of prices for mortgage in united states or elsewhere too, but especially in united states. unidentified audience member two questions, please. the first on belgium. did i understand correctly that the main driver of nearly 2% growth in revenues was the impact for low pricing on mortgages? in which case, the question is why does your business seem to be more sensitive to the mortgage business, given that kbc's belgium nii was up 8% year on year? fortis, obviously, haven't reported yet but they've already [sold that] even in q2 where the mortgages were</v>
      </c>
    </row>
    <row r="78" spans="1:17" ht="101.5" x14ac:dyDescent="0.35">
      <c r="A78" s="10" t="str">
        <f>'Pietro Labels'!A78</f>
        <v>italy</v>
      </c>
      <c r="B78" s="10">
        <f>'Pietro Labels'!B78</f>
        <v>7752</v>
      </c>
      <c r="C78" s="12" t="str">
        <f>'Pietro Labels'!C78</f>
        <v>win with the team which has been in [inaudible] bank and managing it today. thank you very much for your attention. obviously, we are ready to answer any questions. questions and answers unidentified audience member good morning. it's [donatella] from banca akros, a series of questions. let me start from page 4. i'd like to understand exactly something more about spreads. you are the only bank in italy which has suffered a reduction in the spread between the end of 2005 and 2006. so, i'd like to understand something more about what happened in the last quarter. are there any extraordinaries, just to understand exactly what happened? especially also to understand how you want to, as it where, maintain the good results and the pick-up of the beginning of 2007. and then page 6, fee structure,</v>
      </c>
      <c r="D78" s="10" t="str">
        <f>'Pietro Labels'!D78</f>
        <v>italy</v>
      </c>
      <c r="E78" s="10">
        <f>'Pietro Labels'!E78</f>
        <v>31645</v>
      </c>
      <c r="F78" s="10">
        <f>'Pietro Labels'!F78</f>
        <v>-1</v>
      </c>
      <c r="G78" s="10">
        <f>VLOOKUP(E78,'Nico Labels'!$E$2:$F$301, 2, FALSE)</f>
        <v>-1</v>
      </c>
      <c r="H78" s="10">
        <f t="shared" si="4"/>
        <v>0</v>
      </c>
      <c r="I78" s="10"/>
      <c r="J78" s="11">
        <f t="shared" si="5"/>
        <v>-1</v>
      </c>
      <c r="K78" s="10"/>
      <c r="L78" s="10">
        <f>VLOOKUP('Combined Labels'!E78,'Pietro Labels'!$E$2:$G$301, 3,FALSE)</f>
        <v>0</v>
      </c>
      <c r="M78" s="10">
        <f>VLOOKUP('Combined Labels'!E78, 'Nico Labels'!E78:G377, 3, FALSE)</f>
        <v>0</v>
      </c>
      <c r="N78">
        <f t="shared" si="6"/>
        <v>0</v>
      </c>
      <c r="P78">
        <f t="shared" si="7"/>
        <v>0</v>
      </c>
      <c r="Q78" t="str">
        <f>_xlfn.XLOOKUP(E78,'Nico Labels'!$E$2:$E$301,'Nico Labels'!$C$2:$C$301,,0,1)</f>
        <v>win with the team which has been in [inaudible] bank and managing it today. thank you very much for your attention. obviously, we are ready to answer any questions. questions and answers unidentified audience member good morning. it's [donatella] from banca akros, a series of questions. let me start from page 4. i'd like to understand exactly something more about spreads. you are the only bank in italy which has suffered a reduction in the spread between the end of 2005 and 2006. so, i'd like to understand something more about what happened in the last quarter. are there any extraordinaries, just to understand exactly what happened? especially also to understand how you want to, as it where, maintain the good results and the pick-up of the beginning of 2007. and then page 6, fee structure,</v>
      </c>
    </row>
    <row r="79" spans="1:17" ht="101.5" x14ac:dyDescent="0.35">
      <c r="A79" s="10" t="str">
        <f>'Pietro Labels'!A79</f>
        <v>irish</v>
      </c>
      <c r="B79" s="10">
        <f>'Pietro Labels'!B79</f>
        <v>3539</v>
      </c>
      <c r="C79" s="12" t="str">
        <f>'Pietro Labels'!C79</f>
        <v>pfa had. and now, in 2004, the first time we have less equity reduction by the share scheme than write back, because all the expenses through the p&amp;l are immediately written back to the equity. all in all, even then after the dividend which was paid out during the year 2004, the equity has grown by €525m, to €1.9b. as we are already talking about equity, we have now received the approval from the irish regulators for our €400m hybrid tier 1 issue, which was issued at the end of 2003 and at the beginning of 2004. due to a new policy about hybrid tier 1s from the irish regulator, which was issued in october 2004, we are a little bit late, but we have now the approval. so although our model was issued before the policy was renewed, we are meeting the requirements and this brings our tier 1 eq</v>
      </c>
      <c r="D79" s="10" t="str">
        <f>'Pietro Labels'!D79</f>
        <v>ireland</v>
      </c>
      <c r="E79" s="10">
        <f>'Pietro Labels'!E79</f>
        <v>12015</v>
      </c>
      <c r="F79" s="10">
        <f>'Pietro Labels'!F79</f>
        <v>0</v>
      </c>
      <c r="G79" s="10">
        <f>VLOOKUP(E79,'Nico Labels'!$E$2:$F$301, 2, FALSE)</f>
        <v>1</v>
      </c>
      <c r="H79" s="10">
        <f t="shared" si="4"/>
        <v>1</v>
      </c>
      <c r="I79" s="10">
        <v>1</v>
      </c>
      <c r="J79" s="11">
        <f t="shared" si="5"/>
        <v>1</v>
      </c>
      <c r="K79" s="10"/>
      <c r="L79" s="10">
        <f>VLOOKUP('Combined Labels'!E79,'Pietro Labels'!$E$2:$G$301, 3,FALSE)</f>
        <v>0</v>
      </c>
      <c r="M79" s="10">
        <f>VLOOKUP('Combined Labels'!E79, 'Nico Labels'!E79:G378, 3, FALSE)</f>
        <v>0</v>
      </c>
      <c r="N79">
        <f t="shared" si="6"/>
        <v>0</v>
      </c>
      <c r="P79">
        <f t="shared" si="7"/>
        <v>0</v>
      </c>
      <c r="Q79" t="str">
        <f>_xlfn.XLOOKUP(E79,'Nico Labels'!$E$2:$E$301,'Nico Labels'!$C$2:$C$301,,0,1)</f>
        <v>pfa had. and now, in 2004, the first time we have less equity reduction by the share scheme than write back, because all the expenses through the p&amp;l are immediately written back to the equity. all in all, even then after the dividend which was paid out during the year 2004, the equity has grown by €525m, to €1.9b. as we are already talking about equity, we have now received the approval from the irish regulators for our €400m hybrid tier 1 issue, which was issued at the end of 2003 and at the beginning of 2004. due to a new policy about hybrid tier 1s from the irish regulator, which was issued in october 2004, we are a little bit late, but we have now the approval. so although our model was issued before the policy was renewed, we are meeting the requirements and this brings our tier 1 eq</v>
      </c>
    </row>
    <row r="80" spans="1:17" ht="101.5" x14ac:dyDescent="0.35">
      <c r="A80" s="10" t="str">
        <f>'Pietro Labels'!A80</f>
        <v>finnish</v>
      </c>
      <c r="B80" s="10">
        <f>'Pietro Labels'!B80</f>
        <v>49057</v>
      </c>
      <c r="C80" s="12" t="str">
        <f>'Pietro Labels'!C80</f>
        <v xml:space="preserve">t purely a lag effect and you'd expect the gap to close? or you think at a branch level, your branch managers are happy to decouple that amount from the overall list price? just trying to understand the dynamic at work, if it's temporary or permanent? carl cederschiold, svenska handelsbanken ab (publ) - cfo, deputy ceo &amp; executive vp please fill in, peter and carina, if you want first of all, the finnish -- . no, we don't have any news to give you on the finnish disposal. and yes, of course, on the margin, we should see the rate levels will benefit the finnish business as well. but we haven't changed anything in our strategic view on our finnish business. on the second one, yes, of course, there are lagging effects, and it is difference between the list and agreed price, and it is all the </v>
      </c>
      <c r="D80" s="10" t="str">
        <f>'Pietro Labels'!D80</f>
        <v>finland</v>
      </c>
      <c r="E80" s="10">
        <f>'Pietro Labels'!E80</f>
        <v>196362</v>
      </c>
      <c r="F80" s="10">
        <f>'Pietro Labels'!F80</f>
        <v>1</v>
      </c>
      <c r="G80" s="10">
        <f>VLOOKUP(E80,'Nico Labels'!$E$2:$F$301, 2, FALSE)</f>
        <v>0</v>
      </c>
      <c r="H80" s="10">
        <f t="shared" si="4"/>
        <v>1</v>
      </c>
      <c r="I80" s="10">
        <v>0</v>
      </c>
      <c r="J80" s="11">
        <f t="shared" si="5"/>
        <v>0</v>
      </c>
      <c r="K80" s="10"/>
      <c r="L80" s="10">
        <f>VLOOKUP('Combined Labels'!E80,'Pietro Labels'!$E$2:$G$301, 3,FALSE)</f>
        <v>0</v>
      </c>
      <c r="M80" s="10">
        <f>VLOOKUP('Combined Labels'!E80, 'Nico Labels'!E80:G379, 3, FALSE)</f>
        <v>0</v>
      </c>
      <c r="N80">
        <f t="shared" si="6"/>
        <v>0</v>
      </c>
      <c r="P80">
        <f t="shared" si="7"/>
        <v>0</v>
      </c>
      <c r="Q80" t="str">
        <f>_xlfn.XLOOKUP(E80,'Nico Labels'!$E$2:$E$301,'Nico Labels'!$C$2:$C$301,,0,1)</f>
        <v xml:space="preserve">t purely a lag effect and you'd expect the gap to close? or you think at a branch level, your branch managers are happy to decouple that amount from the overall list price? just trying to understand the dynamic at work, if it's temporary or permanent? carl cederschiold, svenska handelsbanken ab (publ) - cfo, deputy ceo &amp; executive vp please fill in, peter and carina, if you want first of all, the finnish -- . no, we don't have any news to give you on the finnish disposal. and yes, of course, on the margin, we should see the rate levels will benefit the finnish business as well. but we haven't changed anything in our strategic view on our finnish business. on the second one, yes, of course, there are lagging effects, and it is difference between the list and agreed price, and it is all the </v>
      </c>
    </row>
    <row r="81" spans="1:17" ht="101.5" x14ac:dyDescent="0.35">
      <c r="A81" s="10" t="str">
        <f>'Pietro Labels'!A81</f>
        <v>sweden</v>
      </c>
      <c r="B81" s="10">
        <f>'Pietro Labels'!B81</f>
        <v>52343</v>
      </c>
      <c r="C81" s="12" t="str">
        <f>'Pietro Labels'!C81</f>
        <v>ng there. but what we have done there is we have a more demand and we have better customer quality there. and what's give us in the basement for open for the underwriting principles there more. the mainly one of the reasons there is that there is -- if we look at our five countries, the capitalbox operate today, we can see that all countries is performance okay. the well it's -- there is the only sweden is where we can see the little bit lower the loan sales expectation, and that's something what we are working currently. so actually, when you compress the other countries, you can see the growth there, but sweden is a little bit on the flattening there. however, we are currently working that one and we see that in the end of the year, we can see the increase in the loan portfolio on the ca</v>
      </c>
      <c r="D81" s="10" t="str">
        <f>'Pietro Labels'!D81</f>
        <v>sweden</v>
      </c>
      <c r="E81" s="10">
        <f>'Pietro Labels'!E81</f>
        <v>205648</v>
      </c>
      <c r="F81" s="10">
        <f>'Pietro Labels'!F81</f>
        <v>-1</v>
      </c>
      <c r="G81" s="10">
        <f>VLOOKUP(E81,'Nico Labels'!$E$2:$F$301, 2, FALSE)</f>
        <v>-1</v>
      </c>
      <c r="H81" s="10">
        <f t="shared" si="4"/>
        <v>0</v>
      </c>
      <c r="I81" s="10"/>
      <c r="J81" s="11">
        <f t="shared" si="5"/>
        <v>-1</v>
      </c>
      <c r="K81" s="10"/>
      <c r="L81" s="10">
        <f>VLOOKUP('Combined Labels'!E81,'Pietro Labels'!$E$2:$G$301, 3,FALSE)</f>
        <v>0</v>
      </c>
      <c r="M81" s="10">
        <f>VLOOKUP('Combined Labels'!E81, 'Nico Labels'!E81:G380, 3, FALSE)</f>
        <v>0</v>
      </c>
      <c r="N81">
        <f t="shared" si="6"/>
        <v>0</v>
      </c>
      <c r="P81">
        <f t="shared" si="7"/>
        <v>0</v>
      </c>
      <c r="Q81" t="str">
        <f>_xlfn.XLOOKUP(E81,'Nico Labels'!$E$2:$E$301,'Nico Labels'!$C$2:$C$301,,0,1)</f>
        <v>ng there. but what we have done there is we have a more demand and we have better customer quality there. and what's give us in the basement for open for the underwriting principles there more. the mainly one of the reasons there is that there is -- if we look at our five countries, the capitalbox operate today, we can see that all countries is performance okay. the well it's -- there is the only sweden is where we can see the little bit lower the loan sales expectation, and that's something what we are working currently. so actually, when you compress the other countries, you can see the growth there, but sweden is a little bit on the flattening there. however, we are currently working that one and we see that in the end of the year, we can see the increase in the loan portfolio on the ca</v>
      </c>
    </row>
    <row r="82" spans="1:17" ht="101.5" x14ac:dyDescent="0.35">
      <c r="A82" s="10" t="str">
        <f>'Pietro Labels'!A82</f>
        <v>croatia</v>
      </c>
      <c r="B82" s="10">
        <f>'Pietro Labels'!B82</f>
        <v>14205</v>
      </c>
      <c r="C82" s="12" t="str">
        <f>'Pietro Labels'!C82</f>
        <v>g or restructuring and in ukraine about half of the book is corporate. is it the same on the corporate side? or have you restructured more or less loans on the retail side and also in terms of the performance? i think you mentioned before that about 8% of loans, restructured loans default again that your experience so far if on the corporate side that's the same as on the retail side. and then in croatia, i just saw that npl ratio decreased quite a bit with the loan portfolio actually not -- actually decreasing and not growing. i was just wondering, is it just really people start to pay again? is that a trend you think will continue? or did you maybe sell some part of the portfolio or what happened in croatia? and then i think i understood from you your answer before, i guess you don't wan</v>
      </c>
      <c r="D82" s="10" t="str">
        <f>'Pietro Labels'!D82</f>
        <v>croatia</v>
      </c>
      <c r="E82" s="10">
        <f>'Pietro Labels'!E82</f>
        <v>59754</v>
      </c>
      <c r="F82" s="10">
        <f>'Pietro Labels'!F82</f>
        <v>1</v>
      </c>
      <c r="G82" s="10">
        <f>VLOOKUP(E82,'Nico Labels'!$E$2:$F$301, 2, FALSE)</f>
        <v>1</v>
      </c>
      <c r="H82" s="10">
        <f t="shared" si="4"/>
        <v>0</v>
      </c>
      <c r="I82" s="10"/>
      <c r="J82" s="11">
        <f t="shared" si="5"/>
        <v>1</v>
      </c>
      <c r="K82" s="10"/>
      <c r="L82" s="10">
        <f>VLOOKUP('Combined Labels'!E82,'Pietro Labels'!$E$2:$G$301, 3,FALSE)</f>
        <v>0</v>
      </c>
      <c r="M82" s="10">
        <f>VLOOKUP('Combined Labels'!E82, 'Nico Labels'!E82:G381, 3, FALSE)</f>
        <v>0</v>
      </c>
      <c r="N82">
        <f t="shared" si="6"/>
        <v>0</v>
      </c>
      <c r="P82">
        <f t="shared" si="7"/>
        <v>0</v>
      </c>
      <c r="Q82" t="str">
        <f>_xlfn.XLOOKUP(E82,'Nico Labels'!$E$2:$E$301,'Nico Labels'!$C$2:$C$301,,0,1)</f>
        <v>g or restructuring and in ukraine about half of the book is corporate. is it the same on the corporate side? or have you restructured more or less loans on the retail side and also in terms of the performance? i think you mentioned before that about 8% of loans, restructured loans default again that your experience so far if on the corporate side that's the same as on the retail side. and then in croatia, i just saw that npl ratio decreased quite a bit with the loan portfolio actually not -- actually decreasing and not growing. i was just wondering, is it just really people start to pay again? is that a trend you think will continue? or did you maybe sell some part of the portfolio or what happened in croatia? and then i think i understood from you your answer before, i guess you don't wan</v>
      </c>
    </row>
    <row r="83" spans="1:17" ht="101.5" x14ac:dyDescent="0.35">
      <c r="A83" s="10" t="str">
        <f>'Pietro Labels'!A83</f>
        <v>netherlands</v>
      </c>
      <c r="B83" s="10">
        <f>'Pietro Labels'!B83</f>
        <v>30171</v>
      </c>
      <c r="C83" s="12" t="str">
        <f>'Pietro Labels'!C83</f>
        <v xml:space="preserve"> is taking shape and gaining speed. and that we have materially improved at each of the three levels of our strategy and that you can see that also in the numbers reflected when you take away some of the one-off effects. the second thing i wanted to close off with is that we are a cooperative bank and one of the ways that is expressed through our works in terms of local communities, either in the netherlands or the world. one of the things that we have announced just recently is the merger of our rabo development activities into the company called arise, where we joined forces with fmo and norfund in africa. together we now have the ability to serve around 20 million clients. but the aim of that activity is to participate in banks so that we can help the development of a financial sector i</v>
      </c>
      <c r="D83" s="10" t="str">
        <f>'Pietro Labels'!D83</f>
        <v>netherlands</v>
      </c>
      <c r="E83" s="10">
        <f>'Pietro Labels'!E83</f>
        <v>132341</v>
      </c>
      <c r="F83" s="10">
        <f>'Pietro Labels'!F83</f>
        <v>0</v>
      </c>
      <c r="G83" s="10">
        <f>VLOOKUP(E83,'Nico Labels'!$E$2:$F$301, 2, FALSE)</f>
        <v>0</v>
      </c>
      <c r="H83" s="10">
        <f t="shared" si="4"/>
        <v>0</v>
      </c>
      <c r="I83" s="10"/>
      <c r="J83" s="11">
        <f t="shared" si="5"/>
        <v>0</v>
      </c>
      <c r="K83" s="10"/>
      <c r="L83" s="10">
        <f>VLOOKUP('Combined Labels'!E83,'Pietro Labels'!$E$2:$G$301, 3,FALSE)</f>
        <v>1</v>
      </c>
      <c r="M83" s="10">
        <f>VLOOKUP('Combined Labels'!E83, 'Nico Labels'!E83:G382, 3, FALSE)</f>
        <v>0</v>
      </c>
      <c r="N83">
        <f t="shared" si="6"/>
        <v>1</v>
      </c>
      <c r="O83">
        <v>1</v>
      </c>
      <c r="P83">
        <f t="shared" si="7"/>
        <v>1</v>
      </c>
      <c r="Q83" t="str">
        <f>_xlfn.XLOOKUP(E83,'Nico Labels'!$E$2:$E$301,'Nico Labels'!$C$2:$C$301,,0,1)</f>
        <v xml:space="preserve"> is taking shape and gaining speed. and that we have materially improved at each of the three levels of our strategy and that you can see that also in the numbers reflected when you take away some of the one-off effects. the second thing i wanted to close off with is that we are a cooperative bank and one of the ways that is expressed through our works in terms of local communities, either in the netherlands or the world. one of the things that we have announced just recently is the merger of our rabo development activities into the company called arise, where we joined forces with fmo and norfund in africa. together we now have the ability to serve around 20 million clients. but the aim of that activity is to participate in banks so that we can help the development of a financial sector i</v>
      </c>
    </row>
    <row r="84" spans="1:17" ht="87" x14ac:dyDescent="0.35">
      <c r="A84" s="10" t="str">
        <f>'Pietro Labels'!A84</f>
        <v>sofia</v>
      </c>
      <c r="B84" s="10">
        <f>'Pietro Labels'!B84</f>
        <v>535</v>
      </c>
      <c r="C84" s="12" t="str">
        <f>'Pietro Labels'!C84</f>
        <v xml:space="preserve"> thomson reuters streetevents event transcript e d i t e d v e r s i o n q1 2003 efg eurobank ergasias sa earnings conference call may 15, 2003 / 2:00pm gmt corporate participants paula hadjisotiriou efg eurobank - conference call participiants sofia scourti marshton hellenics securities - hane justerin barclay capital - george taramanos fpk - operator good morning and good afternoon, ladies and gentlemen. welcome to the efg eurobank (inaudible) conference call. at this time all participants are in a listen-only mode. later we will conduct a question and answer session. i would now like to turn the call over to your host, mr. talamusis (</v>
      </c>
      <c r="D84" s="10" t="str">
        <f>'Pietro Labels'!D84</f>
        <v>bulgaria</v>
      </c>
      <c r="E84" s="10">
        <f>'Pietro Labels'!E84</f>
        <v>975</v>
      </c>
      <c r="F84" s="10">
        <f>'Pietro Labels'!F84</f>
        <v>0</v>
      </c>
      <c r="G84" s="10">
        <f>VLOOKUP(E84,'Nico Labels'!$E$2:$F$301, 2, FALSE)</f>
        <v>0</v>
      </c>
      <c r="H84" s="10">
        <f t="shared" si="4"/>
        <v>0</v>
      </c>
      <c r="I84" s="10"/>
      <c r="J84" s="11">
        <f t="shared" si="5"/>
        <v>0</v>
      </c>
      <c r="K84" s="10"/>
      <c r="L84" s="10">
        <f>VLOOKUP('Combined Labels'!E84,'Pietro Labels'!$E$2:$G$301, 3,FALSE)</f>
        <v>1</v>
      </c>
      <c r="M84" s="10">
        <f>VLOOKUP('Combined Labels'!E84, 'Nico Labels'!E84:G383, 3, FALSE)</f>
        <v>1</v>
      </c>
      <c r="N84">
        <f t="shared" si="6"/>
        <v>0</v>
      </c>
      <c r="P84">
        <f t="shared" si="7"/>
        <v>1</v>
      </c>
      <c r="Q84" t="str">
        <f>_xlfn.XLOOKUP(E84,'Nico Labels'!$E$2:$E$301,'Nico Labels'!$C$2:$C$301,,0,1)</f>
        <v xml:space="preserve"> thomson reuters streetevents event transcript e d i t e d v e r s i o n q1 2003 efg eurobank ergasias sa earnings conference call may 15, 2003 / 2:00pm gmt corporate participants paula hadjisotiriou efg eurobank - conference call participiants sofia scourti marshton hellenics securities - hane justerin barclay capital - george taramanos fpk - operator good morning and good afternoon, ladies and gentlemen. welcome to the efg eurobank (inaudible) conference call. at this time all participants are in a listen-only mode. later we will conduct a question and answer session. i would now like to turn the call over to your host, mr. talamusis (</v>
      </c>
    </row>
    <row r="85" spans="1:17" ht="101.5" x14ac:dyDescent="0.35">
      <c r="A85" s="10" t="str">
        <f>'Pietro Labels'!A85</f>
        <v>sweden</v>
      </c>
      <c r="B85" s="10">
        <f>'Pietro Labels'!B85</f>
        <v>37113</v>
      </c>
      <c r="C85" s="12" t="str">
        <f>'Pietro Labels'!C85</f>
        <v xml:space="preserve"> in at nok 96 million. we ended with a return on equity of 24.5%, which is an improvement to the 20.3% that we saw in the quarter before. in terms of new product launches, we launched euro deposits in the quarter on the german market. we also, in q1, have launched credit cards in sweden and we are about to launch credit cards in finland. going forward, we are also planning a launch of deposits in sweden during the year. the launch of the deposit product is driven by two reasons. first of all, to optimize the funding cost, but also to have a more diverse funding base. looking at the year, the total income growth for the year as well as the total balance increased by 44% and 45%, respectively. profits increased by 21%. we had a one-off in q3 2017. and if you compare quarter on quarter, the i</v>
      </c>
      <c r="D85" s="10" t="str">
        <f>'Pietro Labels'!D85</f>
        <v>sweden</v>
      </c>
      <c r="E85" s="10">
        <f>'Pietro Labels'!E85</f>
        <v>157210</v>
      </c>
      <c r="F85" s="10">
        <f>'Pietro Labels'!F85</f>
        <v>2</v>
      </c>
      <c r="G85" s="10">
        <f>VLOOKUP(E85,'Nico Labels'!$E$2:$F$301, 2, FALSE)</f>
        <v>0</v>
      </c>
      <c r="H85" s="10">
        <f t="shared" si="4"/>
        <v>1</v>
      </c>
      <c r="I85" s="10">
        <v>1</v>
      </c>
      <c r="J85" s="11">
        <f t="shared" si="5"/>
        <v>1</v>
      </c>
      <c r="K85" s="10"/>
      <c r="L85" s="10">
        <f>VLOOKUP('Combined Labels'!E85,'Pietro Labels'!$E$2:$G$301, 3,FALSE)</f>
        <v>0</v>
      </c>
      <c r="M85" s="10">
        <f>VLOOKUP('Combined Labels'!E85, 'Nico Labels'!E85:G384, 3, FALSE)</f>
        <v>0</v>
      </c>
      <c r="N85">
        <f t="shared" si="6"/>
        <v>0</v>
      </c>
      <c r="P85">
        <f t="shared" si="7"/>
        <v>0</v>
      </c>
      <c r="Q85" t="str">
        <f>_xlfn.XLOOKUP(E85,'Nico Labels'!$E$2:$E$301,'Nico Labels'!$C$2:$C$301,,0,1)</f>
        <v xml:space="preserve"> in at nok 96 million. we ended with a return on equity of 24.5%, which is an improvement to the 20.3% that we saw in the quarter before. in terms of new product launches, we launched euro deposits in the quarter on the german market. we also, in q1, have launched credit cards in sweden and we are about to launch credit cards in finland. going forward, we are also planning a launch of deposits in sweden during the year. the launch of the deposit product is driven by two reasons. first of all, to optimize the funding cost, but also to have a more diverse funding base. looking at the year, the total income growth for the year as well as the total balance increased by 44% and 45%, respectively. profits increased by 21%. we had a one-off in q3 2017. and if you compare quarter on quarter, the i</v>
      </c>
    </row>
    <row r="86" spans="1:17" ht="101.5" x14ac:dyDescent="0.35">
      <c r="A86" s="10" t="str">
        <f>'Pietro Labels'!A86</f>
        <v>spain</v>
      </c>
      <c r="B86" s="10">
        <f>'Pietro Labels'!B86</f>
        <v>15388</v>
      </c>
      <c r="C86" s="12" t="str">
        <f>'Pietro Labels'!C86</f>
        <v xml:space="preserve"> -- it's not quite relevant. moving to the exposure to peaks in terms of sovereign, i give you the exact number. on greece we have eur993m at the end of march, on spain, eur555m, on ireland, eur66m, on portugal, eur32m. the duration of the portfolio, on greece we have 35% of the portfolio which will expire in the next two years and more or less 50% in the next four years, so within four years. in spain 23% in the next two years and two-thirds of the total between five and seven years. ireland and portugal are not meaningful, as i said before. 85% of the portfolio is in the banking book, more or less, because is and -- was and is a portfolio that we use and we have always used as potential collateral with the ecb. as we know, we have more than eur100b of collateral. so, as you can see, this</v>
      </c>
      <c r="D86" s="10" t="str">
        <f>'Pietro Labels'!D86</f>
        <v>spain</v>
      </c>
      <c r="E86" s="10">
        <f>'Pietro Labels'!E86</f>
        <v>65577</v>
      </c>
      <c r="F86" s="10">
        <f>'Pietro Labels'!F86</f>
        <v>0</v>
      </c>
      <c r="G86" s="10">
        <f>VLOOKUP(E86,'Nico Labels'!$E$2:$F$301, 2, FALSE)</f>
        <v>0</v>
      </c>
      <c r="H86" s="10">
        <f t="shared" si="4"/>
        <v>0</v>
      </c>
      <c r="I86" s="10"/>
      <c r="J86" s="11">
        <f t="shared" si="5"/>
        <v>0</v>
      </c>
      <c r="K86" s="10"/>
      <c r="L86" s="10">
        <f>VLOOKUP('Combined Labels'!E86,'Pietro Labels'!$E$2:$G$301, 3,FALSE)</f>
        <v>1</v>
      </c>
      <c r="M86" s="10">
        <f>VLOOKUP('Combined Labels'!E86, 'Nico Labels'!E86:G385, 3, FALSE)</f>
        <v>0</v>
      </c>
      <c r="N86">
        <f t="shared" si="6"/>
        <v>1</v>
      </c>
      <c r="O86">
        <v>1</v>
      </c>
      <c r="P86">
        <f t="shared" si="7"/>
        <v>1</v>
      </c>
      <c r="Q86" t="str">
        <f>_xlfn.XLOOKUP(E86,'Nico Labels'!$E$2:$E$301,'Nico Labels'!$C$2:$C$301,,0,1)</f>
        <v xml:space="preserve"> -- it's not quite relevant. moving to the exposure to peaks in terms of sovereign, i give you the exact number. on greece we have eur993m at the end of march, on spain, eur555m, on ireland, eur66m, on portugal, eur32m. the duration of the portfolio, on greece we have 35% of the portfolio which will expire in the next two years and more or less 50% in the next four years, so within four years. in spain 23% in the next two years and two-thirds of the total between five and seven years. ireland and portugal are not meaningful, as i said before. 85% of the portfolio is in the banking book, more or less, because is and -- was and is a portfolio that we use and we have always used as potential collateral with the ecb. as we know, we have more than eur100b of collateral. so, as you can see, this</v>
      </c>
    </row>
    <row r="87" spans="1:17" ht="101.5" x14ac:dyDescent="0.35">
      <c r="A87" s="10" t="str">
        <f>'Pietro Labels'!A87</f>
        <v>portugal</v>
      </c>
      <c r="B87" s="10">
        <f>'Pietro Labels'!B87</f>
        <v>41910</v>
      </c>
      <c r="C87" s="12" t="str">
        <f>'Pietro Labels'!C87</f>
        <v>r instructions) and we will go ahead and take our first question from samir adatia with citi. samir alaudin adatia, citigroup inc., research division - research analyst thank you for the call and hope you and the wider team are well. so my first question is, can you give us what your guidance for cost of risk is for full year '20? and then, secondly, moratoriums. notably, they look pretty high in portugal versus the rest of western europe, albeit you do appear to be at the lower end versus your competitors and versus like the 22% average fitch put in their report last week. i guess looking ahead, what's your base case expectation of how much of these moratoriums you expect to migrate to stage 3? and in terms of risk management, are you looking to be proactive in potentially marking some of</v>
      </c>
      <c r="D87" s="10" t="str">
        <f>'Pietro Labels'!D87</f>
        <v>portugal</v>
      </c>
      <c r="E87" s="10">
        <f>'Pietro Labels'!E87</f>
        <v>174075</v>
      </c>
      <c r="F87" s="10">
        <f>'Pietro Labels'!F87</f>
        <v>-1</v>
      </c>
      <c r="G87" s="10">
        <f>VLOOKUP(E87,'Nico Labels'!$E$2:$F$301, 2, FALSE)</f>
        <v>-1</v>
      </c>
      <c r="H87" s="10">
        <f t="shared" si="4"/>
        <v>0</v>
      </c>
      <c r="I87" s="10"/>
      <c r="J87" s="11">
        <f t="shared" si="5"/>
        <v>-1</v>
      </c>
      <c r="K87" s="10"/>
      <c r="L87" s="10">
        <f>VLOOKUP('Combined Labels'!E87,'Pietro Labels'!$E$2:$G$301, 3,FALSE)</f>
        <v>0</v>
      </c>
      <c r="M87" s="10">
        <f>VLOOKUP('Combined Labels'!E87, 'Nico Labels'!E87:G386, 3, FALSE)</f>
        <v>0</v>
      </c>
      <c r="N87">
        <f t="shared" si="6"/>
        <v>0</v>
      </c>
      <c r="P87">
        <f t="shared" si="7"/>
        <v>0</v>
      </c>
      <c r="Q87" t="str">
        <f>_xlfn.XLOOKUP(E87,'Nico Labels'!$E$2:$E$301,'Nico Labels'!$C$2:$C$301,,0,1)</f>
        <v>r instructions) and we will go ahead and take our first question from samir adatia with citi. samir alaudin adatia, citigroup inc., research division - research analyst thank you for the call and hope you and the wider team are well. so my first question is, can you give us what your guidance for cost of risk is for full year '20? and then, secondly, moratoriums. notably, they look pretty high in portugal versus the rest of western europe, albeit you do appear to be at the lower end versus your competitors and versus like the 22% average fitch put in their report last week. i guess looking ahead, what's your base case expectation of how much of these moratoriums you expect to migrate to stage 3? and in terms of risk management, are you looking to be proactive in potentially marking some of</v>
      </c>
    </row>
    <row r="88" spans="1:17" ht="101.5" x14ac:dyDescent="0.35">
      <c r="A88" s="10" t="str">
        <f>'Pietro Labels'!A88</f>
        <v>france</v>
      </c>
      <c r="B88" s="10">
        <f>'Pietro Labels'!B88</f>
        <v>45056</v>
      </c>
      <c r="C88" s="12" t="str">
        <f>'Pietro Labels'!C88</f>
        <v>single out our growth strategy, which performed exceptionally well in the first half thanks to one of the better portfolios in europe, and let me name a few of our companies like contentsquare, backmarket, manomano, vestiaire collective, or doctolib. and these are the french companies, but ppro and base hit and adjust and think all those companies, thought machine, are for most of them outside of france, and they're as successful and as growing as some of the french example i've just given you. the second factor i would like to highlight here is the strong execution on our well-timed exit program, which has generated eur 6 per share of additional value crystallized in our net asset value for the semester. so talking about exits. in line with what we said, if you remember last november, nov</v>
      </c>
      <c r="D88" s="10" t="str">
        <f>'Pietro Labels'!D88</f>
        <v>france</v>
      </c>
      <c r="E88" s="10">
        <f>'Pietro Labels'!E88</f>
        <v>183571</v>
      </c>
      <c r="F88" s="10">
        <f>'Pietro Labels'!F88</f>
        <v>1</v>
      </c>
      <c r="G88" s="10">
        <f>VLOOKUP(E88,'Nico Labels'!$E$2:$F$301, 2, FALSE)</f>
        <v>0</v>
      </c>
      <c r="H88" s="10">
        <f t="shared" si="4"/>
        <v>1</v>
      </c>
      <c r="I88" s="10">
        <v>1</v>
      </c>
      <c r="J88" s="11">
        <f t="shared" si="5"/>
        <v>1</v>
      </c>
      <c r="K88" s="10"/>
      <c r="L88" s="10">
        <f>VLOOKUP('Combined Labels'!E88,'Pietro Labels'!$E$2:$G$301, 3,FALSE)</f>
        <v>0</v>
      </c>
      <c r="M88" s="10">
        <f>VLOOKUP('Combined Labels'!E88, 'Nico Labels'!E88:G387, 3, FALSE)</f>
        <v>0</v>
      </c>
      <c r="N88">
        <f t="shared" si="6"/>
        <v>0</v>
      </c>
      <c r="P88">
        <f t="shared" si="7"/>
        <v>0</v>
      </c>
      <c r="Q88" t="str">
        <f>_xlfn.XLOOKUP(E88,'Nico Labels'!$E$2:$E$301,'Nico Labels'!$C$2:$C$301,,0,1)</f>
        <v>single out our growth strategy, which performed exceptionally well in the first half thanks to one of the better portfolios in europe, and let me name a few of our companies like contentsquare, backmarket, manomano, vestiaire collective, or doctolib. and these are the french companies, but ppro and base hit and adjust and think all those companies, thought machine, are for most of them outside of france, and they're as successful and as growing as some of the french example i've just given you. the second factor i would like to highlight here is the strong execution on our well-timed exit program, which has generated eur 6 per share of additional value crystallized in our net asset value for the semester. so talking about exits. in line with what we said, if you remember last november, nov</v>
      </c>
    </row>
    <row r="89" spans="1:17" ht="101.5" x14ac:dyDescent="0.35">
      <c r="A89" s="10" t="str">
        <f>'Pietro Labels'!A89</f>
        <v>copenhagen</v>
      </c>
      <c r="B89" s="10">
        <f>'Pietro Labels'!B89</f>
        <v>3816</v>
      </c>
      <c r="C89" s="12" t="str">
        <f>'Pietro Labels'!C89</f>
        <v>. by that, i would like to hand over to ina, please, to take us through the financials. kristina schauman, omx ab - cfo thank you. okay before moving on to the numbers, i would just like to repeat the key messages of this report and first of all we are very happy that the copenhagen stock exchange transaction was successfully completed in february. and now as of the january 1 we are consolidating copenhagen fully. also during the quarter we have seen further cost reductions and we have now achieved the full effect for the cost synergies that we previously announced in relation to the om and hex merger, and that is sek150m on an annual basis. in addition to this we have also some other cost reductions in our business during the quarter. let's now start with the numbers and let's move into t</v>
      </c>
      <c r="D89" s="10" t="str">
        <f>'Pietro Labels'!D89</f>
        <v>denmark</v>
      </c>
      <c r="E89" s="10">
        <f>'Pietro Labels'!E89</f>
        <v>13849</v>
      </c>
      <c r="F89" s="10">
        <f>'Pietro Labels'!F89</f>
        <v>0</v>
      </c>
      <c r="G89" s="10">
        <f>VLOOKUP(E89,'Nico Labels'!$E$2:$F$301, 2, FALSE)</f>
        <v>0</v>
      </c>
      <c r="H89" s="10">
        <f t="shared" si="4"/>
        <v>0</v>
      </c>
      <c r="I89" s="10"/>
      <c r="J89" s="11">
        <f t="shared" si="5"/>
        <v>0</v>
      </c>
      <c r="K89" s="10"/>
      <c r="L89" s="10">
        <f>VLOOKUP('Combined Labels'!E89,'Pietro Labels'!$E$2:$G$301, 3,FALSE)</f>
        <v>0</v>
      </c>
      <c r="M89" s="10">
        <f>VLOOKUP('Combined Labels'!E89, 'Nico Labels'!E89:G388, 3, FALSE)</f>
        <v>0</v>
      </c>
      <c r="N89">
        <f t="shared" si="6"/>
        <v>0</v>
      </c>
      <c r="P89">
        <f t="shared" si="7"/>
        <v>0</v>
      </c>
      <c r="Q89" t="str">
        <f>_xlfn.XLOOKUP(E89,'Nico Labels'!$E$2:$E$301,'Nico Labels'!$C$2:$C$301,,0,1)</f>
        <v>. by that, i would like to hand over to ina, please, to take us through the financials. kristina schauman, omx ab - cfo thank you. okay before moving on to the numbers, i would just like to repeat the key messages of this report and first of all we are very happy that the copenhagen stock exchange transaction was successfully completed in february. and now as of the january 1 we are consolidating copenhagen fully. also during the quarter we have seen further cost reductions and we have now achieved the full effect for the cost synergies that we previously announced in relation to the om and hex merger, and that is sek150m on an annual basis. in addition to this we have also some other cost reductions in our business during the quarter. let's now start with the numbers and let's move into t</v>
      </c>
    </row>
    <row r="90" spans="1:17" ht="101.5" x14ac:dyDescent="0.35">
      <c r="A90" s="10" t="str">
        <f>'Pietro Labels'!A90</f>
        <v>holland</v>
      </c>
      <c r="B90" s="10">
        <f>'Pietro Labels'!B90</f>
        <v>47545</v>
      </c>
      <c r="C90" s="12" t="str">
        <f>'Pietro Labels'!C90</f>
        <v>or the full year have not changed, but the revenue that -- we thought we're going to do a little better when we started the quarter, even midway in the quarter. but it just slid over. guys, we've always said, this is a lumpy business. and we have hired in north avenue capital 2 people, i think, on the production side. terry s. earley, veritex holdings, inc. - senior evp &amp; cfo yes. charles malcolm holland, veritex holdings, inc. - chairman, president &amp; ceo so yes, so we are trying to actively grow that business. they're doing good -- i mean they go through a lot of change. they went from being a private company to a part of a $10 billion bank. but it's a good team. they're engaged. i'm encouraged by the pipeline progress i see week-to-week, and i'm still bullish on the year, although i wish</v>
      </c>
      <c r="D90" s="10" t="str">
        <f>'Pietro Labels'!D90</f>
        <v>netherlands</v>
      </c>
      <c r="E90" s="10">
        <f>'Pietro Labels'!E90</f>
        <v>191376</v>
      </c>
      <c r="F90" s="10">
        <f>'Pietro Labels'!F90</f>
        <v>0</v>
      </c>
      <c r="G90" s="10">
        <f>VLOOKUP(E90,'Nico Labels'!$E$2:$F$301, 2, FALSE)</f>
        <v>0</v>
      </c>
      <c r="H90" s="10">
        <f t="shared" si="4"/>
        <v>0</v>
      </c>
      <c r="I90" s="10"/>
      <c r="J90" s="11">
        <f t="shared" si="5"/>
        <v>0</v>
      </c>
      <c r="K90" s="10"/>
      <c r="L90" s="10">
        <f>VLOOKUP('Combined Labels'!E90,'Pietro Labels'!$E$2:$G$301, 3,FALSE)</f>
        <v>1</v>
      </c>
      <c r="M90" s="10">
        <f>VLOOKUP('Combined Labels'!E90, 'Nico Labels'!E90:G389, 3, FALSE)</f>
        <v>1</v>
      </c>
      <c r="N90">
        <f t="shared" si="6"/>
        <v>0</v>
      </c>
      <c r="P90">
        <f t="shared" si="7"/>
        <v>1</v>
      </c>
      <c r="Q90" t="str">
        <f>_xlfn.XLOOKUP(E90,'Nico Labels'!$E$2:$E$301,'Nico Labels'!$C$2:$C$301,,0,1)</f>
        <v>or the full year have not changed, but the revenue that -- we thought we're going to do a little better when we started the quarter, even midway in the quarter. but it just slid over. guys, we've always said, this is a lumpy business. and we have hired in north avenue capital 2 people, i think, on the production side. terry s. earley, veritex holdings, inc. - senior evp &amp; cfo yes. charles malcolm holland, veritex holdings, inc. - chairman, president &amp; ceo so yes, so we are trying to actively grow that business. they're doing good -- i mean they go through a lot of change. they went from being a private company to a part of a $10 billion bank. but it's a good team. they're engaged. i'm encouraged by the pipeline progress i see week-to-week, and i'm still bullish on the year, although i wish</v>
      </c>
    </row>
    <row r="91" spans="1:17" ht="101.5" x14ac:dyDescent="0.35">
      <c r="A91" s="10" t="str">
        <f>'Pietro Labels'!A91</f>
        <v>sweden</v>
      </c>
      <c r="B91" s="10">
        <f>'Pietro Labels'!B91</f>
        <v>35083</v>
      </c>
      <c r="C91" s="12" t="str">
        <f>'Pietro Labels'!C91</f>
        <v>yst i was also surprised when i have seen the last 2 months of data. my final question, sweden, your country result for sweden versus -- indicate that you have a significant loss in corporate sweden. can you indicate how high is the combined ratio for corporate sweden this quarter? christian baltzer, - i think you can actually reverse your numbers into corporate sweden if you kind of subtract the sweden result and the private result. there's no doubt that we have a significant run-off loss on our old year -- prior year development on one single claim. but we're also seeing some run-off gains on our other swedish portfolio, in our motor and mtpl. so i think this is a one-off thing that we have noticed in corporate sweden, but as morten mentioned, corporate sweden is definitely an area where</v>
      </c>
      <c r="D91" s="10" t="str">
        <f>'Pietro Labels'!D91</f>
        <v>sweden</v>
      </c>
      <c r="E91" s="10">
        <f>'Pietro Labels'!E91</f>
        <v>150243</v>
      </c>
      <c r="F91" s="10">
        <f>'Pietro Labels'!F91</f>
        <v>-1</v>
      </c>
      <c r="G91" s="10">
        <f>VLOOKUP(E91,'Nico Labels'!$E$2:$F$301, 2, FALSE)</f>
        <v>0</v>
      </c>
      <c r="H91" s="10">
        <f t="shared" si="4"/>
        <v>1</v>
      </c>
      <c r="I91" s="10">
        <v>-1</v>
      </c>
      <c r="J91" s="11">
        <f t="shared" si="5"/>
        <v>-1</v>
      </c>
      <c r="K91" s="10"/>
      <c r="L91" s="10">
        <f>VLOOKUP('Combined Labels'!E91,'Pietro Labels'!$E$2:$G$301, 3,FALSE)</f>
        <v>0</v>
      </c>
      <c r="M91" s="10">
        <f>VLOOKUP('Combined Labels'!E91, 'Nico Labels'!E91:G390, 3, FALSE)</f>
        <v>0</v>
      </c>
      <c r="N91">
        <f t="shared" si="6"/>
        <v>0</v>
      </c>
      <c r="P91">
        <f t="shared" si="7"/>
        <v>0</v>
      </c>
      <c r="Q91" t="str">
        <f>_xlfn.XLOOKUP(E91,'Nico Labels'!$E$2:$E$301,'Nico Labels'!$C$2:$C$301,,0,1)</f>
        <v>yst i was also surprised when i have seen the last 2 months of data. my final question, sweden, your country result for sweden versus -- indicate that you have a significant loss in corporate sweden. can you indicate how high is the combined ratio for corporate sweden this quarter? christian baltzer, - i think you can actually reverse your numbers into corporate sweden if you kind of subtract the sweden result and the private result. there's no doubt that we have a significant run-off loss on our old year -- prior year development on one single claim. but we're also seeing some run-off gains on our other swedish portfolio, in our motor and mtpl. so i think this is a one-off thing that we have noticed in corporate sweden, but as morten mentioned, corporate sweden is definitely an area where</v>
      </c>
    </row>
    <row r="92" spans="1:17" ht="101.5" x14ac:dyDescent="0.35">
      <c r="A92" s="10" t="str">
        <f>'Pietro Labels'!A92</f>
        <v>bulgaria</v>
      </c>
      <c r="B92" s="10">
        <f>'Pietro Labels'!B92</f>
        <v>17239</v>
      </c>
      <c r="C92" s="12" t="str">
        <f>'Pietro Labels'!C92</f>
        <v>tarted to decrease. and that's due to basically hungary and ukraine, where this net rescheduled part, so without the 90 days past due, started to decline since the -- in hungary since the second quarter. as you can see, it went down to 4.6%, and the peak was at 5.1%. and also in ukraine the peak was 33%; now it's down to 27%. and definitely in ukraine we expect this trend to continue. and also in bulgaria the growth is -- there is still some growth in this ratio, but it's far from being as articulate than in, let's say, a year ago. now, romania is an exception, as basically the portfolio there, or the ability of clients to pay, deteriorated in the second half of this year. but this was really in line with what we expected, and not surprising, given the second wave of recession which took p</v>
      </c>
      <c r="D92" s="10" t="str">
        <f>'Pietro Labels'!D92</f>
        <v>bulgaria</v>
      </c>
      <c r="E92" s="10">
        <f>'Pietro Labels'!E92</f>
        <v>75312</v>
      </c>
      <c r="F92" s="10">
        <f>'Pietro Labels'!F92</f>
        <v>-1</v>
      </c>
      <c r="G92" s="10">
        <f>VLOOKUP(E92,'Nico Labels'!$E$2:$F$301, 2, FALSE)</f>
        <v>-1</v>
      </c>
      <c r="H92" s="10">
        <f t="shared" si="4"/>
        <v>0</v>
      </c>
      <c r="I92" s="10"/>
      <c r="J92" s="11">
        <f t="shared" si="5"/>
        <v>-1</v>
      </c>
      <c r="K92" s="10"/>
      <c r="L92" s="10">
        <f>VLOOKUP('Combined Labels'!E92,'Pietro Labels'!$E$2:$G$301, 3,FALSE)</f>
        <v>0</v>
      </c>
      <c r="M92" s="10">
        <f>VLOOKUP('Combined Labels'!E92, 'Nico Labels'!E92:G391, 3, FALSE)</f>
        <v>0</v>
      </c>
      <c r="N92">
        <f t="shared" si="6"/>
        <v>0</v>
      </c>
      <c r="P92">
        <f t="shared" si="7"/>
        <v>0</v>
      </c>
      <c r="Q92" t="str">
        <f>_xlfn.XLOOKUP(E92,'Nico Labels'!$E$2:$E$301,'Nico Labels'!$C$2:$C$301,,0,1)</f>
        <v>tarted to decrease. and that's due to basically hungary and ukraine, where this net rescheduled part, so without the 90 days past due, started to decline since the -- in hungary since the second quarter. as you can see, it went down to 4.6%, and the peak was at 5.1%. and also in ukraine the peak was 33%; now it's down to 27%. and definitely in ukraine we expect this trend to continue. and also in bulgaria the growth is -- there is still some growth in this ratio, but it's far from being as articulate than in, let's say, a year ago. now, romania is an exception, as basically the portfolio there, or the ability of clients to pay, deteriorated in the second half of this year. but this was really in line with what we expected, and not surprising, given the second wave of recession which took p</v>
      </c>
    </row>
    <row r="93" spans="1:17" ht="101.5" x14ac:dyDescent="0.35">
      <c r="A93" s="10" t="str">
        <f>'Pietro Labels'!A93</f>
        <v>ireland</v>
      </c>
      <c r="B93" s="10">
        <f>'Pietro Labels'!B93</f>
        <v>10680</v>
      </c>
      <c r="C93" s="12" t="str">
        <f>'Pietro Labels'!C93</f>
        <v>lso the eur138 million on the abs portfolio. how much against the adjusted class has been taken? and then the second - sorry - the second question was on uk credit quality where the provision charges at mid single-digit basis points remains very low. i was wondering whether you're seeing any sort of early signs of stress, particularly in buy to let and the [self-cert] books. brian goggin, bank of ireland - ceo okay. on the marks as you call them, the detail on page 13 is about as much detail as i have in my hand in terms of the marks on the liquid asset portfolio and the asset backed securities portfolio. the detail of the different marks within the bottom box, which come to a total of eur94.4 million, they're not material in the context of some being way down at 50% or 60%. they're all wh</v>
      </c>
      <c r="D93" s="10" t="str">
        <f>'Pietro Labels'!D93</f>
        <v>ireland</v>
      </c>
      <c r="E93" s="10">
        <f>'Pietro Labels'!E93</f>
        <v>44501</v>
      </c>
      <c r="F93" s="10">
        <f>'Pietro Labels'!F93</f>
        <v>0</v>
      </c>
      <c r="G93" s="10">
        <f>VLOOKUP(E93,'Nico Labels'!$E$2:$F$301, 2, FALSE)</f>
        <v>0</v>
      </c>
      <c r="H93" s="10">
        <f t="shared" si="4"/>
        <v>0</v>
      </c>
      <c r="I93" s="10"/>
      <c r="J93" s="11">
        <f t="shared" si="5"/>
        <v>0</v>
      </c>
      <c r="K93" s="10"/>
      <c r="L93" s="10">
        <f>VLOOKUP('Combined Labels'!E93,'Pietro Labels'!$E$2:$G$301, 3,FALSE)</f>
        <v>1</v>
      </c>
      <c r="M93" s="10">
        <f>VLOOKUP('Combined Labels'!E93, 'Nico Labels'!E93:G392, 3, FALSE)</f>
        <v>1</v>
      </c>
      <c r="N93">
        <f t="shared" si="6"/>
        <v>0</v>
      </c>
      <c r="P93">
        <f t="shared" si="7"/>
        <v>1</v>
      </c>
      <c r="Q93" t="str">
        <f>_xlfn.XLOOKUP(E93,'Nico Labels'!$E$2:$E$301,'Nico Labels'!$C$2:$C$301,,0,1)</f>
        <v>lso the eur138 million on the abs portfolio. how much against the adjusted class has been taken? and then the second - sorry - the second question was on uk credit quality where the provision charges at mid single-digit basis points remains very low. i was wondering whether you're seeing any sort of early signs of stress, particularly in buy to let and the [self-cert] books. brian goggin, bank of ireland - ceo okay. on the marks as you call them, the detail on page 13 is about as much detail as i have in my hand in terms of the marks on the liquid asset portfolio and the asset backed securities portfolio. the detail of the different marks within the bottom box, which come to a total of eur94.4 million, they're not material in the context of some being way down at 50% or 60%. they're all wh</v>
      </c>
    </row>
    <row r="94" spans="1:17" ht="101.5" x14ac:dyDescent="0.35">
      <c r="A94" s="10" t="str">
        <f>'Pietro Labels'!A94</f>
        <v>czech</v>
      </c>
      <c r="B94" s="10">
        <f>'Pietro Labels'!B94</f>
        <v>47785</v>
      </c>
      <c r="C94" s="12" t="str">
        <f>'Pietro Labels'!C94</f>
        <v xml:space="preserve"> see though that we are coming back to the normal level before the mortgage fever, which was the main event of 2021. despite this very dynamic growth of financing, our net loans to deposit ratio remains in a very solid 72.8%. liquidity coverage ratio is exceeding 150%. we can move to next page. i'm very proud of showing you the [tombstones] of important, remarkable transactions happened either in czech republic or outside czech republic but where the czech-rooted or czech-headquartered companies were expanding to other countries. this is the case of sazka group, where sazka as you may know, has won the tender for british national lottery, which will be operated by them. the future, komercni banka is part of a group of banks supporting our clients in this achievement. we can speak also abou</v>
      </c>
      <c r="D94" s="10" t="str">
        <f>'Pietro Labels'!D94</f>
        <v>czechia</v>
      </c>
      <c r="E94" s="10">
        <f>'Pietro Labels'!E94</f>
        <v>192231</v>
      </c>
      <c r="F94" s="10">
        <f>'Pietro Labels'!F94</f>
        <v>2</v>
      </c>
      <c r="G94" s="10">
        <f>VLOOKUP(E94,'Nico Labels'!$E$2:$F$301, 2, FALSE)</f>
        <v>1</v>
      </c>
      <c r="H94" s="10">
        <f t="shared" si="4"/>
        <v>1</v>
      </c>
      <c r="I94" s="10">
        <v>1</v>
      </c>
      <c r="J94" s="11">
        <f t="shared" si="5"/>
        <v>1</v>
      </c>
      <c r="K94" s="10"/>
      <c r="L94" s="10">
        <f>VLOOKUP('Combined Labels'!E94,'Pietro Labels'!$E$2:$G$301, 3,FALSE)</f>
        <v>0</v>
      </c>
      <c r="M94" s="10">
        <f>VLOOKUP('Combined Labels'!E94, 'Nico Labels'!E94:G393, 3, FALSE)</f>
        <v>0</v>
      </c>
      <c r="N94">
        <f t="shared" si="6"/>
        <v>0</v>
      </c>
      <c r="P94">
        <f t="shared" si="7"/>
        <v>0</v>
      </c>
      <c r="Q94" t="str">
        <f>_xlfn.XLOOKUP(E94,'Nico Labels'!$E$2:$E$301,'Nico Labels'!$C$2:$C$301,,0,1)</f>
        <v xml:space="preserve"> see though that we are coming back to the normal level before the mortgage fever, which was the main event of 2021. despite this very dynamic growth of financing, our net loans to deposit ratio remains in a very solid 72.8%. liquidity coverage ratio is exceeding 150%. we can move to next page. i'm very proud of showing you the [tombstones] of important, remarkable transactions happened either in czech republic or outside czech republic but where the czech-rooted or czech-headquartered companies were expanding to other countries. this is the case of sazka group, where sazka as you may know, has won the tender for british national lottery, which will be operated by them. the future, komercni banka is part of a group of banks supporting our clients in this achievement. we can speak also abou</v>
      </c>
    </row>
    <row r="95" spans="1:17" ht="101.5" x14ac:dyDescent="0.35">
      <c r="A95" s="10" t="str">
        <f>'Pietro Labels'!A95</f>
        <v>spanish</v>
      </c>
      <c r="B95" s="10">
        <f>'Pietro Labels'!B95</f>
        <v>4478</v>
      </c>
      <c r="C95" s="12" t="str">
        <f>'Pietro Labels'!C95</f>
        <v>ant contribution to the retail performance as we have been able to develop the cross segment agreements. we will let you know more about that further down the presentation. we had a very positive evolution in our bank's client base - 65,000 new clients year to date - with a significant rise in client acquisition rates with a decisive contribution from assurfinance. on the international front, the spanish subsidiary, bessa improved its performance, growing by 17% year on year in the assets under management, while our bank in angola reported, in the first half, eur10 million net profit, which is up 151% from last year. we have started also to increase our network in terms of branches and we have now a total of eight branches in angola. standard and poor's reaffirmed its rating to the bank an</v>
      </c>
      <c r="D95" s="10" t="str">
        <f>'Pietro Labels'!D95</f>
        <v>spain</v>
      </c>
      <c r="E95" s="10">
        <f>'Pietro Labels'!E95</f>
        <v>15709</v>
      </c>
      <c r="F95" s="10">
        <f>'Pietro Labels'!F95</f>
        <v>2</v>
      </c>
      <c r="G95" s="10">
        <f>VLOOKUP(E95,'Nico Labels'!$E$2:$F$301, 2, FALSE)</f>
        <v>1</v>
      </c>
      <c r="H95" s="10">
        <f t="shared" si="4"/>
        <v>1</v>
      </c>
      <c r="I95" s="10">
        <v>1</v>
      </c>
      <c r="J95" s="11">
        <f t="shared" si="5"/>
        <v>1</v>
      </c>
      <c r="K95" s="10"/>
      <c r="L95" s="10">
        <f>VLOOKUP('Combined Labels'!E95,'Pietro Labels'!$E$2:$G$301, 3,FALSE)</f>
        <v>0</v>
      </c>
      <c r="M95" s="10">
        <f>VLOOKUP('Combined Labels'!E95, 'Nico Labels'!E95:G394, 3, FALSE)</f>
        <v>0</v>
      </c>
      <c r="N95">
        <f t="shared" si="6"/>
        <v>0</v>
      </c>
      <c r="P95">
        <f t="shared" si="7"/>
        <v>0</v>
      </c>
      <c r="Q95" t="str">
        <f>_xlfn.XLOOKUP(E95,'Nico Labels'!$E$2:$E$301,'Nico Labels'!$C$2:$C$301,,0,1)</f>
        <v>ant contribution to the retail performance as we have been able to develop the cross segment agreements. we will let you know more about that further down the presentation. we had a very positive evolution in our bank's client base - 65,000 new clients year to date - with a significant rise in client acquisition rates with a decisive contribution from assurfinance. on the international front, the spanish subsidiary, bessa improved its performance, growing by 17% year on year in the assets under management, while our bank in angola reported, in the first half, eur10 million net profit, which is up 151% from last year. we have started also to increase our network in terms of branches and we have now a total of eight branches in angola. standard and poor's reaffirmed its rating to the bank an</v>
      </c>
    </row>
    <row r="96" spans="1:17" ht="101.5" x14ac:dyDescent="0.35">
      <c r="A96" s="10" t="str">
        <f>'Pietro Labels'!A96</f>
        <v>czech</v>
      </c>
      <c r="B96" s="10">
        <f>'Pietro Labels'!B96</f>
        <v>26785</v>
      </c>
      <c r="C96" s="12" t="str">
        <f>'Pietro Labels'!C96</f>
        <v>to usual levels comparable, for example, with 2014. the bank, of course, prepares a high level estimate of this burden and it will be at the level around czk500m, czk550m. the important information is that this expected new contribution to this resolution fund was not reflected in the accounts as of march 2015 and the reason is very clear and simple. so far, eu acts haven't been transposed to the czech law yet. so we are waiting for this adoption. again, it is a one-off effect. so that's on my side and i'm passing the floor to aurelien. thank you. aurelien viry, komercni banka - cro good morning. good afternoon. so let's go to slide page 19 about the structure of our portfolio. the dynamics of the portfolio were already commented so i'm not going to do it again. in terms of structure, as y</v>
      </c>
      <c r="D96" s="10" t="str">
        <f>'Pietro Labels'!D96</f>
        <v>czechia</v>
      </c>
      <c r="E96" s="10">
        <f>'Pietro Labels'!E96</f>
        <v>120509</v>
      </c>
      <c r="F96" s="10">
        <f>'Pietro Labels'!F96</f>
        <v>0</v>
      </c>
      <c r="G96" s="10">
        <f>VLOOKUP(E96,'Nico Labels'!$E$2:$F$301, 2, FALSE)</f>
        <v>0</v>
      </c>
      <c r="H96" s="10">
        <f t="shared" si="4"/>
        <v>0</v>
      </c>
      <c r="I96" s="10"/>
      <c r="J96" s="11">
        <f t="shared" si="5"/>
        <v>0</v>
      </c>
      <c r="K96" s="10"/>
      <c r="L96" s="10">
        <f>VLOOKUP('Combined Labels'!E96,'Pietro Labels'!$E$2:$G$301, 3,FALSE)</f>
        <v>1</v>
      </c>
      <c r="M96" s="10">
        <f>VLOOKUP('Combined Labels'!E96, 'Nico Labels'!E96:G395, 3, FALSE)</f>
        <v>0</v>
      </c>
      <c r="N96">
        <f t="shared" si="6"/>
        <v>1</v>
      </c>
      <c r="O96">
        <v>1</v>
      </c>
      <c r="P96">
        <f t="shared" si="7"/>
        <v>1</v>
      </c>
      <c r="Q96" t="str">
        <f>_xlfn.XLOOKUP(E96,'Nico Labels'!$E$2:$E$301,'Nico Labels'!$C$2:$C$301,,0,1)</f>
        <v>to usual levels comparable, for example, with 2014. the bank, of course, prepares a high level estimate of this burden and it will be at the level around czk500m, czk550m. the important information is that this expected new contribution to this resolution fund was not reflected in the accounts as of march 2015 and the reason is very clear and simple. so far, eu acts haven't been transposed to the czech law yet. so we are waiting for this adoption. again, it is a one-off effect. so that's on my side and i'm passing the floor to aurelien. thank you. aurelien viry, komercni banka - cro good morning. good afternoon. so let's go to slide page 19 about the structure of our portfolio. the dynamics of the portfolio were already commented so i'm not going to do it again. in terms of structure, as y</v>
      </c>
    </row>
    <row r="97" spans="1:17" ht="101.5" x14ac:dyDescent="0.35">
      <c r="A97" s="10" t="str">
        <f>'Pietro Labels'!A97</f>
        <v>italy</v>
      </c>
      <c r="B97" s="10">
        <f>'Pietro Labels'!B97</f>
        <v>50251</v>
      </c>
      <c r="C97" s="12" t="str">
        <f>'Pietro Labels'!C97</f>
        <v>deliver a diversification. we deliver cost discipline in an environment which is quite complicated with inflationary pressure, and we will continue to deliver cost discipline. we deliver post-merger integration for real with major projects already delivered in relation to the acquisition of borsa italiana and new ones to be delivered, including within a few weeks' time with the optiq migration in italy. and we will, therefore, continue to deliver revenue synergies and other post-merger integration projects. we have delivered deleveraging, and we will continue to deliver deleveraging as demonstrated by the bbb+ upgrade announced just today by s&amp;p. so we are extremely confident that this strong diversified cost discipline operating leverage focused company with great assets to expand the top</v>
      </c>
      <c r="D97" s="10" t="str">
        <f>'Pietro Labels'!D97</f>
        <v>italy</v>
      </c>
      <c r="E97" s="10">
        <f>'Pietro Labels'!E97</f>
        <v>199621</v>
      </c>
      <c r="F97" s="10">
        <f>'Pietro Labels'!F97</f>
        <v>0</v>
      </c>
      <c r="G97" s="10">
        <f>VLOOKUP(E97,'Nico Labels'!$E$2:$F$301, 2, FALSE)</f>
        <v>0</v>
      </c>
      <c r="H97" s="10">
        <f t="shared" si="4"/>
        <v>0</v>
      </c>
      <c r="I97" s="10"/>
      <c r="J97" s="11">
        <f t="shared" si="5"/>
        <v>0</v>
      </c>
      <c r="K97" s="10"/>
      <c r="L97" s="10">
        <f>VLOOKUP('Combined Labels'!E97,'Pietro Labels'!$E$2:$G$301, 3,FALSE)</f>
        <v>1</v>
      </c>
      <c r="M97" s="10">
        <f>VLOOKUP('Combined Labels'!E97, 'Nico Labels'!E97:G396, 3, FALSE)</f>
        <v>0</v>
      </c>
      <c r="N97">
        <f t="shared" si="6"/>
        <v>1</v>
      </c>
      <c r="O97">
        <v>1</v>
      </c>
      <c r="P97">
        <f t="shared" si="7"/>
        <v>1</v>
      </c>
      <c r="Q97" t="str">
        <f>_xlfn.XLOOKUP(E97,'Nico Labels'!$E$2:$E$301,'Nico Labels'!$C$2:$C$301,,0,1)</f>
        <v>deliver a diversification. we deliver cost discipline in an environment which is quite complicated with inflationary pressure, and we will continue to deliver cost discipline. we deliver post-merger integration for real with major projects already delivered in relation to the acquisition of borsa italiana and new ones to be delivered, including within a few weeks' time with the optiq migration in italy. and we will, therefore, continue to deliver revenue synergies and other post-merger integration projects. we have delivered deleveraging, and we will continue to deliver deleveraging as demonstrated by the bbb+ upgrade announced just today by s&amp;p. so we are extremely confident that this strong diversified cost discipline operating leverage focused company with great assets to expand the top</v>
      </c>
    </row>
    <row r="98" spans="1:17" ht="101.5" x14ac:dyDescent="0.35">
      <c r="A98" s="10" t="str">
        <f>'Pietro Labels'!A98</f>
        <v>german</v>
      </c>
      <c r="B98" s="10">
        <f>'Pietro Labels'!B98</f>
        <v>13157</v>
      </c>
      <c r="C98" s="12" t="str">
        <f>'Pietro Labels'!C98</f>
        <v xml:space="preserve">t bank is down sek28b in lending since our year end, and the baltics is sek16b down [in terms of] lending. so most of that is volume driven and a smaller part is capital efficiency measures. fiona swaffield, execution - analyst can it continue, sorry? johan andersson, skandinaviska enskilda banken ab (seb) - head, group credit and group risk control on your question about losses and provisions in german retail, i can confirm - this is johan andersson - that there is a component that -- a less real component that is actually a slight increase in the run rate in losses for german retail. but the material part of the optical increase relates to a couple of one-off items which you can say relate to legacy items in the german retail book. fiona swaffield, execution - analyst can i come back to </v>
      </c>
      <c r="D98" s="10" t="str">
        <f>'Pietro Labels'!D98</f>
        <v>germany</v>
      </c>
      <c r="E98" s="10">
        <f>'Pietro Labels'!E98</f>
        <v>55278</v>
      </c>
      <c r="F98" s="10">
        <f>'Pietro Labels'!F98</f>
        <v>-1</v>
      </c>
      <c r="G98" s="10">
        <f>VLOOKUP(E98,'Nico Labels'!$E$2:$F$301, 2, FALSE)</f>
        <v>-1</v>
      </c>
      <c r="H98" s="10">
        <f t="shared" si="4"/>
        <v>0</v>
      </c>
      <c r="I98" s="10"/>
      <c r="J98" s="11">
        <f t="shared" si="5"/>
        <v>-1</v>
      </c>
      <c r="K98" s="10"/>
      <c r="L98" s="10">
        <f>VLOOKUP('Combined Labels'!E98,'Pietro Labels'!$E$2:$G$301, 3,FALSE)</f>
        <v>0</v>
      </c>
      <c r="M98" s="10">
        <f>VLOOKUP('Combined Labels'!E98, 'Nico Labels'!E98:G397, 3, FALSE)</f>
        <v>0</v>
      </c>
      <c r="N98">
        <f t="shared" si="6"/>
        <v>0</v>
      </c>
      <c r="P98">
        <f t="shared" si="7"/>
        <v>0</v>
      </c>
      <c r="Q98" t="str">
        <f>_xlfn.XLOOKUP(E98,'Nico Labels'!$E$2:$E$301,'Nico Labels'!$C$2:$C$301,,0,1)</f>
        <v xml:space="preserve">t bank is down sek28b in lending since our year end, and the baltics is sek16b down [in terms of] lending. so most of that is volume driven and a smaller part is capital efficiency measures. fiona swaffield, execution - analyst can it continue, sorry? johan andersson, skandinaviska enskilda banken ab (seb) - head, group credit and group risk control on your question about losses and provisions in german retail, i can confirm - this is johan andersson - that there is a component that -- a less real component that is actually a slight increase in the run rate in losses for german retail. but the material part of the optical increase relates to a couple of one-off items which you can say relate to legacy items in the german retail book. fiona swaffield, execution - analyst can i come back to </v>
      </c>
    </row>
    <row r="99" spans="1:17" ht="101.5" x14ac:dyDescent="0.35">
      <c r="A99" s="10" t="str">
        <f>'Pietro Labels'!A99</f>
        <v>austria</v>
      </c>
      <c r="B99" s="10">
        <f>'Pietro Labels'!B99</f>
        <v>49488</v>
      </c>
      <c r="C99" s="12" t="str">
        <f>'Pietro Labels'!C99</f>
        <v>our absolute best estimate as we speak? definitely, yes. and you're answering your question what we are basing the assumption on that they can very clearly answer. it's exactly the assumptions that willi has been explaining on the macroeconomic environment, i think it's on page 11. those are the assumptions which are behind. just to give you one more detail since you were asking about austria. in austria, we have, so to say, a good and a bad news on our cost 2023. let's start with the bad news. obviously, the wage inflation will kick in. we will have negotiations with the unions for our collective agreements starting quite soon. and the basis is the average inflation of 2022. so what helped us in former years, might be a burden here for the next year. the good news still is all of those in</v>
      </c>
      <c r="D99" s="10" t="str">
        <f>'Pietro Labels'!D99</f>
        <v>austria</v>
      </c>
      <c r="E99" s="10">
        <f>'Pietro Labels'!E99</f>
        <v>197291</v>
      </c>
      <c r="F99" s="10">
        <f>'Pietro Labels'!F99</f>
        <v>0</v>
      </c>
      <c r="G99" s="10">
        <f>VLOOKUP(E99,'Nico Labels'!$E$2:$F$301, 2, FALSE)</f>
        <v>0</v>
      </c>
      <c r="H99" s="10">
        <f t="shared" si="4"/>
        <v>0</v>
      </c>
      <c r="I99" s="10"/>
      <c r="J99" s="11">
        <f t="shared" si="5"/>
        <v>0</v>
      </c>
      <c r="K99" s="10"/>
      <c r="L99" s="10">
        <f>VLOOKUP('Combined Labels'!E99,'Pietro Labels'!$E$2:$G$301, 3,FALSE)</f>
        <v>0</v>
      </c>
      <c r="M99" s="10">
        <f>VLOOKUP('Combined Labels'!E99, 'Nico Labels'!E99:G398, 3, FALSE)</f>
        <v>0</v>
      </c>
      <c r="N99">
        <f t="shared" si="6"/>
        <v>0</v>
      </c>
      <c r="P99">
        <f t="shared" si="7"/>
        <v>0</v>
      </c>
      <c r="Q99" t="str">
        <f>_xlfn.XLOOKUP(E99,'Nico Labels'!$E$2:$E$301,'Nico Labels'!$C$2:$C$301,,0,1)</f>
        <v>our absolute best estimate as we speak? definitely, yes. and you're answering your question what we are basing the assumption on that they can very clearly answer. it's exactly the assumptions that willi has been explaining on the macroeconomic environment, i think it's on page 11. those are the assumptions which are behind. just to give you one more detail since you were asking about austria. in austria, we have, so to say, a good and a bad news on our cost 2023. let's start with the bad news. obviously, the wage inflation will kick in. we will have negotiations with the unions for our collective agreements starting quite soon. and the basis is the average inflation of 2022. so what helped us in former years, might be a burden here for the next year. the good news still is all of those in</v>
      </c>
    </row>
    <row r="100" spans="1:17" ht="101.5" x14ac:dyDescent="0.35">
      <c r="A100" s="10" t="str">
        <f>'Pietro Labels'!A100</f>
        <v>irish</v>
      </c>
      <c r="B100" s="10">
        <f>'Pietro Labels'!B100</f>
        <v>19774</v>
      </c>
      <c r="C100" s="12" t="str">
        <f>'Pietro Labels'!C100</f>
        <v>at some of the [other] portfolios as well. the bad debt provision charge for credit overall was eur7.9 billion, and that was against eur6 billion in 2010. the 2010 figure obviously excludes the losses and the nama transfers, which are shown separately in the operating performance. the overall level of bad debt provision, the high level of bad debt provision, reflects the deterioration in both the irish and the european economies, asset quality deterioration, and particularly the continued price property declines and the impacts of that. the land and development portfolio, which i'll look at it in some more detail, has significant provision coverage. the portfolio itself now stands at eur6.6 billion. there is greater levels of mortgage forbearance activity taking place. we'll look at that i</v>
      </c>
      <c r="D100" s="10" t="str">
        <f>'Pietro Labels'!D100</f>
        <v>ireland</v>
      </c>
      <c r="E100" s="10">
        <f>'Pietro Labels'!E100</f>
        <v>90391</v>
      </c>
      <c r="F100" s="10">
        <f>'Pietro Labels'!F100</f>
        <v>-2</v>
      </c>
      <c r="G100" s="10">
        <f>VLOOKUP(E100,'Nico Labels'!$E$2:$F$301, 2, FALSE)</f>
        <v>-1</v>
      </c>
      <c r="H100" s="10">
        <f t="shared" si="4"/>
        <v>1</v>
      </c>
      <c r="I100" s="10">
        <v>-2</v>
      </c>
      <c r="J100" s="11">
        <f t="shared" si="5"/>
        <v>-2</v>
      </c>
      <c r="K100" s="10"/>
      <c r="L100" s="10">
        <f>VLOOKUP('Combined Labels'!E100,'Pietro Labels'!$E$2:$G$301, 3,FALSE)</f>
        <v>0</v>
      </c>
      <c r="M100" s="10">
        <f>VLOOKUP('Combined Labels'!E100, 'Nico Labels'!E100:G399, 3, FALSE)</f>
        <v>0</v>
      </c>
      <c r="N100">
        <f t="shared" si="6"/>
        <v>0</v>
      </c>
      <c r="P100">
        <f t="shared" si="7"/>
        <v>0</v>
      </c>
      <c r="Q100" t="str">
        <f>_xlfn.XLOOKUP(E100,'Nico Labels'!$E$2:$E$301,'Nico Labels'!$C$2:$C$301,,0,1)</f>
        <v>at some of the [other] portfolios as well. the bad debt provision charge for credit overall was eur7.9 billion, and that was against eur6 billion in 2010. the 2010 figure obviously excludes the losses and the nama transfers, which are shown separately in the operating performance. the overall level of bad debt provision, the high level of bad debt provision, reflects the deterioration in both the irish and the european economies, asset quality deterioration, and particularly the continued price property declines and the impacts of that. the land and development portfolio, which i'll look at it in some more detail, has significant provision coverage. the portfolio itself now stands at eur6.6 billion. there is greater levels of mortgage forbearance activity taking place. we'll look at that i</v>
      </c>
    </row>
    <row r="101" spans="1:17" ht="101.5" x14ac:dyDescent="0.35">
      <c r="A101" s="10" t="str">
        <f>'Pietro Labels'!A101</f>
        <v>german</v>
      </c>
      <c r="B101" s="10">
        <f>'Pietro Labels'!B101</f>
        <v>23145</v>
      </c>
      <c r="C101" s="12" t="str">
        <f>'Pietro Labels'!C101</f>
        <v>, as i said, further improved with the benign environment in germany. the underlying cost base was lower versus last year's quarter, while the increase quarter over quarter was driven by the positive one-off impact from hua xia bank provision release in the second quarter, as well as higher infrastructure expenses. if i go to page 26, we want to clarify some terms here. after implementing the new german mid-cap coverage model that we discussed with you, pbc has decided to rename advisory banking germany into private &amp; commercial banking, to better reflect its market approach. this quarter's result of private &amp; commercial banking was driven by higher credit product revenue, but impacted by lower results from our activities in asset and liability management year on year. in postbank, as we n</v>
      </c>
      <c r="D101" s="10" t="str">
        <f>'Pietro Labels'!D101</f>
        <v>germany</v>
      </c>
      <c r="E101" s="10">
        <f>'Pietro Labels'!E101</f>
        <v>105482</v>
      </c>
      <c r="F101" s="10">
        <f>'Pietro Labels'!F101</f>
        <v>0</v>
      </c>
      <c r="G101" s="10">
        <f>VLOOKUP(E101,'Nico Labels'!$E$2:$F$301, 2, FALSE)</f>
        <v>0</v>
      </c>
      <c r="H101" s="10">
        <f t="shared" si="4"/>
        <v>0</v>
      </c>
      <c r="I101" s="10"/>
      <c r="J101" s="11">
        <f t="shared" si="5"/>
        <v>0</v>
      </c>
      <c r="K101" s="10"/>
      <c r="L101" s="10">
        <f>VLOOKUP('Combined Labels'!E101,'Pietro Labels'!$E$2:$G$301, 3,FALSE)</f>
        <v>0</v>
      </c>
      <c r="M101" s="10">
        <f>VLOOKUP('Combined Labels'!E101, 'Nico Labels'!E101:G400, 3, FALSE)</f>
        <v>0</v>
      </c>
      <c r="N101">
        <f t="shared" si="6"/>
        <v>0</v>
      </c>
      <c r="P101">
        <f t="shared" si="7"/>
        <v>0</v>
      </c>
      <c r="Q101" t="str">
        <f>_xlfn.XLOOKUP(E101,'Nico Labels'!$E$2:$E$301,'Nico Labels'!$C$2:$C$301,,0,1)</f>
        <v>, as i said, further improved with the benign environment in germany. the underlying cost base was lower versus last year's quarter, while the increase quarter over quarter was driven by the positive one-off impact from hua xia bank provision release in the second quarter, as well as higher infrastructure expenses. if i go to page 26, we want to clarify some terms here. after implementing the new german mid-cap coverage model that we discussed with you, pbc has decided to rename advisory banking germany into private &amp; commercial banking, to better reflect its market approach. this quarter's result of private &amp; commercial banking was driven by higher credit product revenue, but impacted by lower results from our activities in asset and liability management year on year. in postbank, as we n</v>
      </c>
    </row>
    <row r="102" spans="1:17" ht="101.5" x14ac:dyDescent="0.35">
      <c r="A102" s="10" t="str">
        <f>'Pietro Labels'!A102</f>
        <v>finland</v>
      </c>
      <c r="B102" s="10">
        <f>'Pietro Labels'!B102</f>
        <v>39213</v>
      </c>
      <c r="C102" s="12" t="str">
        <f>'Pietro Labels'!C102</f>
        <v xml:space="preserve"> q3 last year. that has an impact. we have the impact of the new regulation as well as that we lack a competitive refinancing product. we have a clear plan on how we want to turn around norway, i expect this to take place in the beginning of next year. in terms of current trading, we are better in october than we were during q2, but we're still not on levels that we are satisfied with. sweden and finland continued to deliver. i expect that to continue going forward. i expect, however, the level to be slightly lower in q4 than in q3 because we have a seasonality effect with the december coming. people do not sign up for new consumer loans in december to the extent they do other parts of the year. and in terms of current trading, in finland for october, we have the best month so far this yea</v>
      </c>
      <c r="D102" s="10" t="str">
        <f>'Pietro Labels'!D102</f>
        <v>finland</v>
      </c>
      <c r="E102" s="10">
        <f>'Pietro Labels'!E102</f>
        <v>165210</v>
      </c>
      <c r="F102" s="10">
        <f>'Pietro Labels'!F102</f>
        <v>-1</v>
      </c>
      <c r="G102" s="10">
        <f>VLOOKUP(E102,'Nico Labels'!$E$2:$F$301, 2, FALSE)</f>
        <v>1</v>
      </c>
      <c r="H102" s="10">
        <f t="shared" si="4"/>
        <v>1</v>
      </c>
      <c r="I102" s="10">
        <v>1</v>
      </c>
      <c r="J102" s="11">
        <f t="shared" si="5"/>
        <v>1</v>
      </c>
      <c r="K102" s="10"/>
      <c r="L102" s="10">
        <f>VLOOKUP('Combined Labels'!E102,'Pietro Labels'!$E$2:$G$301, 3,FALSE)</f>
        <v>0</v>
      </c>
      <c r="M102" s="10">
        <f>VLOOKUP('Combined Labels'!E102, 'Nico Labels'!E102:G401, 3, FALSE)</f>
        <v>0</v>
      </c>
      <c r="N102">
        <f t="shared" si="6"/>
        <v>0</v>
      </c>
      <c r="P102">
        <f t="shared" si="7"/>
        <v>0</v>
      </c>
      <c r="Q102" t="str">
        <f>_xlfn.XLOOKUP(E102,'Nico Labels'!$E$2:$E$301,'Nico Labels'!$C$2:$C$301,,0,1)</f>
        <v xml:space="preserve"> q3 last year. that has an impact. we have the impact of the new regulation as well as that we lack a competitive refinancing product. we have a clear plan on how we want to turn around norway, i expect this to take place in the beginning of next year. in terms of current trading, we are better in october than we were during q2, but we're still not on levels that we are satisfied with. sweden and finland continued to deliver. i expect that to continue going forward. i expect, however, the level to be slightly lower in q4 than in q3 because we have a seasonality effect with the december coming. people do not sign up for new consumer loans in december to the extent they do other parts of the year. and in terms of current trading, in finland for october, we have the best month so far this yea</v>
      </c>
    </row>
    <row r="103" spans="1:17" ht="101.5" x14ac:dyDescent="0.35">
      <c r="A103" s="10" t="str">
        <f>'Pietro Labels'!A103</f>
        <v>french</v>
      </c>
      <c r="B103" s="10">
        <f>'Pietro Labels'!B103</f>
        <v>20895</v>
      </c>
      <c r="C103" s="12" t="str">
        <f>'Pietro Labels'!C103</f>
        <v>h the significant investment we have made in recent years, we are seeing strong growth in the property book, taking advantage of the strengthening market, having largely avoided the recent loss-making years. aci's performance is satisfactory in difficult conditions, but rating is stable, and loss experience is within expectations. we expect that enhancements can be achieved with the merger of the french office and the transfer of andreas luberichs to head up the non-marine business there. i'll now comment briefly on the movement in the realistic disaster scenarios. as can be seen from this table, you can see that our net rds exposures at july 1, this year are down on those that we had in january 2011. so, for north east windstorm, our current net rds is gbp278 million, which compares to gb</v>
      </c>
      <c r="D103" s="10" t="str">
        <f>'Pietro Labels'!D103</f>
        <v>france</v>
      </c>
      <c r="E103" s="10">
        <f>'Pietro Labels'!E103</f>
        <v>94980</v>
      </c>
      <c r="F103" s="10">
        <f>'Pietro Labels'!F103</f>
        <v>0</v>
      </c>
      <c r="G103" s="10">
        <f>VLOOKUP(E103,'Nico Labels'!$E$2:$F$301, 2, FALSE)</f>
        <v>0</v>
      </c>
      <c r="H103" s="10">
        <f t="shared" si="4"/>
        <v>0</v>
      </c>
      <c r="I103" s="10"/>
      <c r="J103" s="11">
        <f t="shared" si="5"/>
        <v>0</v>
      </c>
      <c r="K103" s="10"/>
      <c r="L103" s="10">
        <f>VLOOKUP('Combined Labels'!E103,'Pietro Labels'!$E$2:$G$301, 3,FALSE)</f>
        <v>0</v>
      </c>
      <c r="M103" s="10">
        <f>VLOOKUP('Combined Labels'!E103, 'Nico Labels'!E103:G402, 3, FALSE)</f>
        <v>0</v>
      </c>
      <c r="N103">
        <f t="shared" si="6"/>
        <v>0</v>
      </c>
      <c r="P103">
        <f t="shared" si="7"/>
        <v>0</v>
      </c>
      <c r="Q103" t="str">
        <f>_xlfn.XLOOKUP(E103,'Nico Labels'!$E$2:$E$301,'Nico Labels'!$C$2:$C$301,,0,1)</f>
        <v>h the significant investment we have made in recent years, we are seeing strong growth in the property book, taking advantage of the strengthening market, having largely avoided the recent loss-making years. aci's performance is satisfactory in difficult conditions, but rating is stable, and loss experience is within expectations. we expect that enhancements can be achieved with the merger of the french office and the transfer of andreas luberichs to head up the non-marine business there. i'll now comment briefly on the movement in the realistic disaster scenarios. as can be seen from this table, you can see that our net rds exposures at july 1, this year are down on those that we had in january 2011. so, for north east windstorm, our current net rds is gbp278 million, which compares to gb</v>
      </c>
    </row>
    <row r="104" spans="1:17" ht="101.5" x14ac:dyDescent="0.35">
      <c r="A104" s="10" t="str">
        <f>'Pietro Labels'!A104</f>
        <v>ireland</v>
      </c>
      <c r="B104" s="10">
        <f>'Pietro Labels'!B104</f>
        <v>32490</v>
      </c>
      <c r="C104" s="12" t="str">
        <f>'Pietro Labels'!C104</f>
        <v>at we will generate at that time. owen? owen callan, investec bank plc, research division - research analyst owen callan from investec. just 2 quick questions. firstly, on an interest margin, obviously, decent increase expansion in nim on the half year, i was wondering what dynamics are kind of supporting that both in ireland and the u.k, particularly obviously, given the competitive situation in ireland. but also the u.k. markets, and where the gain is coming from and where maybe are the path of least resistance going forward? but also in terms of the transformation that you're undertaking, particularly, on the retail side and the technology, underpinning that and what have you kind of -- what's the color that you can give us on what you've progressed so far? but also where can we see fur</v>
      </c>
      <c r="D104" s="10" t="str">
        <f>'Pietro Labels'!D104</f>
        <v>ireland</v>
      </c>
      <c r="E104" s="10">
        <f>'Pietro Labels'!E104</f>
        <v>140108</v>
      </c>
      <c r="F104" s="10">
        <f>'Pietro Labels'!F104</f>
        <v>0</v>
      </c>
      <c r="G104" s="10">
        <f>VLOOKUP(E104,'Nico Labels'!$E$2:$F$301, 2, FALSE)</f>
        <v>0</v>
      </c>
      <c r="H104" s="10">
        <f t="shared" si="4"/>
        <v>0</v>
      </c>
      <c r="I104" s="10"/>
      <c r="J104" s="11">
        <f t="shared" si="5"/>
        <v>0</v>
      </c>
      <c r="K104" s="10"/>
      <c r="L104" s="10">
        <f>VLOOKUP('Combined Labels'!E104,'Pietro Labels'!$E$2:$G$301, 3,FALSE)</f>
        <v>1</v>
      </c>
      <c r="M104" s="10">
        <f>VLOOKUP('Combined Labels'!E104, 'Nico Labels'!E104:G403, 3, FALSE)</f>
        <v>0</v>
      </c>
      <c r="N104">
        <f t="shared" si="6"/>
        <v>1</v>
      </c>
      <c r="O104">
        <v>0</v>
      </c>
      <c r="P104">
        <f t="shared" si="7"/>
        <v>0</v>
      </c>
      <c r="Q104" t="str">
        <f>_xlfn.XLOOKUP(E104,'Nico Labels'!$E$2:$E$301,'Nico Labels'!$C$2:$C$301,,0,1)</f>
        <v>at we will generate at that time. owen? owen callan, investec bank plc, research division - research analyst owen callan from investec. just 2 quick questions. firstly, on an interest margin, obviously, decent increase expansion in nim on the half year, i was wondering what dynamics are kind of supporting that both in ireland and the u.k, particularly obviously, given the competitive situation in ireland. but also the u.k. markets, and where the gain is coming from and where maybe are the path of least resistance going forward? but also in terms of the transformation that you're undertaking, particularly, on the retail side and the technology, underpinning that and what have you kind of -- what's the color that you can give us on what you've progressed so far? but also where can we see fur</v>
      </c>
    </row>
    <row r="105" spans="1:17" ht="101.5" x14ac:dyDescent="0.35">
      <c r="A105" s="10" t="str">
        <f>'Pietro Labels'!A105</f>
        <v>belgium</v>
      </c>
      <c r="B105" s="10">
        <f>'Pietro Labels'!B105</f>
        <v>1419</v>
      </c>
      <c r="C105" s="12" t="str">
        <f>'Pietro Labels'!C105</f>
        <v xml:space="preserve">in trading as such, but that was compensated by a left (ph) foreign exchange activity and network and retail network plus some mark to market adjustments we had to do, as part of the derivatives portfolio. other than that nothing very spectacular. reporting to the next page, you see some of the details there with respect to the expenses and realizations of the various head count programs, both in belgium and in central europe and in luxembourg where on a year-to-year basis, we reduced our expenses also by 9.5 percent. the next slide, i think is rather important. first of all, it relates to kbc. the merger is not complete. must be ready totally after six months. that means that the full effect of that is going to commence as of first of january 2005. we have seen most of the effect already </v>
      </c>
      <c r="D105" s="10" t="str">
        <f>'Pietro Labels'!D105</f>
        <v>belgium</v>
      </c>
      <c r="E105" s="10">
        <f>'Pietro Labels'!E105</f>
        <v>4077</v>
      </c>
      <c r="F105" s="10">
        <f>'Pietro Labels'!F105</f>
        <v>1</v>
      </c>
      <c r="G105" s="10">
        <f>VLOOKUP(E105,'Nico Labels'!$E$2:$F$301, 2, FALSE)</f>
        <v>0</v>
      </c>
      <c r="H105" s="10">
        <f t="shared" si="4"/>
        <v>1</v>
      </c>
      <c r="I105" s="10">
        <v>0</v>
      </c>
      <c r="J105" s="11">
        <f t="shared" si="5"/>
        <v>0</v>
      </c>
      <c r="K105" s="10"/>
      <c r="L105" s="10">
        <f>VLOOKUP('Combined Labels'!E105,'Pietro Labels'!$E$2:$G$301, 3,FALSE)</f>
        <v>0</v>
      </c>
      <c r="M105" s="10">
        <f>VLOOKUP('Combined Labels'!E105, 'Nico Labels'!E105:G404, 3, FALSE)</f>
        <v>0</v>
      </c>
      <c r="N105">
        <f t="shared" si="6"/>
        <v>0</v>
      </c>
      <c r="P105">
        <f t="shared" si="7"/>
        <v>0</v>
      </c>
      <c r="Q105" t="str">
        <f>_xlfn.XLOOKUP(E105,'Nico Labels'!$E$2:$E$301,'Nico Labels'!$C$2:$C$301,,0,1)</f>
        <v xml:space="preserve">in trading as such, but that was compensated by a left (ph) foreign exchange activity and network and retail network plus some mark to market adjustments we had to do, as part of the derivatives portfolio. other than that nothing very spectacular. reporting to the next page, you see some of the details there with respect to the expenses and realizations of the various head count programs, both in belgium and in central europe and in luxembourg where on a year-to-year basis, we reduced our expenses also by 9.5 percent. the next slide, i think is rather important. first of all, it relates to kbc. the merger is not complete. must be ready totally after six months. that means that the full effect of that is going to commence as of first of january 2005. we have seen most of the effect already </v>
      </c>
    </row>
    <row r="106" spans="1:17" ht="101.5" x14ac:dyDescent="0.35">
      <c r="A106" s="10" t="str">
        <f>'Pietro Labels'!A106</f>
        <v>spain</v>
      </c>
      <c r="B106" s="10">
        <f>'Pietro Labels'!B106</f>
        <v>6200</v>
      </c>
      <c r="C106" s="12" t="str">
        <f>'Pietro Labels'!C106</f>
        <v xml:space="preserve"> production, you have the program on the same page. i think this is relatively clear. group combined ratio as i told you, the -- and you have a little bit of information about the appendix to this presentation. the loss ratio is stable. it means countries where we are making good progress are compensated by countries where we are, let's say, doing less positive results at this time. i speak about spain for this quarter. for the expense ratio i would say our ongoing efforts are paying and we are working on that. you see that we have a reduction of the ratio of 0.1%. profit &amp; loss accounts, i will not spend too much time on the profit and loss accounting chart because so many things are relatively clear and you know, after three presentations already, you know the structure of the p&amp;l. i wou</v>
      </c>
      <c r="D106" s="10" t="str">
        <f>'Pietro Labels'!D106</f>
        <v>spain</v>
      </c>
      <c r="E106" s="10">
        <f>'Pietro Labels'!E106</f>
        <v>23120</v>
      </c>
      <c r="F106" s="10">
        <f>'Pietro Labels'!F106</f>
        <v>-1</v>
      </c>
      <c r="G106" s="10">
        <f>VLOOKUP(E106,'Nico Labels'!$E$2:$F$301, 2, FALSE)</f>
        <v>0</v>
      </c>
      <c r="H106" s="10">
        <f t="shared" si="4"/>
        <v>1</v>
      </c>
      <c r="I106" s="10">
        <v>0</v>
      </c>
      <c r="J106" s="11">
        <f t="shared" si="5"/>
        <v>0</v>
      </c>
      <c r="K106" s="10"/>
      <c r="L106" s="10">
        <f>VLOOKUP('Combined Labels'!E106,'Pietro Labels'!$E$2:$G$301, 3,FALSE)</f>
        <v>0</v>
      </c>
      <c r="M106" s="10">
        <f>VLOOKUP('Combined Labels'!E106, 'Nico Labels'!E106:G405, 3, FALSE)</f>
        <v>0</v>
      </c>
      <c r="N106">
        <f t="shared" si="6"/>
        <v>0</v>
      </c>
      <c r="P106">
        <f t="shared" si="7"/>
        <v>0</v>
      </c>
      <c r="Q106" t="str">
        <f>_xlfn.XLOOKUP(E106,'Nico Labels'!$E$2:$E$301,'Nico Labels'!$C$2:$C$301,,0,1)</f>
        <v xml:space="preserve"> production, you have the program on the same page. i think this is relatively clear. group combined ratio as i told you, the -- and you have a little bit of information about the appendix to this presentation. the loss ratio is stable. it means countries where we are making good progress are compensated by countries where we are, let's say, doing less positive results at this time. i speak about spain for this quarter. for the expense ratio i would say our ongoing efforts are paying and we are working on that. you see that we have a reduction of the ratio of 0.1%. profit &amp; loss accounts, i will not spend too much time on the profit and loss accounting chart because so many things are relatively clear and you know, after three presentations already, you know the structure of the p&amp;l. i wou</v>
      </c>
    </row>
    <row r="107" spans="1:17" ht="101.5" x14ac:dyDescent="0.35">
      <c r="A107" s="10" t="str">
        <f>'Pietro Labels'!A107</f>
        <v>italy</v>
      </c>
      <c r="B107" s="10">
        <f>'Pietro Labels'!B107</f>
        <v>11320</v>
      </c>
      <c r="C107" s="12" t="str">
        <f>'Pietro Labels'!C107</f>
        <v xml:space="preserve">icture. some sectors of the manufacturing world are experiencing a crisis at the moment, but the situation is very fragmented because there are companies that are being extremely successful right now. by the way, we have provided p&amp;l data and capital data but in 2007 north west accounted for 22% of our business and after the antonveneta integration, that has changed. not that much in the south of italy and in the islands, but north west now accounts for 22.6%, whereas north east has increased considerably and central italy has decreased again. so, the total group portfolio now has a different geographical footprint. domenico santoro, exane paribas - analyst may i ask for clarification about customer loans? how about its quarter-on-quarter growth? and i'm referring to the stand-alone monte </v>
      </c>
      <c r="D107" s="10" t="str">
        <f>'Pietro Labels'!D107</f>
        <v>italy</v>
      </c>
      <c r="E107" s="10">
        <f>'Pietro Labels'!E107</f>
        <v>47737</v>
      </c>
      <c r="F107" s="10">
        <f>'Pietro Labels'!F107</f>
        <v>0</v>
      </c>
      <c r="G107" s="10">
        <f>VLOOKUP(E107,'Nico Labels'!$E$2:$F$301, 2, FALSE)</f>
        <v>0</v>
      </c>
      <c r="H107" s="10">
        <f t="shared" si="4"/>
        <v>0</v>
      </c>
      <c r="I107" s="10"/>
      <c r="J107" s="11">
        <f t="shared" si="5"/>
        <v>0</v>
      </c>
      <c r="K107" s="10"/>
      <c r="L107" s="10">
        <f>VLOOKUP('Combined Labels'!E107,'Pietro Labels'!$E$2:$G$301, 3,FALSE)</f>
        <v>1</v>
      </c>
      <c r="M107" s="10">
        <f>VLOOKUP('Combined Labels'!E107, 'Nico Labels'!E107:G406, 3, FALSE)</f>
        <v>0</v>
      </c>
      <c r="N107">
        <f t="shared" si="6"/>
        <v>1</v>
      </c>
      <c r="O107">
        <v>1</v>
      </c>
      <c r="P107">
        <f t="shared" si="7"/>
        <v>1</v>
      </c>
      <c r="Q107" t="str">
        <f>_xlfn.XLOOKUP(E107,'Nico Labels'!$E$2:$E$301,'Nico Labels'!$C$2:$C$301,,0,1)</f>
        <v xml:space="preserve">icture. some sectors of the manufacturing world are experiencing a crisis at the moment, but the situation is very fragmented because there are companies that are being extremely successful right now. by the way, we have provided p&amp;l data and capital data but in 2007 north west accounted for 22% of our business and after the antonveneta integration, that has changed. not that much in the south of italy and in the islands, but north west now accounts for 22.6%, whereas north east has increased considerably and central italy has decreased again. so, the total group portfolio now has a different geographical footprint. domenico santoro, exane paribas - analyst may i ask for clarification about customer loans? how about its quarter-on-quarter growth? and i'm referring to the stand-alone monte </v>
      </c>
    </row>
    <row r="108" spans="1:17" ht="101.5" x14ac:dyDescent="0.35">
      <c r="A108" s="10" t="str">
        <f>'Pietro Labels'!A108</f>
        <v>italy</v>
      </c>
      <c r="B108" s="10">
        <f>'Pietro Labels'!B108</f>
        <v>27607</v>
      </c>
      <c r="C108" s="12" t="str">
        <f>'Pietro Labels'!C108</f>
        <v>a difference that they're bringing in a number of different sources to fuel their quote engine. no, i'd say nobody else. a few people looking at what we're doing, maybe doing similar things but nobody really going out as a consumer brand with european-style price comparison, which is quote to bind unpaid. simon denison-smith, metropolis capital - analyst okay. and in france -- sorry, in spain and italy, where are we in terms of the percentage of quotes that are being -- the percentage of insurance that's being written through the price comparison and what are your market shares in both of those markets? henry engelhardt, admiral group plc - ceo christina, do you want to talk to spain? cristina nestares, admiral group plc - ceo admiral seguros so the aggregator market deals with about 15% o</v>
      </c>
      <c r="D108" s="10" t="str">
        <f>'Pietro Labels'!D108</f>
        <v>italy</v>
      </c>
      <c r="E108" s="10">
        <f>'Pietro Labels'!E108</f>
        <v>123829</v>
      </c>
      <c r="F108" s="10">
        <f>'Pietro Labels'!F108</f>
        <v>0</v>
      </c>
      <c r="G108" s="10">
        <f>VLOOKUP(E108,'Nico Labels'!$E$2:$F$301, 2, FALSE)</f>
        <v>0</v>
      </c>
      <c r="H108" s="10">
        <f t="shared" si="4"/>
        <v>0</v>
      </c>
      <c r="I108" s="10"/>
      <c r="J108" s="11">
        <f t="shared" si="5"/>
        <v>0</v>
      </c>
      <c r="K108" s="10"/>
      <c r="L108" s="10">
        <f>VLOOKUP('Combined Labels'!E108,'Pietro Labels'!$E$2:$G$301, 3,FALSE)</f>
        <v>1</v>
      </c>
      <c r="M108" s="10">
        <f>VLOOKUP('Combined Labels'!E108, 'Nico Labels'!E108:G407, 3, FALSE)</f>
        <v>0</v>
      </c>
      <c r="N108">
        <f t="shared" si="6"/>
        <v>1</v>
      </c>
      <c r="O108">
        <v>0</v>
      </c>
      <c r="P108">
        <f t="shared" si="7"/>
        <v>0</v>
      </c>
      <c r="Q108" t="str">
        <f>_xlfn.XLOOKUP(E108,'Nico Labels'!$E$2:$E$301,'Nico Labels'!$C$2:$C$301,,0,1)</f>
        <v>a difference that they're bringing in a number of different sources to fuel their quote engine. no, i'd say nobody else. a few people looking at what we're doing, maybe doing similar things but nobody really going out as a consumer brand with european-style price comparison, which is quote to bind unpaid. simon denison-smith, metropolis capital - analyst okay. and in france -- sorry, in spain and italy, where are we in terms of the percentage of quotes that are being -- the percentage of insurance that's being written through the price comparison and what are your market shares in both of those markets? henry engelhardt, admiral group plc - ceo christina, do you want to talk to spain? cristina nestares, admiral group plc - ceo admiral seguros so the aggregator market deals with about 15% o</v>
      </c>
    </row>
    <row r="109" spans="1:17" ht="101.5" x14ac:dyDescent="0.35">
      <c r="A109" s="10" t="str">
        <f>'Pietro Labels'!A109</f>
        <v>dutch</v>
      </c>
      <c r="B109" s="10">
        <f>'Pietro Labels'!B109</f>
        <v>5072</v>
      </c>
      <c r="C109" s="12" t="str">
        <f>'Pietro Labels'!C109</f>
        <v>the process, so we would continue to evaluate. you know, in terms of the approach or the actual changes we make, you know, those decisions certainly haven't been announced yet. and as soon as we have board approval on a rate to implement, we will announce those. brian hagler, kennedy capital - analyst okay, and i guess was this somewhat factored into your capital plan? you know, factored into the dutch auction and everything else? frank hall, first financial bancorp ohio - cfo we try to look at all -- kind of the issues and possibilities as part of the capital plan to give ourselves flexibility, but also to be sensitive to shareholder value. so there are a lot of things included in tha,t including potential branch options. brian hagler, kennedy capital - analyst great, i'll just wait for t</v>
      </c>
      <c r="D109" s="10" t="str">
        <f>'Pietro Labels'!D109</f>
        <v>netherlands</v>
      </c>
      <c r="E109" s="10">
        <f>'Pietro Labels'!E109</f>
        <v>18515</v>
      </c>
      <c r="F109" s="10">
        <f>'Pietro Labels'!F109</f>
        <v>0</v>
      </c>
      <c r="G109" s="10">
        <f>VLOOKUP(E109,'Nico Labels'!$E$2:$F$301, 2, FALSE)</f>
        <v>0</v>
      </c>
      <c r="H109" s="10">
        <f t="shared" si="4"/>
        <v>0</v>
      </c>
      <c r="I109" s="10"/>
      <c r="J109" s="11">
        <f t="shared" si="5"/>
        <v>0</v>
      </c>
      <c r="K109" s="10"/>
      <c r="L109" s="10">
        <f>VLOOKUP('Combined Labels'!E109,'Pietro Labels'!$E$2:$G$301, 3,FALSE)</f>
        <v>0</v>
      </c>
      <c r="M109" s="10">
        <f>VLOOKUP('Combined Labels'!E109, 'Nico Labels'!E109:G408, 3, FALSE)</f>
        <v>0</v>
      </c>
      <c r="N109">
        <f t="shared" si="6"/>
        <v>0</v>
      </c>
      <c r="P109">
        <f t="shared" si="7"/>
        <v>0</v>
      </c>
      <c r="Q109" t="str">
        <f>_xlfn.XLOOKUP(E109,'Nico Labels'!$E$2:$E$301,'Nico Labels'!$C$2:$C$301,,0,1)</f>
        <v>the process, so we would continue to evaluate. you know, in terms of the approach or the actual changes we make, you know, those decisions certainly haven't been announced yet. and as soon as we have board approval on a rate to implement, we will announce those. brian hagler, kennedy capital - analyst okay, and i guess was this somewhat factored into your capital plan? you know, factored into the dutch auction and everything else? frank hall, first financial bancorp ohio - cfo we try to look at all -- kind of the issues and possibilities as part of the capital plan to give ourselves flexibility, but also to be sensitive to shareholder value. so there are a lot of things included in tha,t including potential branch options. brian hagler, kennedy capital - analyst great, i'll just wait for t</v>
      </c>
    </row>
    <row r="110" spans="1:17" ht="101.5" x14ac:dyDescent="0.35">
      <c r="A110" s="10" t="str">
        <f>'Pietro Labels'!A110</f>
        <v>german</v>
      </c>
      <c r="B110" s="10">
        <f>'Pietro Labels'!B110</f>
        <v>30133</v>
      </c>
      <c r="C110" s="12" t="str">
        <f>'Pietro Labels'!C110</f>
        <v>n terms of margin, yes, we can confirm the margin projection that we gave at the investors day even at these lower rates. please remember that only about 3% to 4% of our bond portfolio comes due and is affected by lower rates. and of course the reinvestment rates that we've experienced in reality are much higher than what we used in the conservative projections. then the third question was on the german ifa business. here we now have more people working for us, more advisors. we have a much better pipeline so we have more than 100 advisors, more than a year ago. we have an improved productivity and better margins so -- and going forward, well, that remains to be seen. i think as long as the environment stays the way it is, i feel quite confident but you never know about upcoming regulation</v>
      </c>
      <c r="D110" s="10" t="str">
        <f>'Pietro Labels'!D110</f>
        <v>germany</v>
      </c>
      <c r="E110" s="10">
        <f>'Pietro Labels'!E110</f>
        <v>132049</v>
      </c>
      <c r="F110" s="10">
        <f>'Pietro Labels'!F110</f>
        <v>1</v>
      </c>
      <c r="G110" s="10">
        <f>VLOOKUP(E110,'Nico Labels'!$E$2:$F$301, 2, FALSE)</f>
        <v>0</v>
      </c>
      <c r="H110" s="10">
        <f t="shared" si="4"/>
        <v>1</v>
      </c>
      <c r="I110" s="10">
        <v>0</v>
      </c>
      <c r="J110" s="11">
        <f t="shared" si="5"/>
        <v>0</v>
      </c>
      <c r="K110" s="10"/>
      <c r="L110" s="10">
        <f>VLOOKUP('Combined Labels'!E110,'Pietro Labels'!$E$2:$G$301, 3,FALSE)</f>
        <v>0</v>
      </c>
      <c r="M110" s="10">
        <f>VLOOKUP('Combined Labels'!E110, 'Nico Labels'!E110:G409, 3, FALSE)</f>
        <v>0</v>
      </c>
      <c r="N110">
        <f t="shared" si="6"/>
        <v>0</v>
      </c>
      <c r="P110">
        <f t="shared" si="7"/>
        <v>0</v>
      </c>
      <c r="Q110" t="str">
        <f>_xlfn.XLOOKUP(E110,'Nico Labels'!$E$2:$E$301,'Nico Labels'!$C$2:$C$301,,0,1)</f>
        <v>n terms of margin, yes, we can confirm the margin projection that we gave at the investors day even at these lower rates. please remember that only about 3% to 4% of our bond portfolio comes due and is affected by lower rates. and of course the reinvestment rates that we've experienced in reality are much higher than what we used in the conservative projections. then the third question was on the german ifa business. here we now have more people working for us, more advisors. we have a much better pipeline so we have more than 100 advisors, more than a year ago. we have an improved productivity and better margins so -- and going forward, well, that remains to be seen. i think as long as the environment stays the way it is, i feel quite confident but you never know about upcoming regulation</v>
      </c>
    </row>
    <row r="111" spans="1:17" ht="101.5" x14ac:dyDescent="0.35">
      <c r="A111" s="10" t="str">
        <f>'Pietro Labels'!A111</f>
        <v>french</v>
      </c>
      <c r="B111" s="10">
        <f>'Pietro Labels'!B111</f>
        <v>22766</v>
      </c>
      <c r="C111" s="12" t="str">
        <f>'Pietro Labels'!C111</f>
        <v xml:space="preserve"> expect additional -- significant additional restructuring expenses in the us. the rightsizing has been completed over last year and the first half of this year. william elderkin, goldman sachs - analyst william elderkin, goldman sachs. a couple of questions. firstly, you mentioned you thought solvency i measures were irrelevant, which i can understand. what's your perception of which metrics the french regulator is looking at, at the moment? henri de castries, axa sa - chairman &amp; ceo solvency ii. william elderkin, goldman sachs - analyst thank you. (laughter) gerald harlin, axa sa - group cfo they are looking at both -- henri de castries, axa sa - chairman &amp; ceo they are looking at both, but the reality is what matters for them now is solvency ii. william elderkin, goldman sachs - analyst</v>
      </c>
      <c r="D111" s="10" t="str">
        <f>'Pietro Labels'!D111</f>
        <v>france</v>
      </c>
      <c r="E111" s="10">
        <f>'Pietro Labels'!E111</f>
        <v>103999</v>
      </c>
      <c r="F111" s="10">
        <f>'Pietro Labels'!F111</f>
        <v>0</v>
      </c>
      <c r="G111" s="10">
        <f>VLOOKUP(E111,'Nico Labels'!$E$2:$F$301, 2, FALSE)</f>
        <v>0</v>
      </c>
      <c r="H111" s="10">
        <f t="shared" si="4"/>
        <v>0</v>
      </c>
      <c r="I111" s="10"/>
      <c r="J111" s="11">
        <f t="shared" si="5"/>
        <v>0</v>
      </c>
      <c r="K111" s="10"/>
      <c r="L111" s="10">
        <f>VLOOKUP('Combined Labels'!E111,'Pietro Labels'!$E$2:$G$301, 3,FALSE)</f>
        <v>1</v>
      </c>
      <c r="M111" s="10">
        <f>VLOOKUP('Combined Labels'!E111, 'Nico Labels'!E111:G410, 3, FALSE)</f>
        <v>0</v>
      </c>
      <c r="N111">
        <f t="shared" si="6"/>
        <v>1</v>
      </c>
      <c r="O111">
        <v>1</v>
      </c>
      <c r="P111">
        <f t="shared" si="7"/>
        <v>1</v>
      </c>
      <c r="Q111" t="str">
        <f>_xlfn.XLOOKUP(E111,'Nico Labels'!$E$2:$E$301,'Nico Labels'!$C$2:$C$301,,0,1)</f>
        <v xml:space="preserve"> expect additional -- significant additional restructuring expenses in the us. the rightsizing has been completed over last year and the first half of this year. william elderkin, goldman sachs - analyst william elderkin, goldman sachs. a couple of questions. firstly, you mentioned you thought solvency i measures were irrelevant, which i can understand. what's your perception of which metrics the french regulator is looking at, at the moment? henri de castries, axa sa - chairman &amp; ceo solvency ii. william elderkin, goldman sachs - analyst thank you. (laughter) gerald harlin, axa sa - group cfo they are looking at both -- henri de castries, axa sa - chairman &amp; ceo they are looking at both, but the reality is what matters for them now is solvency ii. william elderkin, goldman sachs - analyst</v>
      </c>
    </row>
    <row r="112" spans="1:17" ht="101.5" x14ac:dyDescent="0.35">
      <c r="A112" s="10" t="str">
        <f>'Pietro Labels'!A112</f>
        <v>greek</v>
      </c>
      <c r="B112" s="10">
        <f>'Pietro Labels'!B112</f>
        <v>19713</v>
      </c>
      <c r="C112" s="12" t="str">
        <f>'Pietro Labels'!C112</f>
        <v>e financial results. financial results raise mixed feelings. if you look at the income side, it is better than 2010 and cost level is lower than in 2010. and if you look at the operational result, it is increasing with 20%. so cost/income ratio's going down from 70% to 64%. so this is all good news. nevertheless, net profit went down compared to 2010. and that's because of impairments on loans to greek corporates guaranteed by the greek state, and that is an amount of eur880m. so that destroys the results of the second half of the year. jan van rutte will go further into this issue. but as i said, it's a bit of a mixed bag. looking at funding, we had good access to capital markets in 2011. we were able to lengthen our maturity. and also, in the first two months of this year we had good acc</v>
      </c>
      <c r="D112" s="10" t="str">
        <f>'Pietro Labels'!D112</f>
        <v>greece</v>
      </c>
      <c r="E112" s="10">
        <f>'Pietro Labels'!E112</f>
        <v>89320</v>
      </c>
      <c r="F112" s="10">
        <f>'Pietro Labels'!F112</f>
        <v>-2</v>
      </c>
      <c r="G112" s="10">
        <f>VLOOKUP(E112,'Nico Labels'!$E$2:$F$301, 2, FALSE)</f>
        <v>-2</v>
      </c>
      <c r="H112" s="10">
        <f t="shared" si="4"/>
        <v>0</v>
      </c>
      <c r="I112" s="10"/>
      <c r="J112" s="11">
        <f t="shared" si="5"/>
        <v>-2</v>
      </c>
      <c r="K112" s="10"/>
      <c r="L112" s="10">
        <f>VLOOKUP('Combined Labels'!E112,'Pietro Labels'!$E$2:$G$301, 3,FALSE)</f>
        <v>0</v>
      </c>
      <c r="M112" s="10">
        <f>VLOOKUP('Combined Labels'!E112, 'Nico Labels'!E112:G411, 3, FALSE)</f>
        <v>0</v>
      </c>
      <c r="N112">
        <f t="shared" si="6"/>
        <v>0</v>
      </c>
      <c r="P112">
        <f t="shared" si="7"/>
        <v>0</v>
      </c>
      <c r="Q112" t="str">
        <f>_xlfn.XLOOKUP(E112,'Nico Labels'!$E$2:$E$301,'Nico Labels'!$C$2:$C$301,,0,1)</f>
        <v>e financial results. financial results raise mixed feelings. if you look at the income side, it is better than 2010 and cost level is lower than in 2010. and if you look at the operational result, it is increasing with 20%. so cost/income ratio's going down from 70% to 64%. so this is all good news. nevertheless, net profit went down compared to 2010. and that's because of impairments on loans to greek corporates guaranteed by the greek state, and that is an amount of eur880m. so that destroys the results of the second half of the year. jan van rutte will go further into this issue. but as i said, it's a bit of a mixed bag. looking at funding, we had good access to capital markets in 2011. we were able to lengthen our maturity. and also, in the first two months of this year we had good acc</v>
      </c>
    </row>
    <row r="113" spans="1:17" ht="101.5" x14ac:dyDescent="0.35">
      <c r="A113" s="10" t="str">
        <f>'Pietro Labels'!A113</f>
        <v>finland</v>
      </c>
      <c r="B113" s="10">
        <f>'Pietro Labels'!B113</f>
        <v>11520</v>
      </c>
      <c r="C113" s="12" t="str">
        <f>'Pietro Labels'!C113</f>
        <v>al, we are seeking to find a better balance. but in general, i would say that i think all banks right now are looking through their balance sheet exactly what structure they want going forward and we have made some changes in contemplating some more, not big things because we are fundamentally quite happy about it. we're announcing one thing in the report. we have securitized our mortgage book in finland, in order to make it (inaudible) eligible papers, instead of just sitting on the balance sheet. and in general terms, i think that could easily be a trend we see that more banks will ensure they have a higher liquidity ratio on their assts, which of course is another way of looking at funding and funding liquidity [profit] in general. we haven't made a new policy on the deposit ratio but w</v>
      </c>
      <c r="D113" s="10" t="str">
        <f>'Pietro Labels'!D113</f>
        <v>finland</v>
      </c>
      <c r="E113" s="10">
        <f>'Pietro Labels'!E113</f>
        <v>48246</v>
      </c>
      <c r="F113" s="10">
        <f>'Pietro Labels'!F113</f>
        <v>0</v>
      </c>
      <c r="G113" s="10">
        <f>VLOOKUP(E113,'Nico Labels'!$E$2:$F$301, 2, FALSE)</f>
        <v>0</v>
      </c>
      <c r="H113" s="10">
        <f t="shared" si="4"/>
        <v>0</v>
      </c>
      <c r="I113" s="10"/>
      <c r="J113" s="11">
        <f t="shared" si="5"/>
        <v>0</v>
      </c>
      <c r="K113" s="10"/>
      <c r="L113" s="10">
        <f>VLOOKUP('Combined Labels'!E113,'Pietro Labels'!$E$2:$G$301, 3,FALSE)</f>
        <v>0</v>
      </c>
      <c r="M113" s="10">
        <f>VLOOKUP('Combined Labels'!E113, 'Nico Labels'!E113:G412, 3, FALSE)</f>
        <v>0</v>
      </c>
      <c r="N113">
        <f t="shared" si="6"/>
        <v>0</v>
      </c>
      <c r="P113">
        <f t="shared" si="7"/>
        <v>0</v>
      </c>
      <c r="Q113" t="str">
        <f>_xlfn.XLOOKUP(E113,'Nico Labels'!$E$2:$E$301,'Nico Labels'!$C$2:$C$301,,0,1)</f>
        <v>al, we are seeking to find a better balance. but in general, i would say that i think all banks right now are looking through their balance sheet exactly what structure they want going forward and we have made some changes in contemplating some more, not big things because we are fundamentally quite happy about it. we're announcing one thing in the report. we have securitized our mortgage book in finland, in order to make it (inaudible) eligible papers, instead of just sitting on the balance sheet. and in general terms, i think that could easily be a trend we see that more banks will ensure they have a higher liquidity ratio on their assts, which of course is another way of looking at funding and funding liquidity [profit] in general. we haven't made a new policy on the deposit ratio but w</v>
      </c>
    </row>
    <row r="114" spans="1:17" ht="101.5" x14ac:dyDescent="0.35">
      <c r="A114" s="10" t="str">
        <f>'Pietro Labels'!A114</f>
        <v>greek</v>
      </c>
      <c r="B114" s="10">
        <f>'Pietro Labels'!B114</f>
        <v>15470</v>
      </c>
      <c r="C114" s="12" t="str">
        <f>'Pietro Labels'!C114</f>
        <v xml:space="preserve"> regarding your intentions going forward. it's now, i think, at eur8b, you show in your presentation. unidentified audience member our increase on the quarter has been eur1.3b, approximately, most of it being short-term paper of an average duration of, let's say, three years and an average yield of 5%. we need to respect the fact that we have been actively trading, throughout q1, market making in greek government bonds, approximately eur0.5b a day. so the increase is -- the increase you're seeing is as a result of our market making activities and a decision taken because we believe that these holdings are attractive at these price levels. going forward, our balances should stabilize around this level. alexander kyrtsis, ubs - analyst okay, thanks. and have you noticed any support since the</v>
      </c>
      <c r="D114" s="10" t="str">
        <f>'Pietro Labels'!D114</f>
        <v>greece</v>
      </c>
      <c r="E114" s="10">
        <f>'Pietro Labels'!E114</f>
        <v>66442</v>
      </c>
      <c r="F114" s="10">
        <f>'Pietro Labels'!F114</f>
        <v>0</v>
      </c>
      <c r="G114" s="10">
        <f>VLOOKUP(E114,'Nico Labels'!$E$2:$F$301, 2, FALSE)</f>
        <v>0</v>
      </c>
      <c r="H114" s="10">
        <f t="shared" si="4"/>
        <v>0</v>
      </c>
      <c r="I114" s="10"/>
      <c r="J114" s="11">
        <f t="shared" si="5"/>
        <v>0</v>
      </c>
      <c r="K114" s="10"/>
      <c r="L114" s="10">
        <f>VLOOKUP('Combined Labels'!E114,'Pietro Labels'!$E$2:$G$301, 3,FALSE)</f>
        <v>0</v>
      </c>
      <c r="M114" s="10">
        <f>VLOOKUP('Combined Labels'!E114, 'Nico Labels'!E114:G413, 3, FALSE)</f>
        <v>0</v>
      </c>
      <c r="N114">
        <f t="shared" si="6"/>
        <v>0</v>
      </c>
      <c r="P114">
        <f t="shared" si="7"/>
        <v>0</v>
      </c>
      <c r="Q114" t="str">
        <f>_xlfn.XLOOKUP(E114,'Nico Labels'!$E$2:$E$301,'Nico Labels'!$C$2:$C$301,,0,1)</f>
        <v xml:space="preserve"> regarding your intentions going forward. it's now, i think, at eur8b, you show in your presentation. unidentified audience member our increase on the quarter has been eur1.3b, approximately, most of it being short-term paper of an average duration of, let's say, three years and an average yield of 5%. we need to respect the fact that we have been actively trading, throughout q1, market making in greek government bonds, approximately eur0.5b a day. so the increase is -- the increase you're seeing is as a result of our market making activities and a decision taken because we believe that these holdings are attractive at these price levels. going forward, our balances should stabilize around this level. alexander kyrtsis, ubs - analyst okay, thanks. and have you noticed any support since the</v>
      </c>
    </row>
    <row r="115" spans="1:17" ht="101.5" x14ac:dyDescent="0.35">
      <c r="A115" s="10" t="str">
        <f>'Pietro Labels'!A115</f>
        <v>italy</v>
      </c>
      <c r="B115" s="10">
        <f>'Pietro Labels'!B115</f>
        <v>1868</v>
      </c>
      <c r="C115" s="12" t="str">
        <f>'Pietro Labels'!C115</f>
        <v xml:space="preserve"> to me to have a vehicle which has a cost of funding which is roughly 200-250 basis points higher than what the capitalia group had. so, are you considering to reshape the entire trevi 1, trevi 2 and trevi 3 business? perhaps collapsing them, even that the risk is almost entirely in your hands? second, on football on which you touched earlier on. you gave the exposure to the football companies in italy. if you were to widen the exposure, perhaps to some of the holding companies where very often the debt is located for the football teams, can you give an idea of what the exposure for capitalia would be? just widening with the range. and the third is on the business line. if i look at the plan which has just been confirmed, you are having a 10% random holding revenues in 04 and 05, which you</v>
      </c>
      <c r="D115" s="10" t="str">
        <f>'Pietro Labels'!D115</f>
        <v>italy</v>
      </c>
      <c r="E115" s="10">
        <f>'Pietro Labels'!E115</f>
        <v>5930</v>
      </c>
      <c r="F115" s="10">
        <f>'Pietro Labels'!F115</f>
        <v>0</v>
      </c>
      <c r="G115" s="10">
        <f>VLOOKUP(E115,'Nico Labels'!$E$2:$F$301, 2, FALSE)</f>
        <v>0</v>
      </c>
      <c r="H115" s="10">
        <f t="shared" si="4"/>
        <v>0</v>
      </c>
      <c r="I115" s="10"/>
      <c r="J115" s="11">
        <f t="shared" si="5"/>
        <v>0</v>
      </c>
      <c r="K115" s="10"/>
      <c r="L115" s="10">
        <f>VLOOKUP('Combined Labels'!E115,'Pietro Labels'!$E$2:$G$301, 3,FALSE)</f>
        <v>1</v>
      </c>
      <c r="M115" s="10">
        <f>VLOOKUP('Combined Labels'!E115, 'Nico Labels'!E115:G414, 3, FALSE)</f>
        <v>0</v>
      </c>
      <c r="N115">
        <f t="shared" si="6"/>
        <v>1</v>
      </c>
      <c r="O115">
        <v>1</v>
      </c>
      <c r="P115">
        <f t="shared" si="7"/>
        <v>1</v>
      </c>
      <c r="Q115" t="str">
        <f>_xlfn.XLOOKUP(E115,'Nico Labels'!$E$2:$E$301,'Nico Labels'!$C$2:$C$301,,0,1)</f>
        <v xml:space="preserve"> to me to have a vehicle which has a cost of funding which is roughly 200-250 basis points higher than what the capitalia group had. so, are you considering to reshape the entire trevi 1, trevi 2 and trevi 3 business? perhaps collapsing them, even that the risk is almost entirely in your hands? second, on football on which you touched earlier on. you gave the exposure to the football companies in italy. if you were to widen the exposure, perhaps to some of the holding companies where very often the debt is located for the football teams, can you give an idea of what the exposure for capitalia would be? just widening with the range. and the third is on the business line. if i look at the plan which has just been confirmed, you are having a 10% random holding revenues in 04 and 05, which you</v>
      </c>
    </row>
    <row r="116" spans="1:17" ht="101.5" x14ac:dyDescent="0.35">
      <c r="A116" s="10" t="str">
        <f>'Pietro Labels'!A116</f>
        <v>sweden</v>
      </c>
      <c r="B116" s="10">
        <f>'Pietro Labels'!B116</f>
        <v>16986</v>
      </c>
      <c r="C116" s="12" t="str">
        <f>'Pietro Labels'!C116</f>
        <v>ek500 million during the quarters. they were very broad-based recoveries in the eastern european portfolio, all countries except estonia; most of it relating to ukraine. at the same time we have some write down of tangible assets of sek400 million in the quarter whereof sek300 million were related to credits, and half of that were basically relating to ukraine. so it fits that picture. looking at sweden, still very good credit quality in sweden, and if we summarize the year we're very proud of the asset quality that we see in sweden. looking ahead we think it's fair to assume that, in a base scenario where a gradual economic improvement continues, to see further recoveries in our eastern european portfolio. now turning to capital and risk profile more. starting off with capital, i just wan</v>
      </c>
      <c r="D116" s="10" t="str">
        <f>'Pietro Labels'!D116</f>
        <v>sweden</v>
      </c>
      <c r="E116" s="10">
        <f>'Pietro Labels'!E116</f>
        <v>73597</v>
      </c>
      <c r="F116" s="10">
        <f>'Pietro Labels'!F116</f>
        <v>2</v>
      </c>
      <c r="G116" s="10">
        <f>VLOOKUP(E116,'Nico Labels'!$E$2:$F$301, 2, FALSE)</f>
        <v>2</v>
      </c>
      <c r="H116" s="10">
        <f t="shared" si="4"/>
        <v>0</v>
      </c>
      <c r="I116" s="10"/>
      <c r="J116" s="11">
        <f t="shared" si="5"/>
        <v>2</v>
      </c>
      <c r="K116" s="10"/>
      <c r="L116" s="10">
        <f>VLOOKUP('Combined Labels'!E116,'Pietro Labels'!$E$2:$G$301, 3,FALSE)</f>
        <v>0</v>
      </c>
      <c r="M116" s="10">
        <f>VLOOKUP('Combined Labels'!E116, 'Nico Labels'!E116:G415, 3, FALSE)</f>
        <v>0</v>
      </c>
      <c r="N116">
        <f t="shared" si="6"/>
        <v>0</v>
      </c>
      <c r="P116">
        <f t="shared" si="7"/>
        <v>0</v>
      </c>
      <c r="Q116" t="str">
        <f>_xlfn.XLOOKUP(E116,'Nico Labels'!$E$2:$E$301,'Nico Labels'!$C$2:$C$301,,0,1)</f>
        <v>ek500 million during the quarters. they were very broad-based recoveries in the eastern european portfolio, all countries except estonia; most of it relating to ukraine. at the same time we have some write down of tangible assets of sek400 million in the quarter whereof sek300 million were related to credits, and half of that were basically relating to ukraine. so it fits that picture. looking at sweden, still very good credit quality in sweden, and if we summarize the year we're very proud of the asset quality that we see in sweden. looking ahead we think it's fair to assume that, in a base scenario where a gradual economic improvement continues, to see further recoveries in our eastern european portfolio. now turning to capital and risk profile more. starting off with capital, i just wan</v>
      </c>
    </row>
    <row r="117" spans="1:17" ht="101.5" x14ac:dyDescent="0.35">
      <c r="A117" s="10" t="str">
        <f>'Pietro Labels'!A117</f>
        <v>french</v>
      </c>
      <c r="B117" s="10">
        <f>'Pietro Labels'!B117</f>
        <v>25649</v>
      </c>
      <c r="C117" s="12" t="str">
        <f>'Pietro Labels'!C117</f>
        <v>ery low 10 bps cost of risk; for lcl, 17 bps; for international retail banking, 144 bps, slightly up due to italy and ukraine. and in consumer finance, considerable drop since last year, where it was 316 bps. now it's only 252 bps, including 64 bps for agos; and 188 bps excluding agos, where we have a specific provision of eur19 million for performing loans, but to indebted households, due to the french specific regulation. a word on aqr, on page 11. you know the results. the ecb exercise had a negligible impact of 18 bps from a prudential point of view; plus, the impact of the stress test, 196 bps. so it would lead, in 2016, the common equity tier 1 ratio to 8.8%; one of the strongest among the global sifis oversight by the ecb. on the right side you get what happened, i would say, in tru</v>
      </c>
      <c r="D117" s="10" t="str">
        <f>'Pietro Labels'!D117</f>
        <v>france</v>
      </c>
      <c r="E117" s="10">
        <f>'Pietro Labels'!E117</f>
        <v>116467</v>
      </c>
      <c r="F117" s="10">
        <f>'Pietro Labels'!F117</f>
        <v>0</v>
      </c>
      <c r="G117" s="10">
        <f>VLOOKUP(E117,'Nico Labels'!$E$2:$F$301, 2, FALSE)</f>
        <v>0</v>
      </c>
      <c r="H117" s="10">
        <f t="shared" si="4"/>
        <v>0</v>
      </c>
      <c r="I117" s="10"/>
      <c r="J117" s="11">
        <f t="shared" si="5"/>
        <v>0</v>
      </c>
      <c r="K117" s="10"/>
      <c r="L117" s="10">
        <f>VLOOKUP('Combined Labels'!E117,'Pietro Labels'!$E$2:$G$301, 3,FALSE)</f>
        <v>1</v>
      </c>
      <c r="M117" s="10">
        <f>VLOOKUP('Combined Labels'!E117, 'Nico Labels'!E117:G416, 3, FALSE)</f>
        <v>0</v>
      </c>
      <c r="N117">
        <f t="shared" si="6"/>
        <v>1</v>
      </c>
      <c r="O117">
        <v>1</v>
      </c>
      <c r="P117">
        <f t="shared" si="7"/>
        <v>1</v>
      </c>
      <c r="Q117" t="str">
        <f>_xlfn.XLOOKUP(E117,'Nico Labels'!$E$2:$E$301,'Nico Labels'!$C$2:$C$301,,0,1)</f>
        <v>ery low 10 bps cost of risk; for lcl, 17 bps; for international retail banking, 144 bps, slightly up due to italy and ukraine. and in consumer finance, considerable drop since last year, where it was 316 bps. now it's only 252 bps, including 64 bps for agos; and 188 bps excluding agos, where we have a specific provision of eur19 million for performing loans, but to indebted households, due to the french specific regulation. a word on aqr, on page 11. you know the results. the ecb exercise had a negligible impact of 18 bps from a prudential point of view; plus, the impact of the stress test, 196 bps. so it would lead, in 2016, the common equity tier 1 ratio to 8.8%; one of the strongest among the global sifis oversight by the ecb. on the right side you get what happened, i would say, in tru</v>
      </c>
    </row>
    <row r="118" spans="1:17" ht="101.5" x14ac:dyDescent="0.35">
      <c r="A118" s="10" t="str">
        <f>'Pietro Labels'!A118</f>
        <v>belgium</v>
      </c>
      <c r="B118" s="10">
        <f>'Pietro Labels'!B118</f>
        <v>26877</v>
      </c>
      <c r="C118" s="12" t="str">
        <f>'Pietro Labels'!C118</f>
        <v>in, you take the worst case, but it could be, i don't know if it is the right word, a catastrophic event, in the sense very unlikely. ashik musaddi, jpmorgan - analyst okay. that's very clear, thank you. operator albert ploegh, ing. albert ploegh, ing financial markets - analyst two questions from my end. the first one, also a little bit related to the first question on the cash streaming and the belgium solvency. i think last year you guided that the normalized cash upstream was around a eur525 million kind of run rate. is that still a level you feel comfortable with for 2015, given solvency ii and given where rates are today? especially as, basically, the normalization should come mostly from the belgium unit, which last year streamed a little bit less capital, of course, to the holding.</v>
      </c>
      <c r="D118" s="10" t="str">
        <f>'Pietro Labels'!D118</f>
        <v>belgium</v>
      </c>
      <c r="E118" s="10">
        <f>'Pietro Labels'!E118</f>
        <v>120990</v>
      </c>
      <c r="F118" s="10">
        <f>'Pietro Labels'!F118</f>
        <v>0</v>
      </c>
      <c r="G118" s="10">
        <f>VLOOKUP(E118,'Nico Labels'!$E$2:$F$301, 2, FALSE)</f>
        <v>0</v>
      </c>
      <c r="H118" s="10">
        <f t="shared" si="4"/>
        <v>0</v>
      </c>
      <c r="I118" s="10"/>
      <c r="J118" s="11">
        <f t="shared" si="5"/>
        <v>0</v>
      </c>
      <c r="K118" s="10"/>
      <c r="L118" s="10">
        <f>VLOOKUP('Combined Labels'!E118,'Pietro Labels'!$E$2:$G$301, 3,FALSE)</f>
        <v>0</v>
      </c>
      <c r="M118" s="10">
        <f>VLOOKUP('Combined Labels'!E118, 'Nico Labels'!E118:G417, 3, FALSE)</f>
        <v>0</v>
      </c>
      <c r="N118">
        <f t="shared" si="6"/>
        <v>0</v>
      </c>
      <c r="P118">
        <f t="shared" si="7"/>
        <v>0</v>
      </c>
      <c r="Q118" t="str">
        <f>_xlfn.XLOOKUP(E118,'Nico Labels'!$E$2:$E$301,'Nico Labels'!$C$2:$C$301,,0,1)</f>
        <v>in, you take the worst case, but it could be, i don't know if it is the right word, a catastrophic event, in the sense very unlikely. ashik musaddi, jpmorgan - analyst okay. that's very clear, thank you. operator albert ploegh, ing. albert ploegh, ing financial markets - analyst two questions from my end. the first one, also a little bit related to the first question on the cash streaming and the belgium solvency. i think last year you guided that the normalized cash upstream was around a eur525 million kind of run rate. is that still a level you feel comfortable with for 2015, given solvency ii and given where rates are today? especially as, basically, the normalization should come mostly from the belgium unit, which last year streamed a little bit less capital, of course, to the holding.</v>
      </c>
    </row>
    <row r="119" spans="1:17" ht="101.5" x14ac:dyDescent="0.35">
      <c r="A119" s="10" t="str">
        <f>'Pietro Labels'!A119</f>
        <v>france</v>
      </c>
      <c r="B119" s="10">
        <f>'Pietro Labels'!B119</f>
        <v>29287</v>
      </c>
      <c r="C119" s="12" t="str">
        <f>'Pietro Labels'!C119</f>
        <v>p to 100%. so honestly, what is the right level? well, 100% plus a little bit of a cushion, of course, to be there. so again, this is all an indication that, yes, there is a lot of liquidity which is somewhat suffocated through the regulation and not entirely finding its way back. for the rest, if we can fuel it into things like growth on personal finance, on our retail activities like belgium or france, which have very good profitability, that is of course what we would want to do with pleasure. so that is on that. on the write-backs, yes, so the write-backs particularly are on personal finance, as i said, where personal finance also has, well, funding programs, capsule programs. it's an activity which is a little bit more lopsided towards the assets. so it basically makes sense to do som</v>
      </c>
      <c r="D119" s="10" t="str">
        <f>'Pietro Labels'!D119</f>
        <v>france</v>
      </c>
      <c r="E119" s="10">
        <f>'Pietro Labels'!E119</f>
        <v>129118</v>
      </c>
      <c r="F119" s="10">
        <f>'Pietro Labels'!F119</f>
        <v>1</v>
      </c>
      <c r="G119" s="10">
        <f>VLOOKUP(E119,'Nico Labels'!$E$2:$F$301, 2, FALSE)</f>
        <v>0</v>
      </c>
      <c r="H119" s="10">
        <f t="shared" si="4"/>
        <v>1</v>
      </c>
      <c r="I119" s="10">
        <v>0</v>
      </c>
      <c r="J119" s="11">
        <f t="shared" si="5"/>
        <v>0</v>
      </c>
      <c r="K119" s="10"/>
      <c r="L119" s="10">
        <f>VLOOKUP('Combined Labels'!E119,'Pietro Labels'!$E$2:$G$301, 3,FALSE)</f>
        <v>0</v>
      </c>
      <c r="M119" s="10">
        <f>VLOOKUP('Combined Labels'!E119, 'Nico Labels'!E119:G418, 3, FALSE)</f>
        <v>0</v>
      </c>
      <c r="N119">
        <f t="shared" si="6"/>
        <v>0</v>
      </c>
      <c r="P119">
        <f t="shared" si="7"/>
        <v>0</v>
      </c>
      <c r="Q119" t="str">
        <f>_xlfn.XLOOKUP(E119,'Nico Labels'!$E$2:$E$301,'Nico Labels'!$C$2:$C$301,,0,1)</f>
        <v>p to 100%. so honestly, what is the right level? well, 100% plus a little bit of a cushion, of course, to be there. so again, this is all an indication that, yes, there is a lot of liquidity which is somewhat suffocated through the regulation and not entirely finding its way back. for the rest, if we can fuel it into things like growth on personal finance, on our retail activities like belgium or france, which have very good profitability, that is of course what we would want to do with pleasure. so that is on that. on the write-backs, yes, so the write-backs particularly are on personal finance, as i said, where personal finance also has, well, funding programs, capsule programs. it's an activity which is a little bit more lopsided towards the assets. so it basically makes sense to do som</v>
      </c>
    </row>
    <row r="120" spans="1:17" ht="101.5" x14ac:dyDescent="0.35">
      <c r="A120" s="10" t="str">
        <f>'Pietro Labels'!A120</f>
        <v>italian</v>
      </c>
      <c r="B120" s="10">
        <f>'Pietro Labels'!B120</f>
        <v>25730</v>
      </c>
      <c r="C120" s="12" t="str">
        <f>'Pietro Labels'!C120</f>
        <v xml:space="preserve">for the holding? well, i can see that we have almost reached this level because we have already eur130 million for the holding only. now, as for solvency ii, when will you be able to share with us some specific accurate figures, something similar to slide 31 that concerned solvency i? do you have some worries for the stress tests? i think there have been some recent statements, based on which the italian industry should get quite good results out of that stress test. and then last, but not least, i was wondering what will happen to your plan? the plan is getting close to maturity, or deadline. so, once again, when can we expect a new plan? so what i need is a general time window for this. thank you. carlo cimbri, unipol gruppo finanziario spa - ceo (interpreted) now question number one, i </v>
      </c>
      <c r="D120" s="10" t="str">
        <f>'Pietro Labels'!D120</f>
        <v>italy</v>
      </c>
      <c r="E120" s="10">
        <f>'Pietro Labels'!E120</f>
        <v>116898</v>
      </c>
      <c r="F120" s="10">
        <f>'Pietro Labels'!F120</f>
        <v>1</v>
      </c>
      <c r="G120" s="10">
        <f>VLOOKUP(E120,'Nico Labels'!$E$2:$F$301, 2, FALSE)</f>
        <v>1</v>
      </c>
      <c r="H120" s="10">
        <f t="shared" si="4"/>
        <v>0</v>
      </c>
      <c r="I120" s="10"/>
      <c r="J120" s="11">
        <f t="shared" si="5"/>
        <v>1</v>
      </c>
      <c r="K120" s="10"/>
      <c r="L120" s="10">
        <f>VLOOKUP('Combined Labels'!E120,'Pietro Labels'!$E$2:$G$301, 3,FALSE)</f>
        <v>0</v>
      </c>
      <c r="M120" s="10">
        <f>VLOOKUP('Combined Labels'!E120, 'Nico Labels'!E120:G419, 3, FALSE)</f>
        <v>0</v>
      </c>
      <c r="N120">
        <f t="shared" si="6"/>
        <v>0</v>
      </c>
      <c r="P120">
        <f t="shared" si="7"/>
        <v>0</v>
      </c>
      <c r="Q120" t="str">
        <f>_xlfn.XLOOKUP(E120,'Nico Labels'!$E$2:$E$301,'Nico Labels'!$C$2:$C$301,,0,1)</f>
        <v xml:space="preserve">for the holding? well, i can see that we have almost reached this level because we have already eur130 million for the holding only. now, as for solvency ii, when will you be able to share with us some specific accurate figures, something similar to slide 31 that concerned solvency i? do you have some worries for the stress tests? i think there have been some recent statements, based on which the italian industry should get quite good results out of that stress test. and then last, but not least, i was wondering what will happen to your plan? the plan is getting close to maturity, or deadline. so, once again, when can we expect a new plan? so what i need is a general time window for this. thank you. carlo cimbri, unipol gruppo finanziario spa - ceo (interpreted) now question number one, i </v>
      </c>
    </row>
    <row r="121" spans="1:17" ht="101.5" x14ac:dyDescent="0.35">
      <c r="A121" s="10" t="str">
        <f>'Pietro Labels'!A121</f>
        <v>germany</v>
      </c>
      <c r="B121" s="10">
        <f>'Pietro Labels'!B121</f>
        <v>12705</v>
      </c>
      <c r="C121" s="12" t="str">
        <f>'Pietro Labels'!C121</f>
        <v xml:space="preserve"> growth operating profits in the baltics and in germany. there seems to be a huge falloff both in commission and net interest income and an uptick in expenses in both these regions. so i'm trying to understand exactly what is going on, primarily in the baltics where you seem to have lost three years of gross operating profit growth in just one quarter. and then, finally, just on credit quality in germany or sort of just to clarify what the runoff comment in the end that you said you'd done a cleanup of the portfolio. so should we then expect possibly german credit costs to decline going forward? many thanks. johan andersson, skandinaviska enskilda banken ab - group credit officer okay. this is johan andersson. i think, commenting on the first issue first, sweden their information. as we sa</v>
      </c>
      <c r="D121" s="10" t="str">
        <f>'Pietro Labels'!D121</f>
        <v>germany</v>
      </c>
      <c r="E121" s="10">
        <f>'Pietro Labels'!E121</f>
        <v>53211</v>
      </c>
      <c r="F121" s="10">
        <f>'Pietro Labels'!F121</f>
        <v>0</v>
      </c>
      <c r="G121" s="10">
        <f>VLOOKUP(E121,'Nico Labels'!$E$2:$F$301, 2, FALSE)</f>
        <v>0</v>
      </c>
      <c r="H121" s="10">
        <f t="shared" si="4"/>
        <v>0</v>
      </c>
      <c r="I121" s="10"/>
      <c r="J121" s="11">
        <f t="shared" si="5"/>
        <v>0</v>
      </c>
      <c r="K121" s="10"/>
      <c r="L121" s="10">
        <f>VLOOKUP('Combined Labels'!E121,'Pietro Labels'!$E$2:$G$301, 3,FALSE)</f>
        <v>1</v>
      </c>
      <c r="M121" s="10">
        <f>VLOOKUP('Combined Labels'!E121, 'Nico Labels'!E121:G420, 3, FALSE)</f>
        <v>0</v>
      </c>
      <c r="N121">
        <f t="shared" si="6"/>
        <v>1</v>
      </c>
      <c r="O121">
        <v>1</v>
      </c>
      <c r="P121">
        <f t="shared" si="7"/>
        <v>1</v>
      </c>
      <c r="Q121" t="str">
        <f>_xlfn.XLOOKUP(E121,'Nico Labels'!$E$2:$E$301,'Nico Labels'!$C$2:$C$301,,0,1)</f>
        <v xml:space="preserve"> growth operating profits in the baltics and in germany. there seems to be a huge falloff both in commission and net interest income and an uptick in expenses in both these regions. so i'm trying to understand exactly what is going on, primarily in the baltics where you seem to have lost three years of gross operating profit growth in just one quarter. and then, finally, just on credit quality in germany or sort of just to clarify what the runoff comment in the end that you said you'd done a cleanup of the portfolio. so should we then expect possibly german credit costs to decline going forward? many thanks. johan andersson, skandinaviska enskilda banken ab - group credit officer okay. this is johan andersson. i think, commenting on the first issue first, sweden their information. as we sa</v>
      </c>
    </row>
    <row r="122" spans="1:17" ht="101.5" x14ac:dyDescent="0.35">
      <c r="A122" s="10" t="str">
        <f>'Pietro Labels'!A122</f>
        <v>netherlands</v>
      </c>
      <c r="B122" s="10">
        <f>'Pietro Labels'!B122</f>
        <v>34046</v>
      </c>
      <c r="C122" s="12" t="str">
        <f>'Pietro Labels'!C122</f>
        <v xml:space="preserve">r love for traditional universal life and fixed annuities? and do you see also on the reverse side how yield is helping to get rid of more books in the u.s.? that's question one. question two is given your capital position in the netherlands. you've indicated the first half dividend. what -- i mean, do we double that for the full year? do you think you can pay more than eur 100 million out of the netherlands now given that capital position? and lastly, you've got to the end of the leakage of customers in mercer in the u.s. what kind of growth rate in participants or assets should we bake in? alexander rijn wynaendts, aegon n.v. - ceo &amp; chairman of the executive board all right, farooq. i'll talk you a little bit through what we think we'll see in the product mix. i think we've always been </v>
      </c>
      <c r="D122" s="10" t="str">
        <f>'Pietro Labels'!D122</f>
        <v>netherlands</v>
      </c>
      <c r="E122" s="10">
        <f>'Pietro Labels'!E122</f>
        <v>146045</v>
      </c>
      <c r="F122" s="10">
        <f>'Pietro Labels'!F122</f>
        <v>0</v>
      </c>
      <c r="G122" s="10">
        <f>VLOOKUP(E122,'Nico Labels'!$E$2:$F$301, 2, FALSE)</f>
        <v>0</v>
      </c>
      <c r="H122" s="10">
        <f t="shared" si="4"/>
        <v>0</v>
      </c>
      <c r="I122" s="10"/>
      <c r="J122" s="11">
        <f t="shared" si="5"/>
        <v>0</v>
      </c>
      <c r="K122" s="10"/>
      <c r="L122" s="10">
        <f>VLOOKUP('Combined Labels'!E122,'Pietro Labels'!$E$2:$G$301, 3,FALSE)</f>
        <v>1</v>
      </c>
      <c r="M122" s="10">
        <f>VLOOKUP('Combined Labels'!E122, 'Nico Labels'!E122:G421, 3, FALSE)</f>
        <v>0</v>
      </c>
      <c r="N122">
        <f t="shared" si="6"/>
        <v>1</v>
      </c>
      <c r="O122">
        <v>1</v>
      </c>
      <c r="P122">
        <f t="shared" si="7"/>
        <v>1</v>
      </c>
      <c r="Q122" t="str">
        <f>_xlfn.XLOOKUP(E122,'Nico Labels'!$E$2:$E$301,'Nico Labels'!$C$2:$C$301,,0,1)</f>
        <v xml:space="preserve">r love for traditional universal life and fixed annuities? and do you see also on the reverse side how yield is helping to get rid of more books in the u.s.? that's question one. question two is given your capital position in the netherlands. you've indicated the first half dividend. what -- i mean, do we double that for the full year? do you think you can pay more than eur 100 million out of the netherlands now given that capital position? and lastly, you've got to the end of the leakage of customers in mercer in the u.s. what kind of growth rate in participants or assets should we bake in? alexander rijn wynaendts, aegon n.v. - ceo &amp; chairman of the executive board all right, farooq. i'll talk you a little bit through what we think we'll see in the product mix. i think we've always been </v>
      </c>
    </row>
    <row r="123" spans="1:17" ht="101.5" x14ac:dyDescent="0.35">
      <c r="A123" s="10" t="str">
        <f>'Pietro Labels'!A123</f>
        <v>france</v>
      </c>
      <c r="B123" s="10">
        <f>'Pietro Labels'!B123</f>
        <v>27366</v>
      </c>
      <c r="C123" s="12" t="str">
        <f>'Pietro Labels'!C123</f>
        <v>sets under management in our private banking with our three main markets france, belgian, italy marking a combined 6.5% increase to eur184 billion. looking at the p&amp;l, revenue stood up eur4 billion, improving by 2.7% mostly thanks to good performance of belgian retail and of our specialized businesses. on the other hand, the low rate environment continued to weigh on interest income especially in france and italy where however commissions are benefiting from the growth of off-balance sheet savings and where increased emphasis is being placed on further developing the commission base. operating costs increased at the lesser pace implying positive jaws and an improvement of the cost income ratio. alongside this, we continue to invest in the development of our specialized business. in numbers</v>
      </c>
      <c r="D123" s="10" t="str">
        <f>'Pietro Labels'!D123</f>
        <v>france</v>
      </c>
      <c r="E123" s="10">
        <f>'Pietro Labels'!E123</f>
        <v>122705</v>
      </c>
      <c r="F123" s="10">
        <f>'Pietro Labels'!F123</f>
        <v>1</v>
      </c>
      <c r="G123" s="10">
        <f>VLOOKUP(E123,'Nico Labels'!$E$2:$F$301, 2, FALSE)</f>
        <v>1</v>
      </c>
      <c r="H123" s="10">
        <f t="shared" si="4"/>
        <v>0</v>
      </c>
      <c r="I123" s="10"/>
      <c r="J123" s="11">
        <f t="shared" si="5"/>
        <v>1</v>
      </c>
      <c r="K123" s="10"/>
      <c r="L123" s="10">
        <f>VLOOKUP('Combined Labels'!E123,'Pietro Labels'!$E$2:$G$301, 3,FALSE)</f>
        <v>0</v>
      </c>
      <c r="M123" s="10">
        <f>VLOOKUP('Combined Labels'!E123, 'Nico Labels'!E123:G422, 3, FALSE)</f>
        <v>0</v>
      </c>
      <c r="N123">
        <f t="shared" si="6"/>
        <v>0</v>
      </c>
      <c r="P123">
        <f t="shared" si="7"/>
        <v>0</v>
      </c>
      <c r="Q123" t="str">
        <f>_xlfn.XLOOKUP(E123,'Nico Labels'!$E$2:$E$301,'Nico Labels'!$C$2:$C$301,,0,1)</f>
        <v>sets under management in our private banking with our three main markets france, belgian, italy marking a combined 6.5% increase to eur184 billion. looking at the p&amp;l, revenue stood up eur4 billion, improving by 2.7% mostly thanks to good performance of belgian retail and of our specialized businesses. on the other hand, the low rate environment continued to weigh on interest income especially in france and italy where however commissions are benefiting from the growth of off-balance sheet savings and where increased emphasis is being placed on further developing the commission base. operating costs increased at the lesser pace implying positive jaws and an improvement of the cost income ratio. alongside this, we continue to invest in the development of our specialized business. in numbers</v>
      </c>
    </row>
    <row r="124" spans="1:17" ht="101.5" x14ac:dyDescent="0.35">
      <c r="A124" s="10" t="str">
        <f>'Pietro Labels'!A124</f>
        <v>germany</v>
      </c>
      <c r="B124" s="10">
        <f>'Pietro Labels'!B124</f>
        <v>26264</v>
      </c>
      <c r="C124" s="12" t="str">
        <f>'Pietro Labels'!C124</f>
        <v>ubsidiary, you come to a substantial number in percentage of the reserves as clearly above 25%. we have in -- on the asset side, as well as on the liability side, in cushion, and i wouldn't see any zzr financing out of the operating results, based on this starting point. and even if we do the calculation longer than the 8-9 years, because i think max said, when we do reinvest our money at 0.7% in germany, we can pay off all the guarantees. that means, in the end, even with the zzr going to 0.7% down would still be carrying through as a fairly low number. well, you never know how many years the quantitative easing in europe is holding, but it's certainly not in the next couple of decades. michael huttner, jpmorgan - analyst okay. thank you very much. dieter wemmer, allianz se - cfo you're w</v>
      </c>
      <c r="D124" s="10" t="str">
        <f>'Pietro Labels'!D124</f>
        <v>germany</v>
      </c>
      <c r="E124" s="10">
        <f>'Pietro Labels'!E124</f>
        <v>118759</v>
      </c>
      <c r="F124" s="10">
        <f>'Pietro Labels'!F124</f>
        <v>1</v>
      </c>
      <c r="G124" s="10">
        <f>VLOOKUP(E124,'Nico Labels'!$E$2:$F$301, 2, FALSE)</f>
        <v>1</v>
      </c>
      <c r="H124" s="10">
        <f t="shared" si="4"/>
        <v>0</v>
      </c>
      <c r="I124" s="10"/>
      <c r="J124" s="11">
        <f t="shared" si="5"/>
        <v>1</v>
      </c>
      <c r="K124" s="10"/>
      <c r="L124" s="10">
        <f>VLOOKUP('Combined Labels'!E124,'Pietro Labels'!$E$2:$G$301, 3,FALSE)</f>
        <v>0</v>
      </c>
      <c r="M124" s="10">
        <f>VLOOKUP('Combined Labels'!E124, 'Nico Labels'!E124:G423, 3, FALSE)</f>
        <v>0</v>
      </c>
      <c r="N124">
        <f t="shared" si="6"/>
        <v>0</v>
      </c>
      <c r="P124">
        <f t="shared" si="7"/>
        <v>0</v>
      </c>
      <c r="Q124" t="str">
        <f>_xlfn.XLOOKUP(E124,'Nico Labels'!$E$2:$E$301,'Nico Labels'!$C$2:$C$301,,0,1)</f>
        <v>ubsidiary, you come to a substantial number in percentage of the reserves as clearly above 25%. we have in -- on the asset side, as well as on the liability side, in cushion, and i wouldn't see any zzr financing out of the operating results, based on this starting point. and even if we do the calculation longer than the 8-9 years, because i think max said, when we do reinvest our money at 0.7% in germany, we can pay off all the guarantees. that means, in the end, even with the zzr going to 0.7% down would still be carrying through as a fairly low number. well, you never know how many years the quantitative easing in europe is holding, but it's certainly not in the next couple of decades. michael huttner, jpmorgan - analyst okay. thank you very much. dieter wemmer, allianz se - cfo you're w</v>
      </c>
    </row>
    <row r="125" spans="1:17" ht="101.5" x14ac:dyDescent="0.35">
      <c r="A125" s="10" t="str">
        <f>'Pietro Labels'!A125</f>
        <v>italian</v>
      </c>
      <c r="B125" s="10">
        <f>'Pietro Labels'!B125</f>
        <v>27531</v>
      </c>
      <c r="C125" s="12" t="str">
        <f>'Pietro Labels'!C125</f>
        <v>, notwithstanding the negative market effect contribution in the second quarter. that is more or less estimated in terms of eur1 billion in assets under management, and altogether auc at minus eur1.7 billion. and total indirect funding is something closer to [minus] eur3 billion. then you have the breakdown of our mutual fund's assets under management composition in the lower part of the exhibit. italian govies portfolio has been reduced in this period. i thought that you might appreciate that we are close to (inaudible). in nominal terms it's even lower. it was eur19.2 billion december 2014, eur18.4 billion march; eur18.1 billion june. and the afs in govies, as i was saying before, were plus 37.5%, and italian govies which now are above eur200 million. in terms of maturity profile, the du</v>
      </c>
      <c r="D125" s="10" t="str">
        <f>'Pietro Labels'!D125</f>
        <v>italy</v>
      </c>
      <c r="E125" s="10">
        <f>'Pietro Labels'!E125</f>
        <v>123563</v>
      </c>
      <c r="F125" s="10">
        <f>'Pietro Labels'!F125</f>
        <v>1</v>
      </c>
      <c r="G125" s="10">
        <f>VLOOKUP(E125,'Nico Labels'!$E$2:$F$301, 2, FALSE)</f>
        <v>-2</v>
      </c>
      <c r="H125" s="10">
        <f t="shared" si="4"/>
        <v>1</v>
      </c>
      <c r="I125" s="10">
        <v>-2</v>
      </c>
      <c r="J125" s="11">
        <f t="shared" si="5"/>
        <v>-2</v>
      </c>
      <c r="K125" s="10"/>
      <c r="L125" s="10">
        <f>VLOOKUP('Combined Labels'!E125,'Pietro Labels'!$E$2:$G$301, 3,FALSE)</f>
        <v>0</v>
      </c>
      <c r="M125" s="10">
        <f>VLOOKUP('Combined Labels'!E125, 'Nico Labels'!E125:G424, 3, FALSE)</f>
        <v>0</v>
      </c>
      <c r="N125">
        <f t="shared" si="6"/>
        <v>0</v>
      </c>
      <c r="P125">
        <f t="shared" si="7"/>
        <v>0</v>
      </c>
      <c r="Q125" t="str">
        <f>_xlfn.XLOOKUP(E125,'Nico Labels'!$E$2:$E$301,'Nico Labels'!$C$2:$C$301,,0,1)</f>
        <v>, notwithstanding the negative market effect contribution in the second quarter. that is more or less estimated in terms of eur1 billion in assets under management, and altogether auc at minus eur1.7 billion. and total indirect funding is something closer to [minus] eur3 billion. then you have the breakdown of our mutual fund's assets under management composition in the lower part of the exhibit. italian govies portfolio has been reduced in this period. i thought that you might appreciate that we are close to (inaudible). in nominal terms it's even lower. it was eur19.2 billion december 2014, eur18.4 billion march; eur18.1 billion june. and the afs in govies, as i was saying before, were plus 37.5%, and italian govies which now are above eur200 million. in terms of maturity profile, the du</v>
      </c>
    </row>
    <row r="126" spans="1:17" ht="101.5" x14ac:dyDescent="0.35">
      <c r="A126" s="10" t="str">
        <f>'Pietro Labels'!A126</f>
        <v>czech</v>
      </c>
      <c r="B126" s="10">
        <f>'Pietro Labels'!B126</f>
        <v>24385</v>
      </c>
      <c r="C126" s="12" t="str">
        <f>'Pietro Labels'!C126</f>
        <v xml:space="preserve"> libor loefler, our chief financial officer and aurelien viry, chief risk officer will provide you with more detailed information about financial results and risk management. vladimir jerabek, head of distribution and pavel cejka, chief operating officer are also with us and ready to answer to your questions. first, as is usual, let me start with some comments on the czech macroeconomic data. the czech economy confirms its recovery with gdp growth in the last quarter of last year by 1.8% quarter on quarter and 1.2% year on year, partly affected by one-off; meaning indirect taxes, mainly in tobacco industry. as you can see on the slide, our forecast of gdp growth in 2014 is by 1.9%. the last several months have brought a fully-fledged recovery. not only has industrial production increased, </v>
      </c>
      <c r="D126" s="10" t="str">
        <f>'Pietro Labels'!D126</f>
        <v>czechia</v>
      </c>
      <c r="E126" s="10">
        <f>'Pietro Labels'!E126</f>
        <v>111511</v>
      </c>
      <c r="F126" s="10">
        <f>'Pietro Labels'!F126</f>
        <v>1</v>
      </c>
      <c r="G126" s="10">
        <f>VLOOKUP(E126,'Nico Labels'!$E$2:$F$301, 2, FALSE)</f>
        <v>2</v>
      </c>
      <c r="H126" s="10">
        <f t="shared" si="4"/>
        <v>1</v>
      </c>
      <c r="I126" s="10">
        <v>2</v>
      </c>
      <c r="J126" s="11">
        <f t="shared" si="5"/>
        <v>2</v>
      </c>
      <c r="K126" s="10"/>
      <c r="L126" s="10">
        <f>VLOOKUP('Combined Labels'!E126,'Pietro Labels'!$E$2:$G$301, 3,FALSE)</f>
        <v>0</v>
      </c>
      <c r="M126" s="10">
        <f>VLOOKUP('Combined Labels'!E126, 'Nico Labels'!E126:G425, 3, FALSE)</f>
        <v>0</v>
      </c>
      <c r="N126">
        <f t="shared" si="6"/>
        <v>0</v>
      </c>
      <c r="P126">
        <f t="shared" si="7"/>
        <v>0</v>
      </c>
      <c r="Q126" t="str">
        <f>_xlfn.XLOOKUP(E126,'Nico Labels'!$E$2:$E$301,'Nico Labels'!$C$2:$C$301,,0,1)</f>
        <v xml:space="preserve"> libor loefler, our chief financial officer and aurelien viry, chief risk officer will provide you with more detailed information about financial results and risk management. vladimir jerabek, head of distribution and pavel cejka, chief operating officer are also with us and ready to answer to your questions. first, as is usual, let me start with some comments on the czech macroeconomic data. the czech economy confirms its recovery with gdp growth in the last quarter of last year by 1.8% quarter on quarter and 1.2% year on year, partly affected by one-off; meaning indirect taxes, mainly in tobacco industry. as you can see on the slide, our forecast of gdp growth in 2014 is by 1.9%. the last several months have brought a fully-fledged recovery. not only has industrial production increased, </v>
      </c>
    </row>
    <row r="127" spans="1:17" ht="101.5" x14ac:dyDescent="0.35">
      <c r="A127" s="10" t="str">
        <f>'Pietro Labels'!A127</f>
        <v>austria</v>
      </c>
      <c r="B127" s="10">
        <f>'Pietro Labels'!B127</f>
        <v>13013</v>
      </c>
      <c r="C127" s="12" t="str">
        <f>'Pietro Labels'!C127</f>
        <v xml:space="preserve">? sergio ermotti, unicredit group s.p.a - deputy ceo head of cib and pb area well, cost of risk is stable but clearly if you look into the different countries and the different segments, there is a high degree of volatility clearly. large corporates are performing relatively well compared to the small mids. we see a stable environment in germany for the time being and also a stable environment in austria. i think italy is much more challenging. marcello zanardo, kbw - analyst thank you very much. operator the next question is from mr. alessandro roccati of fox-pitt kelton. please go ahead, sir. alessandro roccati, fox-pitt kelton - analyst hi, good morning, everyone. i've got three questions. the first one is back on the cost of risk and more specifically in italy retail where the cost of </v>
      </c>
      <c r="D127" s="10" t="str">
        <f>'Pietro Labels'!D127</f>
        <v>austria</v>
      </c>
      <c r="E127" s="10">
        <f>'Pietro Labels'!E127</f>
        <v>54302</v>
      </c>
      <c r="F127" s="10">
        <f>'Pietro Labels'!F127</f>
        <v>1</v>
      </c>
      <c r="G127" s="10">
        <f>VLOOKUP(E127,'Nico Labels'!$E$2:$F$301, 2, FALSE)</f>
        <v>1</v>
      </c>
      <c r="H127" s="10">
        <f t="shared" si="4"/>
        <v>0</v>
      </c>
      <c r="I127" s="10"/>
      <c r="J127" s="11">
        <f t="shared" si="5"/>
        <v>1</v>
      </c>
      <c r="K127" s="10"/>
      <c r="L127" s="10">
        <f>VLOOKUP('Combined Labels'!E127,'Pietro Labels'!$E$2:$G$301, 3,FALSE)</f>
        <v>0</v>
      </c>
      <c r="M127" s="10">
        <f>VLOOKUP('Combined Labels'!E127, 'Nico Labels'!E127:G426, 3, FALSE)</f>
        <v>0</v>
      </c>
      <c r="N127">
        <f t="shared" si="6"/>
        <v>0</v>
      </c>
      <c r="P127">
        <f t="shared" si="7"/>
        <v>0</v>
      </c>
      <c r="Q127" t="str">
        <f>_xlfn.XLOOKUP(E127,'Nico Labels'!$E$2:$E$301,'Nico Labels'!$C$2:$C$301,,0,1)</f>
        <v xml:space="preserve">? sergio ermotti, unicredit group s.p.a - deputy ceo head of cib and pb area well, cost of risk is stable but clearly if you look into the different countries and the different segments, there is a high degree of volatility clearly. large corporates are performing relatively well compared to the small mids. we see a stable environment in germany for the time being and also a stable environment in austria. i think italy is much more challenging. marcello zanardo, kbw - analyst thank you very much. operator the next question is from mr. alessandro roccati of fox-pitt kelton. please go ahead, sir. alessandro roccati, fox-pitt kelton - analyst hi, good morning, everyone. i've got three questions. the first one is back on the cost of risk and more specifically in italy retail where the cost of </v>
      </c>
    </row>
    <row r="128" spans="1:17" ht="101.5" x14ac:dyDescent="0.35">
      <c r="A128" s="10" t="str">
        <f>'Pietro Labels'!A128</f>
        <v>portugal</v>
      </c>
      <c r="B128" s="10">
        <f>'Pietro Labels'!B128</f>
        <v>13362</v>
      </c>
      <c r="C128" s="12" t="str">
        <f>'Pietro Labels'!C128</f>
        <v>eased the portfolio of the bank in terms of bundling the quarter, namely in short-term paper and is linked with one situation that is happening i think in all the countries, is that, the largest corporates in the country due to or after the reduction of the liquidity in the markets last year, they start to look more the internal and the domestic markets. i am talking about the large corporates in portugal. so, we started -- the portuguese banks to compete with international banks, providing liquidity, and the liquidity to these companies primarily by issuing short-term paper for the companies. so, our portfolio of short term paper in terms of the securities portfolio increased a little bit. these are illegible assets for the repo market in terms of the ecb, and so we are doing this. so, th</v>
      </c>
      <c r="D128" s="10" t="str">
        <f>'Pietro Labels'!D128</f>
        <v>portugal</v>
      </c>
      <c r="E128" s="10">
        <f>'Pietro Labels'!E128</f>
        <v>55869</v>
      </c>
      <c r="F128" s="10">
        <f>'Pietro Labels'!F128</f>
        <v>0</v>
      </c>
      <c r="G128" s="10">
        <f>VLOOKUP(E128,'Nico Labels'!$E$2:$F$301, 2, FALSE)</f>
        <v>0</v>
      </c>
      <c r="H128" s="10">
        <f t="shared" si="4"/>
        <v>0</v>
      </c>
      <c r="I128" s="10"/>
      <c r="J128" s="11">
        <f t="shared" si="5"/>
        <v>0</v>
      </c>
      <c r="K128" s="10"/>
      <c r="L128" s="10">
        <f>VLOOKUP('Combined Labels'!E128,'Pietro Labels'!$E$2:$G$301, 3,FALSE)</f>
        <v>0</v>
      </c>
      <c r="M128" s="10">
        <f>VLOOKUP('Combined Labels'!E128, 'Nico Labels'!E128:G427, 3, FALSE)</f>
        <v>0</v>
      </c>
      <c r="N128">
        <f t="shared" si="6"/>
        <v>0</v>
      </c>
      <c r="P128">
        <f t="shared" si="7"/>
        <v>0</v>
      </c>
      <c r="Q128" t="str">
        <f>_xlfn.XLOOKUP(E128,'Nico Labels'!$E$2:$E$301,'Nico Labels'!$C$2:$C$301,,0,1)</f>
        <v>eased the portfolio of the bank in terms of bundling the quarter, namely in short-term paper and is linked with one situation that is happening i think in all the countries, is that, the largest corporates in the country due to or after the reduction of the liquidity in the markets last year, they start to look more the internal and the domestic markets. i am talking about the large corporates in portugal. so, we started -- the portuguese banks to compete with international banks, providing liquidity, and the liquidity to these companies primarily by issuing short-term paper for the companies. so, our portfolio of short term paper in terms of the securities portfolio increased a little bit. these are illegible assets for the repo market in terms of the ecb, and so we are doing this. so, th</v>
      </c>
    </row>
    <row r="129" spans="1:17" ht="101.5" x14ac:dyDescent="0.35">
      <c r="A129" s="10" t="str">
        <f>'Pietro Labels'!A129</f>
        <v>hungary</v>
      </c>
      <c r="B129" s="10">
        <f>'Pietro Labels'!B129</f>
        <v>44538</v>
      </c>
      <c r="C129" s="12" t="str">
        <f>'Pietro Labels'!C129</f>
        <v>arter, the second wave of the -- end of the second wave and the first half of the third wave of the virus in most of the countries where we operate, so operationally and in terms of covid-related restrictions and the negative ramifications on the economy, this was still a very much negatively affected period. despite all of these headwinds, we managed to grow the portfolio 2% just in one quarter. hungary was particularly strong with 3%. and within hungary, consumer loans, 7%. part of this was this baby shower loan, this baby loan. but if you just look at market-based cash flows, their volumes grew 4.8%, so almost 5% quarterly growth in market-based cash flows in hungary, which is quite a good number. and housing loan growth wasn't astronomical, but in fact, if we look at new submissions of</v>
      </c>
      <c r="D129" s="10" t="str">
        <f>'Pietro Labels'!D129</f>
        <v>hungary</v>
      </c>
      <c r="E129" s="10">
        <f>'Pietro Labels'!E129</f>
        <v>181880</v>
      </c>
      <c r="F129" s="10">
        <f>'Pietro Labels'!F129</f>
        <v>2</v>
      </c>
      <c r="G129" s="10">
        <f>VLOOKUP(E129,'Nico Labels'!$E$2:$F$301, 2, FALSE)</f>
        <v>1</v>
      </c>
      <c r="H129" s="10">
        <f t="shared" si="4"/>
        <v>1</v>
      </c>
      <c r="I129" s="10">
        <v>2</v>
      </c>
      <c r="J129" s="11">
        <f t="shared" si="5"/>
        <v>2</v>
      </c>
      <c r="K129" s="10"/>
      <c r="L129" s="10">
        <f>VLOOKUP('Combined Labels'!E129,'Pietro Labels'!$E$2:$G$301, 3,FALSE)</f>
        <v>0</v>
      </c>
      <c r="M129" s="10">
        <f>VLOOKUP('Combined Labels'!E129, 'Nico Labels'!E129:G428, 3, FALSE)</f>
        <v>0</v>
      </c>
      <c r="N129">
        <f t="shared" si="6"/>
        <v>0</v>
      </c>
      <c r="P129">
        <f t="shared" si="7"/>
        <v>0</v>
      </c>
      <c r="Q129" t="str">
        <f>_xlfn.XLOOKUP(E129,'Nico Labels'!$E$2:$E$301,'Nico Labels'!$C$2:$C$301,,0,1)</f>
        <v>arter, the second wave of the -- end of the second wave and the first half of the third wave of the virus in most of the countries where we operate, so operationally and in terms of covid-related restrictions and the negative ramifications on the economy, this was still a very much negatively affected period. despite all of these headwinds, we managed to grow the portfolio 2% just in one quarter. hungary was particularly strong with 3%. and within hungary, consumer loans, 7%. part of this was this baby shower loan, this baby loan. but if you just look at market-based cash flows, their volumes grew 4.8%, so almost 5% quarterly growth in market-based cash flows in hungary, which is quite a good number. and housing loan growth wasn't astronomical, but in fact, if we look at new submissions of</v>
      </c>
    </row>
    <row r="130" spans="1:17" ht="87" x14ac:dyDescent="0.35">
      <c r="A130" s="10" t="str">
        <f>'Pietro Labels'!A130</f>
        <v>holland</v>
      </c>
      <c r="B130" s="10">
        <f>'Pietro Labels'!B130</f>
        <v>12040</v>
      </c>
      <c r="C130" s="12" t="str">
        <f>'Pietro Labels'!C130</f>
        <v xml:space="preserve"> thomson reuters streetevents event transcript e d i t e d v e r s i o n q4 2008 seacoast banking fl earnings conference call january 28, 2009 / 2:00pm gmt corporate participants jean strickland seacoast banking fl - chief credit officer russ holland seacoast banking fl - chief banking officer dennis hudson seacoast banking fl - president, ceo bill hahl seacoast banking fl - cfo conference call participiants christopher marinac fig partners - analyst edward bar es bar and company - analyst bill young fox-pitt kelton - analyst dave bishop stifel nicolaus - analyst jefferson harralson kbw - analyst michael rose raymond james - analyst ma</v>
      </c>
      <c r="D130" s="10" t="str">
        <f>'Pietro Labels'!D130</f>
        <v>netherlands</v>
      </c>
      <c r="E130" s="10">
        <f>'Pietro Labels'!E130</f>
        <v>50208</v>
      </c>
      <c r="F130" s="10">
        <f>'Pietro Labels'!F130</f>
        <v>0</v>
      </c>
      <c r="G130" s="10">
        <f>VLOOKUP(E130,'Nico Labels'!$E$2:$F$301, 2, FALSE)</f>
        <v>0</v>
      </c>
      <c r="H130" s="10">
        <f t="shared" si="4"/>
        <v>0</v>
      </c>
      <c r="I130" s="10"/>
      <c r="J130" s="11">
        <f t="shared" si="5"/>
        <v>0</v>
      </c>
      <c r="K130" s="10"/>
      <c r="L130" s="10">
        <f>VLOOKUP('Combined Labels'!E130,'Pietro Labels'!$E$2:$G$301, 3,FALSE)</f>
        <v>1</v>
      </c>
      <c r="M130" s="10">
        <f>VLOOKUP('Combined Labels'!E130, 'Nico Labels'!E130:G429, 3, FALSE)</f>
        <v>1</v>
      </c>
      <c r="N130">
        <f t="shared" si="6"/>
        <v>0</v>
      </c>
      <c r="P130">
        <f t="shared" si="7"/>
        <v>1</v>
      </c>
      <c r="Q130" t="str">
        <f>_xlfn.XLOOKUP(E130,'Nico Labels'!$E$2:$E$301,'Nico Labels'!$C$2:$C$301,,0,1)</f>
        <v xml:space="preserve"> thomson reuters streetevents event transcript e d i t e d v e r s i o n q4 2008 seacoast banking fl earnings conference call january 28, 2009 / 2:00pm gmt corporate participants jean strickland seacoast banking fl - chief credit officer russ holland seacoast banking fl - chief banking officer dennis hudson seacoast banking fl - president, ceo bill hahl seacoast banking fl - cfo conference call participiants christopher marinac fig partners - analyst edward bar es bar and company - analyst bill young fox-pitt kelton - analyst dave bishop stifel nicolaus - analyst jefferson harralson kbw - analyst michael rose raymond james - analyst ma</v>
      </c>
    </row>
    <row r="131" spans="1:17" ht="101.5" x14ac:dyDescent="0.35">
      <c r="A131" s="10" t="str">
        <f>'Pietro Labels'!A131</f>
        <v>irish</v>
      </c>
      <c r="B131" s="10">
        <f>'Pietro Labels'!B131</f>
        <v>18216</v>
      </c>
      <c r="C131" s="12" t="str">
        <f>'Pietro Labels'!C131</f>
        <v>means that the loss of some customers was completely offset by overdevelopment. on personal risk as well there is a great stability of the business which is up 3.6%, and this growth is attributable essentially to foreign activities. in fact in france there was a little decrease. the pension business is up dramatically by 33%. it is due to two elements, subscription of an important contract of our irish subsidiary and also a growth -- significant growth of our brazilian activities. and the last being the savings business which is down eur3 billion, the eur3 billion being divided between france less eur2 billion, and international less eur1 billion which is to be understood in the context of european turmoil on interest rates and sovereign debts which had its consequences in the appetite for</v>
      </c>
      <c r="D131" s="10" t="str">
        <f>'Pietro Labels'!D131</f>
        <v>ireland</v>
      </c>
      <c r="E131" s="10">
        <f>'Pietro Labels'!E131</f>
        <v>80547</v>
      </c>
      <c r="F131" s="10">
        <f>'Pietro Labels'!F131</f>
        <v>0</v>
      </c>
      <c r="G131" s="10">
        <f>VLOOKUP(E131,'Nico Labels'!$E$2:$F$301, 2, FALSE)</f>
        <v>1</v>
      </c>
      <c r="H131" s="10">
        <f t="shared" ref="H131:H194" si="8">IF(F131=G131, 0, 1)</f>
        <v>1</v>
      </c>
      <c r="I131" s="10">
        <v>0</v>
      </c>
      <c r="J131" s="11">
        <f t="shared" ref="J131:J194" si="9">IF(I131="",G131,I131)</f>
        <v>0</v>
      </c>
      <c r="K131" s="10"/>
      <c r="L131" s="10">
        <f>VLOOKUP('Combined Labels'!E131,'Pietro Labels'!$E$2:$G$301, 3,FALSE)</f>
        <v>0</v>
      </c>
      <c r="M131" s="10">
        <f>VLOOKUP('Combined Labels'!E131, 'Nico Labels'!E131:G430, 3, FALSE)</f>
        <v>0</v>
      </c>
      <c r="N131">
        <f t="shared" ref="N131:N194" si="10">IF(L131=M131,0,1)</f>
        <v>0</v>
      </c>
      <c r="P131">
        <f t="shared" ref="P131:P194" si="11">IF(O131="",M131,O131)</f>
        <v>0</v>
      </c>
      <c r="Q131" t="str">
        <f>_xlfn.XLOOKUP(E131,'Nico Labels'!$E$2:$E$301,'Nico Labels'!$C$2:$C$301,,0,1)</f>
        <v>means that the loss of some customers was completely offset by overdevelopment. on personal risk as well there is a great stability of the business which is up 3.6%, and this growth is attributable essentially to foreign activities. in fact in france there was a little decrease. the pension business is up dramatically by 33%. it is due to two elements, subscription of an important contract of our irish subsidiary and also a growth -- significant growth of our brazilian activities. and the last being the savings business which is down eur3 billion, the eur3 billion being divided between france less eur2 billion, and international less eur1 billion which is to be understood in the context of european turmoil on interest rates and sovereign debts which had its consequences in the appetite for</v>
      </c>
    </row>
    <row r="132" spans="1:17" ht="101.5" x14ac:dyDescent="0.35">
      <c r="A132" s="10" t="str">
        <f>'Pietro Labels'!A132</f>
        <v>romania</v>
      </c>
      <c r="B132" s="10">
        <f>'Pietro Labels'!B132</f>
        <v>41398</v>
      </c>
      <c r="C132" s="12" t="str">
        <f>'Pietro Labels'!C132</f>
        <v>lue of about pln 33 million. this is mostly, again, consumer unsecured portfolios, and it reflects the actual situation, which we saw in april. and this situation is that compared to the average decrease of recoveries versus operating plan of about 15%, we saw a higher drop in romania coming from amicable and legal. the difference between legal performance in between poland and romania is that in romania, there is a law that had been introduced that says that if you put your employees on hold and you pay only part of their salaries, you -- the bailiff cannot take a part of your salary anymore. in addition, in romania, a law was introduced that says a bailiff in the covid crisis time cannot also take part of engineers' salaries. those 2 effects are temporary. they should last no longer than</v>
      </c>
      <c r="D132" s="10" t="str">
        <f>'Pietro Labels'!D132</f>
        <v>romania</v>
      </c>
      <c r="E132" s="10">
        <f>'Pietro Labels'!E132</f>
        <v>172939</v>
      </c>
      <c r="F132" s="10">
        <f>'Pietro Labels'!F132</f>
        <v>0</v>
      </c>
      <c r="G132" s="10">
        <f>VLOOKUP(E132,'Nico Labels'!$E$2:$F$301, 2, FALSE)</f>
        <v>0</v>
      </c>
      <c r="H132" s="10">
        <f t="shared" si="8"/>
        <v>0</v>
      </c>
      <c r="I132" s="10"/>
      <c r="J132" s="11">
        <f t="shared" si="9"/>
        <v>0</v>
      </c>
      <c r="K132" s="10"/>
      <c r="L132" s="10">
        <f>VLOOKUP('Combined Labels'!E132,'Pietro Labels'!$E$2:$G$301, 3,FALSE)</f>
        <v>1</v>
      </c>
      <c r="M132" s="10">
        <f>VLOOKUP('Combined Labels'!E132, 'Nico Labels'!E132:G431, 3, FALSE)</f>
        <v>0</v>
      </c>
      <c r="N132">
        <f t="shared" si="10"/>
        <v>1</v>
      </c>
      <c r="O132">
        <v>1</v>
      </c>
      <c r="P132">
        <f t="shared" si="11"/>
        <v>1</v>
      </c>
      <c r="Q132" t="str">
        <f>_xlfn.XLOOKUP(E132,'Nico Labels'!$E$2:$E$301,'Nico Labels'!$C$2:$C$301,,0,1)</f>
        <v>lue of about pln 33 million. this is mostly, again, consumer unsecured portfolios, and it reflects the actual situation, which we saw in april. and this situation is that compared to the average decrease of recoveries versus operating plan of about 15%, we saw a higher drop in romania coming from amicable and legal. the difference between legal performance in between poland and romania is that in romania, there is a law that had been introduced that says that if you put your employees on hold and you pay only part of their salaries, you -- the bailiff cannot take a part of your salary anymore. in addition, in romania, a law was introduced that says a bailiff in the covid crisis time cannot also take part of engineers' salaries. those 2 effects are temporary. they should last no longer than</v>
      </c>
    </row>
    <row r="133" spans="1:17" ht="101.5" x14ac:dyDescent="0.35">
      <c r="A133" s="10" t="str">
        <f>'Pietro Labels'!A133</f>
        <v>sweden</v>
      </c>
      <c r="B133" s="10">
        <f>'Pietro Labels'!B133</f>
        <v>25932</v>
      </c>
      <c r="C133" s="12" t="str">
        <f>'Pietro Labels'!C133</f>
        <v xml:space="preserve">t's probably quite a fair assessment when it comes to that. i think if you look at the balance sheet for 2014, you can see that we'll have, i think, sek170 billion or something to corporates and sek25 billion or sek27 billion to households. i think that shows kind of what the corporate bank we are and where we are and what we do. so i think when it comes to the corporate activity and also outside sweden, that is probably where the revenue should come from and where the combination of volumes and margins, when you see yourself listing down through the nii rather than deposit margins which are gone. on the other hand, that is mostly affecting seb in sweden because in sweden, sweden and [the baltics] because they are the only place where we have universal banks, but the growth will be on the </v>
      </c>
      <c r="D133" s="10" t="str">
        <f>'Pietro Labels'!D133</f>
        <v>sweden</v>
      </c>
      <c r="E133" s="10">
        <f>'Pietro Labels'!E133</f>
        <v>117318</v>
      </c>
      <c r="F133" s="10">
        <f>'Pietro Labels'!F133</f>
        <v>0</v>
      </c>
      <c r="G133" s="10">
        <f>VLOOKUP(E133,'Nico Labels'!$E$2:$F$301, 2, FALSE)</f>
        <v>0</v>
      </c>
      <c r="H133" s="10">
        <f t="shared" si="8"/>
        <v>0</v>
      </c>
      <c r="I133" s="10"/>
      <c r="J133" s="11">
        <f t="shared" si="9"/>
        <v>0</v>
      </c>
      <c r="K133" s="10"/>
      <c r="L133" s="10">
        <f>VLOOKUP('Combined Labels'!E133,'Pietro Labels'!$E$2:$G$301, 3,FALSE)</f>
        <v>0</v>
      </c>
      <c r="M133" s="10">
        <f>VLOOKUP('Combined Labels'!E133, 'Nico Labels'!E133:G432, 3, FALSE)</f>
        <v>0</v>
      </c>
      <c r="N133">
        <f t="shared" si="10"/>
        <v>0</v>
      </c>
      <c r="P133">
        <f t="shared" si="11"/>
        <v>0</v>
      </c>
      <c r="Q133" t="str">
        <f>_xlfn.XLOOKUP(E133,'Nico Labels'!$E$2:$E$301,'Nico Labels'!$C$2:$C$301,,0,1)</f>
        <v xml:space="preserve">t's probably quite a fair assessment when it comes to that. i think if you look at the balance sheet for 2014, you can see that we'll have, i think, sek170 billion or something to corporates and sek25 billion or sek27 billion to households. i think that shows kind of what the corporate bank we are and where we are and what we do. so i think when it comes to the corporate activity and also outside sweden, that is probably where the revenue should come from and where the combination of volumes and margins, when you see yourself listing down through the nii rather than deposit margins which are gone. on the other hand, that is mostly affecting seb in sweden because in sweden, sweden and [the baltics] because they are the only place where we have universal banks, but the growth will be on the </v>
      </c>
    </row>
    <row r="134" spans="1:17" ht="101.5" x14ac:dyDescent="0.35">
      <c r="A134" s="10" t="str">
        <f>'Pietro Labels'!A134</f>
        <v>spain</v>
      </c>
      <c r="B134" s="10">
        <f>'Pietro Labels'!B134</f>
        <v>15787</v>
      </c>
      <c r="C134" s="12" t="str">
        <f>'Pietro Labels'!C134</f>
        <v>arly latin america, is not yet seen in revenue growth, which is affected by the fall i mentioned in the second half of 2009, but which will be seen in the next quarters. as for bank savings, deposits plus funds, the trend is the opposite; that is, much greater growth in deleveraging economies. i should mention, particularly, continental europe, where group savings rose 33% year-on-year, mainly in spain. we have stepped up our campaign to attract deposits, in order to gain market share, by taking advantage of the greater propensity of household and companies to save. in the uk, we've also been very successful with our products. in latin america, total savings did not grow, because our strategy there was quite different. there, we were focused more on profitability, with strong rises in dema</v>
      </c>
      <c r="D134" s="10" t="str">
        <f>'Pietro Labels'!D134</f>
        <v>spain</v>
      </c>
      <c r="E134" s="10">
        <f>'Pietro Labels'!E134</f>
        <v>67519</v>
      </c>
      <c r="F134" s="10">
        <f>'Pietro Labels'!F134</f>
        <v>2</v>
      </c>
      <c r="G134" s="10">
        <f>VLOOKUP(E134,'Nico Labels'!$E$2:$F$301, 2, FALSE)</f>
        <v>1</v>
      </c>
      <c r="H134" s="10">
        <f t="shared" si="8"/>
        <v>1</v>
      </c>
      <c r="I134" s="10">
        <v>1</v>
      </c>
      <c r="J134" s="11">
        <f t="shared" si="9"/>
        <v>1</v>
      </c>
      <c r="K134" s="10"/>
      <c r="L134" s="10">
        <f>VLOOKUP('Combined Labels'!E134,'Pietro Labels'!$E$2:$G$301, 3,FALSE)</f>
        <v>0</v>
      </c>
      <c r="M134" s="10">
        <f>VLOOKUP('Combined Labels'!E134, 'Nico Labels'!E134:G433, 3, FALSE)</f>
        <v>0</v>
      </c>
      <c r="N134">
        <f t="shared" si="10"/>
        <v>0</v>
      </c>
      <c r="P134">
        <f t="shared" si="11"/>
        <v>0</v>
      </c>
      <c r="Q134" t="str">
        <f>_xlfn.XLOOKUP(E134,'Nico Labels'!$E$2:$E$301,'Nico Labels'!$C$2:$C$301,,0,1)</f>
        <v>arly latin america, is not yet seen in revenue growth, which is affected by the fall i mentioned in the second half of 2009, but which will be seen in the next quarters. as for bank savings, deposits plus funds, the trend is the opposite; that is, much greater growth in deleveraging economies. i should mention, particularly, continental europe, where group savings rose 33% year-on-year, mainly in spain. we have stepped up our campaign to attract deposits, in order to gain market share, by taking advantage of the greater propensity of household and companies to save. in the uk, we've also been very successful with our products. in latin america, total savings did not grow, because our strategy there was quite different. there, we were focused more on profitability, with strong rises in dema</v>
      </c>
    </row>
    <row r="135" spans="1:17" ht="101.5" x14ac:dyDescent="0.35">
      <c r="A135" s="10" t="str">
        <f>'Pietro Labels'!A135</f>
        <v>paris</v>
      </c>
      <c r="B135" s="10">
        <f>'Pietro Labels'!B135</f>
        <v>14594</v>
      </c>
      <c r="C135" s="12" t="str">
        <f>'Pietro Labels'!C135</f>
        <v xml:space="preserve"> the coming years. all of that is because it's demand driven. our customers are needing additional capacity in those markets to grow. as i mentioned, we're the first and only data center to have all of its facilities under the european code of conduct. it's not just there. we've received a number of awards for our green initiatives. i would invite you if you're ever in paris to go and see our new paris data center. it has a very green theme. it has its own greenhouse beside the data center, heated by the emissions, studying climate change and how it affects plants for the national agricultural society in france. looking out to 2010, we mentioned january's order numbers hot off the press, very, very happy with those. we've set ourselves challenging growth targets again this year and january</v>
      </c>
      <c r="D135" s="10" t="str">
        <f>'Pietro Labels'!D135</f>
        <v>france</v>
      </c>
      <c r="E135" s="10">
        <f>'Pietro Labels'!E135</f>
        <v>60692</v>
      </c>
      <c r="F135" s="10">
        <f>'Pietro Labels'!F135</f>
        <v>0</v>
      </c>
      <c r="G135" s="10">
        <f>VLOOKUP(E135,'Nico Labels'!$E$2:$F$301, 2, FALSE)</f>
        <v>0</v>
      </c>
      <c r="H135" s="10">
        <f t="shared" si="8"/>
        <v>0</v>
      </c>
      <c r="I135" s="10"/>
      <c r="J135" s="11">
        <f t="shared" si="9"/>
        <v>0</v>
      </c>
      <c r="K135" s="10"/>
      <c r="L135" s="10">
        <f>VLOOKUP('Combined Labels'!E135,'Pietro Labels'!$E$2:$G$301, 3,FALSE)</f>
        <v>1</v>
      </c>
      <c r="M135" s="10">
        <f>VLOOKUP('Combined Labels'!E135, 'Nico Labels'!E135:G434, 3, FALSE)</f>
        <v>1</v>
      </c>
      <c r="N135">
        <f t="shared" si="10"/>
        <v>0</v>
      </c>
      <c r="P135">
        <f t="shared" si="11"/>
        <v>1</v>
      </c>
      <c r="Q135" t="str">
        <f>_xlfn.XLOOKUP(E135,'Nico Labels'!$E$2:$E$301,'Nico Labels'!$C$2:$C$301,,0,1)</f>
        <v xml:space="preserve"> the coming years. all of that is because it's demand driven. our customers are needing additional capacity in those markets to grow. as i mentioned, we're the first and only data center to have all of its facilities under the european code of conduct. it's not just there. we've received a number of awards for our green initiatives. i would invite you if you're ever in paris to go and see our new paris data center. it has a very green theme. it has its own greenhouse beside the data center, heated by the emissions, studying climate change and how it affects plants for the national agricultural society in france. looking out to 2010, we mentioned january's order numbers hot off the press, very, very happy with those. we've set ourselves challenging growth targets again this year and january</v>
      </c>
    </row>
    <row r="136" spans="1:17" ht="101.5" x14ac:dyDescent="0.35">
      <c r="A136" s="10" t="str">
        <f>'Pietro Labels'!A136</f>
        <v>sweden</v>
      </c>
      <c r="B136" s="10">
        <f>'Pietro Labels'!B136</f>
        <v>15118</v>
      </c>
      <c r="C136" s="12" t="str">
        <f>'Pietro Labels'!C136</f>
        <v>en. and as you can see, loan losses decreased by 39% year-on-year to sek551 million, lowering the loan loss ratio by 9 basis points to 14 basis points. net impaired loans were almost half and amounted to sek2.1 billion, corresponding to 14 basis points of the group's lending volume. quarter-on-quarter, loan losses fell with 20% and net impaired loans fell with 34%. in branch officer operations in sweden, loan loss ratio was 5 basis points, and outside sweden 35 basis points. actual loan losses amounted to sek21 million in the quarter. on slide number 5, you can see that the return on equity amounted to 13.5% in the first quarter. cost income ratio amounted to 45.8%, with earnings per share increasing to sek4.59, an increase of 4% compared with q1 2009 and 14% quarter-on-quarter. as mention</v>
      </c>
      <c r="D136" s="10" t="str">
        <f>'Pietro Labels'!D136</f>
        <v>sweden</v>
      </c>
      <c r="E136" s="10">
        <f>'Pietro Labels'!E136</f>
        <v>64143</v>
      </c>
      <c r="F136" s="10">
        <f>'Pietro Labels'!F136</f>
        <v>1</v>
      </c>
      <c r="G136" s="10">
        <f>VLOOKUP(E136,'Nico Labels'!$E$2:$F$301, 2, FALSE)</f>
        <v>1</v>
      </c>
      <c r="H136" s="10">
        <f t="shared" si="8"/>
        <v>0</v>
      </c>
      <c r="I136" s="10"/>
      <c r="J136" s="11">
        <f t="shared" si="9"/>
        <v>1</v>
      </c>
      <c r="K136" s="10"/>
      <c r="L136" s="10">
        <f>VLOOKUP('Combined Labels'!E136,'Pietro Labels'!$E$2:$G$301, 3,FALSE)</f>
        <v>0</v>
      </c>
      <c r="M136" s="10">
        <f>VLOOKUP('Combined Labels'!E136, 'Nico Labels'!E136:G435, 3, FALSE)</f>
        <v>0</v>
      </c>
      <c r="N136">
        <f t="shared" si="10"/>
        <v>0</v>
      </c>
      <c r="P136">
        <f t="shared" si="11"/>
        <v>0</v>
      </c>
      <c r="Q136" t="str">
        <f>_xlfn.XLOOKUP(E136,'Nico Labels'!$E$2:$E$301,'Nico Labels'!$C$2:$C$301,,0,1)</f>
        <v>en. and as you can see, loan losses decreased by 39% year-on-year to sek551 million, lowering the loan loss ratio by 9 basis points to 14 basis points. net impaired loans were almost half and amounted to sek2.1 billion, corresponding to 14 basis points of the group's lending volume. quarter-on-quarter, loan losses fell with 20% and net impaired loans fell with 34%. in branch officer operations in sweden, loan loss ratio was 5 basis points, and outside sweden 35 basis points. actual loan losses amounted to sek21 million in the quarter. on slide number 5, you can see that the return on equity amounted to 13.5% in the first quarter. cost income ratio amounted to 45.8%, with earnings per share increasing to sek4.59, an increase of 4% compared with q1 2009 and 14% quarter-on-quarter. as mention</v>
      </c>
    </row>
    <row r="137" spans="1:17" ht="101.5" x14ac:dyDescent="0.35">
      <c r="A137" s="10" t="str">
        <f>'Pietro Labels'!A137</f>
        <v>italy</v>
      </c>
      <c r="B137" s="10">
        <f>'Pietro Labels'!B137</f>
        <v>10660</v>
      </c>
      <c r="C137" s="12" t="str">
        <f>'Pietro Labels'!C137</f>
        <v>you doing in terms of strategy? this is a bank that was left on its own for a few years. and so what is going on in terms of products, pricing. what did you find when you started examining the situation of banca antonveneta? are you reviewing pricing in order to regain market shares? what type of products are you envisaging to sell? are you thinking about tailor-made products for the northeast of italy or not? and finally you provided us with interesting commercial data. can you give us also p&amp;l data or p&amp;l trends in terms of costs and income for antonveneta? thank you. antonio vigni, banca monte dei paschi di siena - general manager well i hinted at some highlights, important highlights. first of all, there's commercial momentum. this is a central issue. i would like to recall, and to tel</v>
      </c>
      <c r="D137" s="10" t="str">
        <f>'Pietro Labels'!D137</f>
        <v>italy</v>
      </c>
      <c r="E137" s="10">
        <f>'Pietro Labels'!E137</f>
        <v>44379</v>
      </c>
      <c r="F137" s="10">
        <f>'Pietro Labels'!F137</f>
        <v>0</v>
      </c>
      <c r="G137" s="10">
        <f>VLOOKUP(E137,'Nico Labels'!$E$2:$F$301, 2, FALSE)</f>
        <v>0</v>
      </c>
      <c r="H137" s="10">
        <f t="shared" si="8"/>
        <v>0</v>
      </c>
      <c r="I137" s="10"/>
      <c r="J137" s="11">
        <f t="shared" si="9"/>
        <v>0</v>
      </c>
      <c r="K137" s="10"/>
      <c r="L137" s="10">
        <f>VLOOKUP('Combined Labels'!E137,'Pietro Labels'!$E$2:$G$301, 3,FALSE)</f>
        <v>1</v>
      </c>
      <c r="M137" s="10">
        <f>VLOOKUP('Combined Labels'!E137, 'Nico Labels'!E137:G436, 3, FALSE)</f>
        <v>0</v>
      </c>
      <c r="N137">
        <f t="shared" si="10"/>
        <v>1</v>
      </c>
      <c r="O137">
        <v>1</v>
      </c>
      <c r="P137">
        <f t="shared" si="11"/>
        <v>1</v>
      </c>
      <c r="Q137" t="str">
        <f>_xlfn.XLOOKUP(E137,'Nico Labels'!$E$2:$E$301,'Nico Labels'!$C$2:$C$301,,0,1)</f>
        <v>you doing in terms of strategy? this is a bank that was left on its own for a few years. and so what is going on in terms of products, pricing. what did you find when you started examining the situation of banca antonveneta? are you reviewing pricing in order to regain market shares? what type of products are you envisaging to sell? are you thinking about tailor-made products for the northeast of italy or not? and finally you provided us with interesting commercial data. can you give us also p&amp;l data or p&amp;l trends in terms of costs and income for antonveneta? thank you. antonio vigni, banca monte dei paschi di siena - general manager well i hinted at some highlights, important highlights. first of all, there's commercial momentum. this is a central issue. i would like to recall, and to tel</v>
      </c>
    </row>
    <row r="138" spans="1:17" ht="101.5" x14ac:dyDescent="0.35">
      <c r="A138" s="10" t="str">
        <f>'Pietro Labels'!A138</f>
        <v>germany</v>
      </c>
      <c r="B138" s="10">
        <f>'Pietro Labels'!B138</f>
        <v>23973</v>
      </c>
      <c r="C138" s="12" t="str">
        <f>'Pietro Labels'!C138</f>
        <v xml:space="preserve"> consider reasonable and compatible to the way how we run and steer our company. so for us the jump, leapfrog, whatever you call it is not a quantum leap into the new world, it is pretty close to what we do already today. it will be and that is why we always depreciate it, cheered it almost is that it will be a catalyst for paradigm changes on the product side in many markets in europe, certainly germany. at least it should. and it will change the view of maybe the midsize and smaller companies rather than the big guys on how they look at their businesses. and all those businesses that have a long tail either or deliver plenty of assets to the balance sheet. either way, it forces them to look at that business differently and that should play into our favor. we do not expect ourselves and t</v>
      </c>
      <c r="D138" s="10" t="str">
        <f>'Pietro Labels'!D138</f>
        <v>germany</v>
      </c>
      <c r="E138" s="10">
        <f>'Pietro Labels'!E138</f>
        <v>110248</v>
      </c>
      <c r="F138" s="10">
        <f>'Pietro Labels'!F138</f>
        <v>1</v>
      </c>
      <c r="G138" s="10">
        <f>VLOOKUP(E138,'Nico Labels'!$E$2:$F$301, 2, FALSE)</f>
        <v>0</v>
      </c>
      <c r="H138" s="10">
        <f t="shared" si="8"/>
        <v>1</v>
      </c>
      <c r="I138" s="10">
        <v>0</v>
      </c>
      <c r="J138" s="11">
        <f t="shared" si="9"/>
        <v>0</v>
      </c>
      <c r="K138" s="10"/>
      <c r="L138" s="10">
        <f>VLOOKUP('Combined Labels'!E138,'Pietro Labels'!$E$2:$G$301, 3,FALSE)</f>
        <v>0</v>
      </c>
      <c r="M138" s="10">
        <f>VLOOKUP('Combined Labels'!E138, 'Nico Labels'!E138:G437, 3, FALSE)</f>
        <v>0</v>
      </c>
      <c r="N138">
        <f t="shared" si="10"/>
        <v>0</v>
      </c>
      <c r="P138">
        <f t="shared" si="11"/>
        <v>0</v>
      </c>
      <c r="Q138" t="str">
        <f>_xlfn.XLOOKUP(E138,'Nico Labels'!$E$2:$E$301,'Nico Labels'!$C$2:$C$301,,0,1)</f>
        <v xml:space="preserve"> consider reasonable and compatible to the way how we run and steer our company. so for us the jump, leapfrog, whatever you call it is not a quantum leap into the new world, it is pretty close to what we do already today. it will be and that is why we always depreciate it, cheered it almost is that it will be a catalyst for paradigm changes on the product side in many markets in europe, certainly germany. at least it should. and it will change the view of maybe the midsize and smaller companies rather than the big guys on how they look at their businesses. and all those businesses that have a long tail either or deliver plenty of assets to the balance sheet. either way, it forces them to look at that business differently and that should play into our favor. we do not expect ourselves and t</v>
      </c>
    </row>
    <row r="139" spans="1:17" ht="101.5" x14ac:dyDescent="0.35">
      <c r="A139" s="10" t="str">
        <f>'Pietro Labels'!A139</f>
        <v>sweden</v>
      </c>
      <c r="B139" s="10">
        <f>'Pietro Labels'!B139</f>
        <v>28990</v>
      </c>
      <c r="C139" s="12" t="str">
        <f>'Pietro Labels'!C139</f>
        <v>y will be used for investments rather. so that's my first question. ulf riese, svenska handelsbanken ab - cfo yes. thank you for that. we are putting aside the [resources] of sek700 million which is to be used predominantly to early pension -- as individual solutions for early pensions in sweden and we see quite a lot of different parts when it comes to what we see in terms of efficiency gains in sweden. one is, of course, the reduction of personnel and also the competence shift that this will mean. but also, we have a very good, as you know, customer appreciation of our app, and that is growing very much. simple transactions are now more and more done by the clients themselves. we also, as you know, are now further decentralizing and reinforcing our capability when it comes to giving advi</v>
      </c>
      <c r="D139" s="10" t="str">
        <f>'Pietro Labels'!D139</f>
        <v>sweden</v>
      </c>
      <c r="E139" s="10">
        <f>'Pietro Labels'!E139</f>
        <v>128632</v>
      </c>
      <c r="F139" s="10">
        <f>'Pietro Labels'!F139</f>
        <v>1</v>
      </c>
      <c r="G139" s="10">
        <f>VLOOKUP(E139,'Nico Labels'!$E$2:$F$301, 2, FALSE)</f>
        <v>0</v>
      </c>
      <c r="H139" s="10">
        <f t="shared" si="8"/>
        <v>1</v>
      </c>
      <c r="I139" s="10">
        <v>0</v>
      </c>
      <c r="J139" s="11">
        <f t="shared" si="9"/>
        <v>0</v>
      </c>
      <c r="K139" s="10"/>
      <c r="L139" s="10">
        <f>VLOOKUP('Combined Labels'!E139,'Pietro Labels'!$E$2:$G$301, 3,FALSE)</f>
        <v>0</v>
      </c>
      <c r="M139" s="10">
        <f>VLOOKUP('Combined Labels'!E139, 'Nico Labels'!E139:G438, 3, FALSE)</f>
        <v>0</v>
      </c>
      <c r="N139">
        <f t="shared" si="10"/>
        <v>0</v>
      </c>
      <c r="P139">
        <f t="shared" si="11"/>
        <v>0</v>
      </c>
      <c r="Q139" t="str">
        <f>_xlfn.XLOOKUP(E139,'Nico Labels'!$E$2:$E$301,'Nico Labels'!$C$2:$C$301,,0,1)</f>
        <v>y will be used for investments rather. so that's my first question. ulf riese, svenska handelsbanken ab - cfo yes. thank you for that. we are putting aside the [resources] of sek700 million which is to be used predominantly to early pension -- as individual solutions for early pensions in sweden and we see quite a lot of different parts when it comes to what we see in terms of efficiency gains in sweden. one is, of course, the reduction of personnel and also the competence shift that this will mean. but also, we have a very good, as you know, customer appreciation of our app, and that is growing very much. simple transactions are now more and more done by the clients themselves. we also, as you know, are now further decentralizing and reinforcing our capability when it comes to giving advi</v>
      </c>
    </row>
    <row r="140" spans="1:17" ht="101.5" x14ac:dyDescent="0.35">
      <c r="A140" s="10" t="str">
        <f>'Pietro Labels'!A140</f>
        <v>italian</v>
      </c>
      <c r="B140" s="10">
        <f>'Pietro Labels'!B140</f>
        <v>14159</v>
      </c>
      <c r="C140" s="12" t="str">
        <f>'Pietro Labels'!C140</f>
        <v>e than that, and we have now reached eur31 billion. last point is the net interbank position that at the end of september was positive for eur4.3 billion. page eight, i will not go through the page. it's only to remember what we decided at the end of september. we decided not to issue the so-called tremonti bonds. that does not mean that we did not appreciate what the government has done to allow italian banks to go through the crisis. but, fortunately, our results in this scenario put us in the position to walk, or maybe run, with our own legs. as decided on the occasion of that board meeting, we launched an issue of tier 1 that was successfully issued in october for eur1.5 billion. and we are actively working on the disposal plan. the disposal/listing plan is made of two different phases</v>
      </c>
      <c r="D140" s="10" t="str">
        <f>'Pietro Labels'!D140</f>
        <v>italy</v>
      </c>
      <c r="E140" s="10">
        <f>'Pietro Labels'!E140</f>
        <v>59193</v>
      </c>
      <c r="F140" s="10">
        <f>'Pietro Labels'!F140</f>
        <v>-2</v>
      </c>
      <c r="G140" s="10">
        <f>VLOOKUP(E140,'Nico Labels'!$E$2:$F$301, 2, FALSE)</f>
        <v>-1</v>
      </c>
      <c r="H140" s="10">
        <f t="shared" si="8"/>
        <v>1</v>
      </c>
      <c r="I140" s="10">
        <v>-2</v>
      </c>
      <c r="J140" s="11">
        <f t="shared" si="9"/>
        <v>-2</v>
      </c>
      <c r="K140" s="10"/>
      <c r="L140" s="10">
        <f>VLOOKUP('Combined Labels'!E140,'Pietro Labels'!$E$2:$G$301, 3,FALSE)</f>
        <v>0</v>
      </c>
      <c r="M140" s="10">
        <f>VLOOKUP('Combined Labels'!E140, 'Nico Labels'!E140:G439, 3, FALSE)</f>
        <v>0</v>
      </c>
      <c r="N140">
        <f t="shared" si="10"/>
        <v>0</v>
      </c>
      <c r="P140">
        <f t="shared" si="11"/>
        <v>0</v>
      </c>
      <c r="Q140" t="str">
        <f>_xlfn.XLOOKUP(E140,'Nico Labels'!$E$2:$E$301,'Nico Labels'!$C$2:$C$301,,0,1)</f>
        <v>e than that, and we have now reached eur31 billion. last point is the net interbank position that at the end of september was positive for eur4.3 billion. page eight, i will not go through the page. it's only to remember what we decided at the end of september. we decided not to issue the so-called tremonti bonds. that does not mean that we did not appreciate what the government has done to allow italian banks to go through the crisis. but, fortunately, our results in this scenario put us in the position to walk, or maybe run, with our own legs. as decided on the occasion of that board meeting, we launched an issue of tier 1 that was successfully issued in october for eur1.5 billion. and we are actively working on the disposal plan. the disposal/listing plan is made of two different phases</v>
      </c>
    </row>
    <row r="141" spans="1:17" ht="101.5" x14ac:dyDescent="0.35">
      <c r="A141" s="10" t="str">
        <f>'Pietro Labels'!A141</f>
        <v>spain</v>
      </c>
      <c r="B141" s="10">
        <f>'Pietro Labels'!B141</f>
        <v>17925</v>
      </c>
      <c r="C141" s="12" t="str">
        <f>'Pietro Labels'!C141</f>
        <v xml:space="preserve">vice quality. banesto's proper management of the risk makes an opportunity for the coming up in current economic circumstances that's allowed us to systematically achieve our goals that we've set out for ourselves over the last few years. and this fact has been acknowledged by euromoney, the prestigious journal, and for the fourth year running we have been awarded the accolade of the best bank in spain in 2011. before i open the floor to questions, let me just review the most important points of this presentation by way of conclusion. first of all, in the first half of the year, against a very challenging backdrop and economic circumstances, banesto has managed to reinforce its ability to generate recurring income and profitability. we are able to defend and maintain our market share in a </v>
      </c>
      <c r="D141" s="10" t="str">
        <f>'Pietro Labels'!D141</f>
        <v>spain</v>
      </c>
      <c r="E141" s="10">
        <f>'Pietro Labels'!E141</f>
        <v>79314</v>
      </c>
      <c r="F141" s="10">
        <f>'Pietro Labels'!F141</f>
        <v>0</v>
      </c>
      <c r="G141" s="10">
        <f>VLOOKUP(E141,'Nico Labels'!$E$2:$F$301, 2, FALSE)</f>
        <v>0</v>
      </c>
      <c r="H141" s="10">
        <f t="shared" si="8"/>
        <v>0</v>
      </c>
      <c r="I141" s="10"/>
      <c r="J141" s="11">
        <f t="shared" si="9"/>
        <v>0</v>
      </c>
      <c r="K141" s="10"/>
      <c r="L141" s="10">
        <f>VLOOKUP('Combined Labels'!E141,'Pietro Labels'!$E$2:$G$301, 3,FALSE)</f>
        <v>1</v>
      </c>
      <c r="M141" s="10">
        <f>VLOOKUP('Combined Labels'!E141, 'Nico Labels'!E141:G440, 3, FALSE)</f>
        <v>0</v>
      </c>
      <c r="N141">
        <f t="shared" si="10"/>
        <v>1</v>
      </c>
      <c r="O141">
        <v>1</v>
      </c>
      <c r="P141">
        <f t="shared" si="11"/>
        <v>1</v>
      </c>
      <c r="Q141" t="str">
        <f>_xlfn.XLOOKUP(E141,'Nico Labels'!$E$2:$E$301,'Nico Labels'!$C$2:$C$301,,0,1)</f>
        <v xml:space="preserve">vice quality. banesto's proper management of the risk makes an opportunity for the coming up in current economic circumstances that's allowed us to systematically achieve our goals that we've set out for ourselves over the last few years. and this fact has been acknowledged by euromoney, the prestigious journal, and for the fourth year running we have been awarded the accolade of the best bank in spain in 2011. before i open the floor to questions, let me just review the most important points of this presentation by way of conclusion. first of all, in the first half of the year, against a very challenging backdrop and economic circumstances, banesto has managed to reinforce its ability to generate recurring income and profitability. we are able to defend and maintain our market share in a </v>
      </c>
    </row>
    <row r="142" spans="1:17" ht="101.5" x14ac:dyDescent="0.35">
      <c r="A142" s="10" t="str">
        <f>'Pietro Labels'!A142</f>
        <v>rome</v>
      </c>
      <c r="B142" s="10">
        <f>'Pietro Labels'!B142</f>
        <v>41118</v>
      </c>
      <c r="C142" s="12" t="str">
        <f>'Pietro Labels'!C142</f>
        <v>ly will gradually increase the presence in the office and expect to be -- within a couple of weeks to have 80% of our staff in italy back in the offices. courts are also gradually opening up in the southern europe, and even though it will be a step-by-step approach. and if you look at italy, for example, we expect the courts to start to reopen from next week, but the larger courts in milan and in rome will not open until june or july. but of course, there will be a backlog to deal with, and that challenge will be evident in all of these markets in southern europe. but there is a clear [pressure] from the business community of not closing the courts fully for the traditional summer vacation to manage this backlog. we see limited or no impact on our pipeline for servicing contracts within tr</v>
      </c>
      <c r="D142" s="10" t="str">
        <f>'Pietro Labels'!D142</f>
        <v>italy</v>
      </c>
      <c r="E142" s="10">
        <f>'Pietro Labels'!E142</f>
        <v>171568</v>
      </c>
      <c r="F142" s="10">
        <f>'Pietro Labels'!F142</f>
        <v>-1</v>
      </c>
      <c r="G142" s="10">
        <f>VLOOKUP(E142,'Nico Labels'!$E$2:$F$301, 2, FALSE)</f>
        <v>0</v>
      </c>
      <c r="H142" s="10">
        <f t="shared" si="8"/>
        <v>1</v>
      </c>
      <c r="I142" s="10">
        <v>-1</v>
      </c>
      <c r="J142" s="11">
        <f t="shared" si="9"/>
        <v>-1</v>
      </c>
      <c r="K142" s="10"/>
      <c r="L142" s="10">
        <f>VLOOKUP('Combined Labels'!E142,'Pietro Labels'!$E$2:$G$301, 3,FALSE)</f>
        <v>0</v>
      </c>
      <c r="M142" s="10">
        <f>VLOOKUP('Combined Labels'!E142, 'Nico Labels'!E142:G441, 3, FALSE)</f>
        <v>0</v>
      </c>
      <c r="N142">
        <f t="shared" si="10"/>
        <v>0</v>
      </c>
      <c r="P142">
        <f t="shared" si="11"/>
        <v>0</v>
      </c>
      <c r="Q142" t="str">
        <f>_xlfn.XLOOKUP(E142,'Nico Labels'!$E$2:$E$301,'Nico Labels'!$C$2:$C$301,,0,1)</f>
        <v>ly will gradually increase the presence in the office and expect to be -- within a couple of weeks to have 80% of our staff in italy back in the offices. courts are also gradually opening up in the southern europe, and even though it will be a step-by-step approach. and if you look at italy, for example, we expect the courts to start to reopen from next week, but the larger courts in milan and in rome will not open until june or july. but of course, there will be a backlog to deal with, and that challenge will be evident in all of these markets in southern europe. but there is a clear [pressure] from the business community of not closing the courts fully for the traditional summer vacation to manage this backlog. we see limited or no impact on our pipeline for servicing contracts within tr</v>
      </c>
    </row>
    <row r="143" spans="1:17" ht="101.5" x14ac:dyDescent="0.35">
      <c r="A143" s="10" t="str">
        <f>'Pietro Labels'!A143</f>
        <v>greek</v>
      </c>
      <c r="B143" s="10">
        <f>'Pietro Labels'!B143</f>
        <v>11033</v>
      </c>
      <c r="C143" s="12" t="str">
        <f>'Pietro Labels'!C143</f>
        <v xml:space="preserve"> cost to income at 48.6% is temporarily burdened by the opening of 190 branches in the first half of 2008. but overall, group cost containment is well underway. more specifically, we achieved a sub-efficiency gain in new europe where the cost to income ratio has come down to 65% in the first half of this year from 82% in the first half of 2007. this is expected to decline further by year-end. the greek cost expansion has decelerated to 7.9% year on year from 8.6% in the first quarter this year. it is expected to decline further to around 7% for the full year, better than our initial target for cost growth of 8%. finally, the group maintains strong capital adequacy, with risk asset ratio at 11.35% and core tier one at 8.75%. in greater detail, loan portfolio increase grew by in the first ha</v>
      </c>
      <c r="D143" s="10" t="str">
        <f>'Pietro Labels'!D143</f>
        <v>greece</v>
      </c>
      <c r="E143" s="10">
        <f>'Pietro Labels'!E143</f>
        <v>46050</v>
      </c>
      <c r="F143" s="10">
        <f>'Pietro Labels'!F143</f>
        <v>1</v>
      </c>
      <c r="G143" s="10">
        <f>VLOOKUP(E143,'Nico Labels'!$E$2:$F$301, 2, FALSE)</f>
        <v>-2</v>
      </c>
      <c r="H143" s="10">
        <f t="shared" si="8"/>
        <v>1</v>
      </c>
      <c r="I143" s="10">
        <v>-2</v>
      </c>
      <c r="J143" s="11">
        <f t="shared" si="9"/>
        <v>-2</v>
      </c>
      <c r="K143" s="10"/>
      <c r="L143" s="10">
        <f>VLOOKUP('Combined Labels'!E143,'Pietro Labels'!$E$2:$G$301, 3,FALSE)</f>
        <v>0</v>
      </c>
      <c r="M143" s="10">
        <f>VLOOKUP('Combined Labels'!E143, 'Nico Labels'!E143:G442, 3, FALSE)</f>
        <v>0</v>
      </c>
      <c r="N143">
        <f t="shared" si="10"/>
        <v>0</v>
      </c>
      <c r="P143">
        <f t="shared" si="11"/>
        <v>0</v>
      </c>
      <c r="Q143" t="str">
        <f>_xlfn.XLOOKUP(E143,'Nico Labels'!$E$2:$E$301,'Nico Labels'!$C$2:$C$301,,0,1)</f>
        <v xml:space="preserve"> cost to income at 48.6% is temporarily burdened by the opening of 190 branches in the first half of 2008. but overall, group cost containment is well underway. more specifically, we achieved a sub-efficiency gain in new europe where the cost to income ratio has come down to 65% in the first half of this year from 82% in the first half of 2007. this is expected to decline further by year-end. the greek cost expansion has decelerated to 7.9% year on year from 8.6% in the first quarter this year. it is expected to decline further to around 7% for the full year, better than our initial target for cost growth of 8%. finally, the group maintains strong capital adequacy, with risk asset ratio at 11.35% and core tier one at 8.75%. in greater detail, loan portfolio increase grew by in the first ha</v>
      </c>
    </row>
    <row r="144" spans="1:17" ht="101.5" x14ac:dyDescent="0.35">
      <c r="A144" s="10" t="str">
        <f>'Pietro Labels'!A144</f>
        <v>greece</v>
      </c>
      <c r="B144" s="10">
        <f>'Pietro Labels'!B144</f>
        <v>14658</v>
      </c>
      <c r="C144" s="12" t="str">
        <f>'Pietro Labels'!C144</f>
        <v>ut let us first start with the government. on page 28 what you see is our total exposures and then let me first start on the left-hand side. we have for the bank and the insurance company an investment portfolio of eur212 billion. and out of eur212 billion there is eur88 billion of governments. and if we then zoom in on certain exposures, and then particularly i'd like to go to portugal, ireland, greece and spain, then what you see, in fact, is that the total of that is 4% of this portfolio. so, in other words, in greece we have eur3 billion, we have in spain eur3 billion and we have in portugal eur1.9 billion. if you look at that exposure, this is all part of our investment portfolio so it is available for sale. and what we have seen at year-end, this portfolio, if i only zoom in on portu</v>
      </c>
      <c r="D144" s="10" t="str">
        <f>'Pietro Labels'!D144</f>
        <v>greece</v>
      </c>
      <c r="E144" s="10">
        <f>'Pietro Labels'!E144</f>
        <v>61065</v>
      </c>
      <c r="F144" s="10">
        <f>'Pietro Labels'!F144</f>
        <v>0</v>
      </c>
      <c r="G144" s="10">
        <f>VLOOKUP(E144,'Nico Labels'!$E$2:$F$301, 2, FALSE)</f>
        <v>-2</v>
      </c>
      <c r="H144" s="10">
        <f t="shared" si="8"/>
        <v>1</v>
      </c>
      <c r="I144" s="10">
        <v>-2</v>
      </c>
      <c r="J144" s="11">
        <f t="shared" si="9"/>
        <v>-2</v>
      </c>
      <c r="K144" s="10"/>
      <c r="L144" s="10">
        <f>VLOOKUP('Combined Labels'!E144,'Pietro Labels'!$E$2:$G$301, 3,FALSE)</f>
        <v>1</v>
      </c>
      <c r="M144" s="10">
        <f>VLOOKUP('Combined Labels'!E144, 'Nico Labels'!E144:G443, 3, FALSE)</f>
        <v>0</v>
      </c>
      <c r="N144">
        <f t="shared" si="10"/>
        <v>1</v>
      </c>
      <c r="O144">
        <v>0</v>
      </c>
      <c r="P144">
        <f t="shared" si="11"/>
        <v>0</v>
      </c>
      <c r="Q144" t="str">
        <f>_xlfn.XLOOKUP(E144,'Nico Labels'!$E$2:$E$301,'Nico Labels'!$C$2:$C$301,,0,1)</f>
        <v>ut let us first start with the government. on page 28 what you see is our total exposures and then let me first start on the left-hand side. we have for the bank and the insurance company an investment portfolio of eur212 billion. and out of eur212 billion there is eur88 billion of governments. and if we then zoom in on certain exposures, and then particularly i'd like to go to portugal, ireland, greece and spain, then what you see, in fact, is that the total of that is 4% of this portfolio. so, in other words, in greece we have eur3 billion, we have in spain eur3 billion and we have in portugal eur1.9 billion. if you look at that exposure, this is all part of our investment portfolio so it is available for sale. and what we have seen at year-end, this portfolio, if i only zoom in on portu</v>
      </c>
    </row>
    <row r="145" spans="1:17" ht="101.5" x14ac:dyDescent="0.35">
      <c r="A145" s="10" t="str">
        <f>'Pietro Labels'!A145</f>
        <v>greek</v>
      </c>
      <c r="B145" s="10">
        <f>'Pietro Labels'!B145</f>
        <v>26360</v>
      </c>
      <c r="C145" s="12" t="str">
        <f>'Pietro Labels'!C145</f>
        <v>ep an unencumbered liquidity buffer in greece above eur10 billion. now this is an opportunity to give you a picture looking forward on how we can reduce our ela funding once the situation starts to normalize. so a normalization of the macro condition should allow us to reduce ela quite fast as follows. first, by up to eur3 billion due to greek government bonds and greek treasury bills, as well as greek government bonds issued in the framework of pillar iii but are now eligible for ela funding and maybe transferred to ecb when the ecb waiver is reinstated. second, by eur2.8 billion due to credit claims that may become ecb eligible. and third, by eur3.1 billion due to interbank repos with covered bonds and pillar ii bonds. fourth, partial utilization of liquidity that remains idle for the mo</v>
      </c>
      <c r="D145" s="10" t="str">
        <f>'Pietro Labels'!D145</f>
        <v>greece</v>
      </c>
      <c r="E145" s="10">
        <f>'Pietro Labels'!E145</f>
        <v>119482</v>
      </c>
      <c r="F145" s="10">
        <f>'Pietro Labels'!F145</f>
        <v>1</v>
      </c>
      <c r="G145" s="10">
        <f>VLOOKUP(E145,'Nico Labels'!$E$2:$F$301, 2, FALSE)</f>
        <v>-1</v>
      </c>
      <c r="H145" s="10">
        <f t="shared" si="8"/>
        <v>1</v>
      </c>
      <c r="I145" s="11">
        <v>-1</v>
      </c>
      <c r="J145" s="11">
        <f t="shared" si="9"/>
        <v>-1</v>
      </c>
      <c r="K145" s="10"/>
      <c r="L145" s="10">
        <f>VLOOKUP('Combined Labels'!E145,'Pietro Labels'!$E$2:$G$301, 3,FALSE)</f>
        <v>0</v>
      </c>
      <c r="M145" s="10">
        <f>VLOOKUP('Combined Labels'!E145, 'Nico Labels'!E145:G444, 3, FALSE)</f>
        <v>0</v>
      </c>
      <c r="N145">
        <f t="shared" si="10"/>
        <v>0</v>
      </c>
      <c r="P145">
        <f t="shared" si="11"/>
        <v>0</v>
      </c>
      <c r="Q145" t="str">
        <f>_xlfn.XLOOKUP(E145,'Nico Labels'!$E$2:$E$301,'Nico Labels'!$C$2:$C$301,,0,1)</f>
        <v>ep an unencumbered liquidity buffer in greece above eur10 billion. now this is an opportunity to give you a picture looking forward on how we can reduce our ela funding once the situation starts to normalize. so a normalization of the macro condition should allow us to reduce ela quite fast as follows. first, by up to eur3 billion due to greek government bonds and greek treasury bills, as well as greek government bonds issued in the framework of pillar iii but are now eligible for ela funding and maybe transferred to ecb when the ecb waiver is reinstated. second, by eur2.8 billion due to credit claims that may become ecb eligible. and third, by eur3.1 billion due to interbank repos with covered bonds and pillar ii bonds. fourth, partial utilization of liquidity that remains idle for the mo</v>
      </c>
    </row>
    <row r="146" spans="1:17" ht="101.5" x14ac:dyDescent="0.35">
      <c r="A146" s="10" t="str">
        <f>'Pietro Labels'!A146</f>
        <v>belgium</v>
      </c>
      <c r="B146" s="10">
        <f>'Pietro Labels'!B146</f>
        <v>42996</v>
      </c>
      <c r="C146" s="12" t="str">
        <f>'Pietro Labels'!C146</f>
        <v>ve included the tltro iii. it is an element, of course, of doing the business. and that's an element that we have to take into account. what are the underlying movements? why are we confident about the further evolution of nii in belgium? and that has to do with what johan said. very good production, mostly on the mortgage side. but not only on the mortgage side, also sme lending. and then on the belgium territory, also on the corporate banking, we are good -- doing some good progress on the international branches there, the exposure is coming down somewhat. and as johan mentioned, we are writing these mortgages at substantially higher levels of what we have done last year. and at substantially higher levels of what is coming off the books and better than the back book. on the level of the</v>
      </c>
      <c r="D146" s="10" t="str">
        <f>'Pietro Labels'!D146</f>
        <v>belgium</v>
      </c>
      <c r="E146" s="10">
        <f>'Pietro Labels'!E146</f>
        <v>177406</v>
      </c>
      <c r="F146" s="10">
        <f>'Pietro Labels'!F146</f>
        <v>1</v>
      </c>
      <c r="G146" s="10">
        <f>VLOOKUP(E146,'Nico Labels'!$E$2:$F$301, 2, FALSE)</f>
        <v>1</v>
      </c>
      <c r="H146" s="10">
        <f t="shared" si="8"/>
        <v>0</v>
      </c>
      <c r="I146" s="10"/>
      <c r="J146" s="11">
        <f t="shared" si="9"/>
        <v>1</v>
      </c>
      <c r="K146" s="10"/>
      <c r="L146" s="10">
        <f>VLOOKUP('Combined Labels'!E146,'Pietro Labels'!$E$2:$G$301, 3,FALSE)</f>
        <v>0</v>
      </c>
      <c r="M146" s="10">
        <f>VLOOKUP('Combined Labels'!E146, 'Nico Labels'!E146:G445, 3, FALSE)</f>
        <v>0</v>
      </c>
      <c r="N146">
        <f t="shared" si="10"/>
        <v>0</v>
      </c>
      <c r="P146">
        <f t="shared" si="11"/>
        <v>0</v>
      </c>
      <c r="Q146" t="str">
        <f>_xlfn.XLOOKUP(E146,'Nico Labels'!$E$2:$E$301,'Nico Labels'!$C$2:$C$301,,0,1)</f>
        <v>ve included the tltro iii. it is an element, of course, of doing the business. and that's an element that we have to take into account. what are the underlying movements? why are we confident about the further evolution of nii in belgium? and that has to do with what johan said. very good production, mostly on the mortgage side. but not only on the mortgage side, also sme lending. and then on the belgium territory, also on the corporate banking, we are good -- doing some good progress on the international branches there, the exposure is coming down somewhat. and as johan mentioned, we are writing these mortgages at substantially higher levels of what we have done last year. and at substantially higher levels of what is coming off the books and better than the back book. on the level of the</v>
      </c>
    </row>
    <row r="147" spans="1:17" ht="101.5" x14ac:dyDescent="0.35">
      <c r="A147" s="10" t="str">
        <f>'Pietro Labels'!A147</f>
        <v>warsaw</v>
      </c>
      <c r="B147" s="10">
        <f>'Pietro Labels'!B147</f>
        <v>52242</v>
      </c>
      <c r="C147" s="12" t="str">
        <f>'Pietro Labels'!C147</f>
        <v>esult was possible because of the number of programs that we've been deploying for a number of years. so market animation, [hbw/hvf] programs. so other initiatives such as analytical coverage support that helps keep the liquidity and velocity. on this slide, we show wig index and wig20 as compared to other recognized european and global indices. and as you can tell, it was a very good quarter for warsaw market. both warsaw stock exchange indices were way ahead. all the other indices, as you can tell from this chart, where you see established stock exchange indices from europe and elsewhere. so in terms of the cash market, well, first of all, the eob equity turnover value is denominated first of all in the polish zlotys. so in terms of polish zlotys, we were more or less zero or slightly be</v>
      </c>
      <c r="D147" s="10" t="str">
        <f>'Pietro Labels'!D147</f>
        <v>poland</v>
      </c>
      <c r="E147" s="10">
        <f>'Pietro Labels'!E147</f>
        <v>205398</v>
      </c>
      <c r="F147" s="10">
        <f>'Pietro Labels'!F147</f>
        <v>2</v>
      </c>
      <c r="G147" s="10">
        <f>VLOOKUP(E147,'Nico Labels'!$E$2:$F$301, 2, FALSE)</f>
        <v>1</v>
      </c>
      <c r="H147" s="10">
        <f t="shared" si="8"/>
        <v>1</v>
      </c>
      <c r="I147" s="10">
        <v>2</v>
      </c>
      <c r="J147" s="11">
        <f t="shared" si="9"/>
        <v>2</v>
      </c>
      <c r="K147" s="10"/>
      <c r="L147" s="10">
        <f>VLOOKUP('Combined Labels'!E147,'Pietro Labels'!$E$2:$G$301, 3,FALSE)</f>
        <v>0</v>
      </c>
      <c r="M147" s="10">
        <f>VLOOKUP('Combined Labels'!E147, 'Nico Labels'!E147:G446, 3, FALSE)</f>
        <v>0</v>
      </c>
      <c r="N147">
        <f t="shared" si="10"/>
        <v>0</v>
      </c>
      <c r="P147">
        <f t="shared" si="11"/>
        <v>0</v>
      </c>
      <c r="Q147" t="str">
        <f>_xlfn.XLOOKUP(E147,'Nico Labels'!$E$2:$E$301,'Nico Labels'!$C$2:$C$301,,0,1)</f>
        <v>esult was possible because of the number of programs that we've been deploying for a number of years. so market animation, [hbw/hvf] programs. so other initiatives such as analytical coverage support that helps keep the liquidity and velocity. on this slide, we show wig index and wig20 as compared to other recognized european and global indices. and as you can tell, it was a very good quarter for warsaw market. both warsaw stock exchange indices were way ahead. all the other indices, as you can tell from this chart, where you see established stock exchange indices from europe and elsewhere. so in terms of the cash market, well, first of all, the eob equity turnover value is denominated first of all in the polish zlotys. so in terms of polish zlotys, we were more or less zero or slightly be</v>
      </c>
    </row>
    <row r="148" spans="1:17" ht="101.5" x14ac:dyDescent="0.35">
      <c r="A148" s="10" t="str">
        <f>'Pietro Labels'!A148</f>
        <v>portugal</v>
      </c>
      <c r="B148" s="10">
        <f>'Pietro Labels'!B148</f>
        <v>41351</v>
      </c>
      <c r="C148" s="12" t="str">
        <f>'Pietro Labels'!C148</f>
        <v xml:space="preserve"> sheet resources. the bank's customer base continues to grow in the geographies in which we operate, having increased by 714,000 customers since march '19 to more than 5.6 million customers with an emphasis on the increase of 634,000 mobile customers. in portugal, the customer base increased by 6% in the same period, exceeding 2.4 million customers with an increase of 194,000 mobile customers. in portugal, 33% of customers already used our app, which is responsible for 85% of customers' digital interactions with the bank. the new app continues to be very well accepted by customers and drove the growth of mobile, as reflected in the significant rise in the number of access, up 69%; payments, up 75% and transfers, up 108% and sales, up 72%. slide 14. as i mentioned, the consolidated net prof</v>
      </c>
      <c r="D148" s="10" t="str">
        <f>'Pietro Labels'!D148</f>
        <v>portugal</v>
      </c>
      <c r="E148" s="10">
        <f>'Pietro Labels'!E148</f>
        <v>172661</v>
      </c>
      <c r="F148" s="10">
        <f>'Pietro Labels'!F148</f>
        <v>0</v>
      </c>
      <c r="G148" s="10">
        <f>VLOOKUP(E148,'Nico Labels'!$E$2:$F$301, 2, FALSE)</f>
        <v>1</v>
      </c>
      <c r="H148" s="10">
        <f t="shared" si="8"/>
        <v>1</v>
      </c>
      <c r="I148" s="10">
        <v>0</v>
      </c>
      <c r="J148" s="11">
        <f t="shared" si="9"/>
        <v>0</v>
      </c>
      <c r="K148" s="10"/>
      <c r="L148" s="10">
        <f>VLOOKUP('Combined Labels'!E148,'Pietro Labels'!$E$2:$G$301, 3,FALSE)</f>
        <v>1</v>
      </c>
      <c r="M148" s="10">
        <f>VLOOKUP('Combined Labels'!E148, 'Nico Labels'!E148:G447, 3, FALSE)</f>
        <v>0</v>
      </c>
      <c r="N148">
        <f t="shared" si="10"/>
        <v>1</v>
      </c>
      <c r="O148">
        <v>0</v>
      </c>
      <c r="P148">
        <f t="shared" si="11"/>
        <v>0</v>
      </c>
      <c r="Q148" t="str">
        <f>_xlfn.XLOOKUP(E148,'Nico Labels'!$E$2:$E$301,'Nico Labels'!$C$2:$C$301,,0,1)</f>
        <v xml:space="preserve"> sheet resources. the bank's customer base continues to grow in the geographies in which we operate, having increased by 714,000 customers since march '19 to more than 5.6 million customers with an emphasis on the increase of 634,000 mobile customers. in portugal, the customer base increased by 6% in the same period, exceeding 2.4 million customers with an increase of 194,000 mobile customers. in portugal, 33% of customers already used our app, which is responsible for 85% of customers' digital interactions with the bank. the new app continues to be very well accepted by customers and drove the growth of mobile, as reflected in the significant rise in the number of access, up 69%; payments, up 75% and transfers, up 108% and sales, up 72%. slide 14. as i mentioned, the consolidated net prof</v>
      </c>
    </row>
    <row r="149" spans="1:17" ht="101.5" x14ac:dyDescent="0.35">
      <c r="A149" s="10" t="str">
        <f>'Pietro Labels'!A149</f>
        <v>ireland</v>
      </c>
      <c r="B149" s="10">
        <f>'Pietro Labels'!B149</f>
        <v>4564</v>
      </c>
      <c r="C149" s="12" t="str">
        <f>'Pietro Labels'!C149</f>
        <v xml:space="preserve"> side. you've kind of tried to strip out some of the one-offs and anomalies that are in there. maybe some thoughts going into next year in terms of the underlying run rate. are we looking at the one-offs drop out [inaudible]. any change in -- you talked earlier on about maybe the uk we've had an investment period now and we're going to reap the rewards of that. would that imply maybe a pick-up in ireland or whatever? maybe just some overview. gary kennedy, allied irish banks plc - group director, finance &amp; enterprise technology well i think 2006 will see us still having a lot of activity in these regulatory driven type projects and also in basel ii, socs, local [inaudible] finished some of the other regulatory requirements will still be with us in 2006. and maybe you'll start to see a litt</v>
      </c>
      <c r="D149" s="10" t="str">
        <f>'Pietro Labels'!D149</f>
        <v>ireland</v>
      </c>
      <c r="E149" s="10">
        <f>'Pietro Labels'!E149</f>
        <v>15991</v>
      </c>
      <c r="F149" s="10">
        <f>'Pietro Labels'!F149</f>
        <v>0</v>
      </c>
      <c r="G149" s="10">
        <f>VLOOKUP(E149,'Nico Labels'!$E$2:$F$301, 2, FALSE)</f>
        <v>0</v>
      </c>
      <c r="H149" s="10">
        <f t="shared" si="8"/>
        <v>0</v>
      </c>
      <c r="I149" s="10"/>
      <c r="J149" s="11">
        <f t="shared" si="9"/>
        <v>0</v>
      </c>
      <c r="K149" s="10"/>
      <c r="L149" s="10">
        <f>VLOOKUP('Combined Labels'!E149,'Pietro Labels'!$E$2:$G$301, 3,FALSE)</f>
        <v>0</v>
      </c>
      <c r="M149" s="10">
        <f>VLOOKUP('Combined Labels'!E149, 'Nico Labels'!E149:G448, 3, FALSE)</f>
        <v>1</v>
      </c>
      <c r="N149">
        <f t="shared" si="10"/>
        <v>1</v>
      </c>
      <c r="O149">
        <v>1</v>
      </c>
      <c r="P149">
        <f t="shared" si="11"/>
        <v>1</v>
      </c>
      <c r="Q149" t="str">
        <f>_xlfn.XLOOKUP(E149,'Nico Labels'!$E$2:$E$301,'Nico Labels'!$C$2:$C$301,,0,1)</f>
        <v xml:space="preserve"> side. you've kind of tried to strip out some of the one-offs and anomalies that are in there. maybe some thoughts going into next year in terms of the underlying run rate. are we looking at the one-offs drop out [inaudible]. any change in -- you talked earlier on about maybe the uk we've had an investment period now and we're going to reap the rewards of that. would that imply maybe a pick-up in ireland or whatever? maybe just some overview. gary kennedy, allied irish banks plc - group director, finance &amp; enterprise technology well i think 2006 will see us still having a lot of activity in these regulatory driven type projects and also in basel ii, socs, local [inaudible] finished some of the other regulatory requirements will still be with us in 2006. and maybe you'll start to see a litt</v>
      </c>
    </row>
    <row r="150" spans="1:17" ht="101.5" x14ac:dyDescent="0.35">
      <c r="A150" s="10" t="str">
        <f>'Pietro Labels'!A150</f>
        <v>italy</v>
      </c>
      <c r="B150" s="10">
        <f>'Pietro Labels'!B150</f>
        <v>5779</v>
      </c>
      <c r="C150" s="12" t="str">
        <f>'Pietro Labels'!C150</f>
        <v xml:space="preserve"> monte dei paschi di siena - i'm [peron dean] i'll start on your last question. following upon what happened in 2005 with ias, some companies valued or revalued their stake in the bank of italy. others remained still but they had done that beforehand based on previous loans in the area. so the bank of italy took a position by saying the value of -- or the capital gain or your stake in the bank of italy is not considered for the purposes of the regulatory capital, so it is zero for those who nearly proceeded to the revaluing with a gradual depreciation of which will gradually turn to zero for the rest of the world. so equal treatment but with a different timeframe. francesca tondi, jp morgan - analyst so the impact on capital is brought to zero? peron dean, banca monte dei paschi di siena -</v>
      </c>
      <c r="D150" s="10" t="str">
        <f>'Pietro Labels'!D150</f>
        <v>italy</v>
      </c>
      <c r="E150" s="10">
        <f>'Pietro Labels'!E150</f>
        <v>22078</v>
      </c>
      <c r="F150" s="10">
        <f>'Pietro Labels'!F150</f>
        <v>0</v>
      </c>
      <c r="G150" s="10">
        <f>VLOOKUP(E150,'Nico Labels'!$E$2:$F$301, 2, FALSE)</f>
        <v>0</v>
      </c>
      <c r="H150" s="10">
        <f t="shared" si="8"/>
        <v>0</v>
      </c>
      <c r="I150" s="10"/>
      <c r="J150" s="11">
        <f t="shared" si="9"/>
        <v>0</v>
      </c>
      <c r="K150" s="10"/>
      <c r="L150" s="10">
        <f>VLOOKUP('Combined Labels'!E150,'Pietro Labels'!$E$2:$G$301, 3,FALSE)</f>
        <v>0</v>
      </c>
      <c r="M150" s="10">
        <f>VLOOKUP('Combined Labels'!E150, 'Nico Labels'!E150:G449, 3, FALSE)</f>
        <v>0</v>
      </c>
      <c r="N150">
        <f t="shared" si="10"/>
        <v>0</v>
      </c>
      <c r="P150">
        <f t="shared" si="11"/>
        <v>0</v>
      </c>
      <c r="Q150" t="str">
        <f>_xlfn.XLOOKUP(E150,'Nico Labels'!$E$2:$E$301,'Nico Labels'!$C$2:$C$301,,0,1)</f>
        <v xml:space="preserve"> monte dei paschi di siena - i'm [peron dean] i'll start on your last question. following upon what happened in 2005 with ias, some companies valued or revalued their stake in the bank of italy. others remained still but they had done that beforehand based on previous loans in the area. so the bank of italy took a position by saying the value of -- or the capital gain or your stake in the bank of italy is not considered for the purposes of the regulatory capital, so it is zero for those who nearly proceeded to the revaluing with a gradual depreciation of which will gradually turn to zero for the rest of the world. so equal treatment but with a different timeframe. francesca tondi, jp morgan - analyst so the impact on capital is brought to zero? peron dean, banca monte dei paschi di siena -</v>
      </c>
    </row>
    <row r="151" spans="1:17" ht="101.5" x14ac:dyDescent="0.35">
      <c r="A151" s="10" t="str">
        <f>'Pietro Labels'!A151</f>
        <v>holland</v>
      </c>
      <c r="B151" s="10">
        <f>'Pietro Labels'!B151</f>
        <v>6705</v>
      </c>
      <c r="C151" s="12" t="str">
        <f>'Pietro Labels'!C151</f>
        <v>an entrepreneurial culture of ownership and accountability for performance and is appropriate for the way that the asset management sector has changed and is developing. focus has to remain on performance, and over the half-year we've recruited a further 12 senior investment professionals. we've centralized our euro government bond team in amsterdam, upgraded marketing teams both in the uk and in holland and put in place a revised long-term incentive scheme to attract and retain staff. our headline profit numbers mask the trend underpinning the figures, which philip will deal with in more detail. eev underlying profit shows a 9% decrease, but the comparison is distorted by a number of one-off positive items which were in the 2005 figures. if you strip these out the trend remains firmly upw</v>
      </c>
      <c r="D151" s="10" t="str">
        <f>'Pietro Labels'!D151</f>
        <v>netherlands</v>
      </c>
      <c r="E151" s="10">
        <f>'Pietro Labels'!E151</f>
        <v>25203</v>
      </c>
      <c r="F151" s="10">
        <f>'Pietro Labels'!F151</f>
        <v>0</v>
      </c>
      <c r="G151" s="10">
        <f>VLOOKUP(E151,'Nico Labels'!$E$2:$F$301, 2, FALSE)</f>
        <v>0</v>
      </c>
      <c r="H151" s="10">
        <f t="shared" si="8"/>
        <v>0</v>
      </c>
      <c r="I151" s="10"/>
      <c r="J151" s="11">
        <f t="shared" si="9"/>
        <v>0</v>
      </c>
      <c r="K151" s="10"/>
      <c r="L151" s="10">
        <f>VLOOKUP('Combined Labels'!E151,'Pietro Labels'!$E$2:$G$301, 3,FALSE)</f>
        <v>0</v>
      </c>
      <c r="M151" s="10">
        <f>VLOOKUP('Combined Labels'!E151, 'Nico Labels'!E151:G450, 3, FALSE)</f>
        <v>1</v>
      </c>
      <c r="N151">
        <f t="shared" si="10"/>
        <v>1</v>
      </c>
      <c r="O151">
        <v>1</v>
      </c>
      <c r="P151">
        <f t="shared" si="11"/>
        <v>1</v>
      </c>
      <c r="Q151" t="str">
        <f>_xlfn.XLOOKUP(E151,'Nico Labels'!$E$2:$E$301,'Nico Labels'!$C$2:$C$301,,0,1)</f>
        <v>an entrepreneurial culture of ownership and accountability for performance and is appropriate for the way that the asset management sector has changed and is developing. focus has to remain on performance, and over the half-year we've recruited a further 12 senior investment professionals. we've centralized our euro government bond team in amsterdam, upgraded marketing teams both in the uk and in holland and put in place a revised long-term incentive scheme to attract and retain staff. our headline profit numbers mask the trend underpinning the figures, which philip will deal with in more detail. eev underlying profit shows a 9% decrease, but the comparison is distorted by a number of one-off positive items which were in the 2005 figures. if you strip these out the trend remains firmly upw</v>
      </c>
    </row>
    <row r="152" spans="1:17" ht="101.5" x14ac:dyDescent="0.35">
      <c r="A152" s="10" t="str">
        <f>'Pietro Labels'!A152</f>
        <v>sweden</v>
      </c>
      <c r="B152" s="10">
        <f>'Pietro Labels'!B152</f>
        <v>34620</v>
      </c>
      <c r="C152" s="12" t="str">
        <f>'Pietro Labels'!C152</f>
        <v>related costs. impairments, which by nature fluctuate at c&amp;i, were almost flat. the credit quality of the oil-related exposure has stabilized. at wealth management, profit before tax was down 18% from the level in the first quarter of last year as the unit, like c&amp;i, was affected by turbulent market conditions and lower activity. danica saw positive developments driven by strong premium growth in sweden in particular. fee income, despite being down 3% from the level in the first quarter of last year, remained at a strong level. an increase in assets under management had a positive effect. however, fee income in the first quarter of last year benefited from product launches. trading income showed a small negative result in the first quarter due to lower investment result in the health and a</v>
      </c>
      <c r="D152" s="10" t="str">
        <f>'Pietro Labels'!D152</f>
        <v>sweden</v>
      </c>
      <c r="E152" s="10">
        <f>'Pietro Labels'!E152</f>
        <v>148265</v>
      </c>
      <c r="F152" s="10">
        <f>'Pietro Labels'!F152</f>
        <v>0</v>
      </c>
      <c r="G152" s="10">
        <f>VLOOKUP(E152,'Nico Labels'!$E$2:$F$301, 2, FALSE)</f>
        <v>0</v>
      </c>
      <c r="H152" s="10">
        <f t="shared" si="8"/>
        <v>0</v>
      </c>
      <c r="I152" s="10"/>
      <c r="J152" s="11">
        <f t="shared" si="9"/>
        <v>0</v>
      </c>
      <c r="K152" s="10"/>
      <c r="L152" s="10">
        <f>VLOOKUP('Combined Labels'!E152,'Pietro Labels'!$E$2:$G$301, 3,FALSE)</f>
        <v>0</v>
      </c>
      <c r="M152" s="10">
        <f>VLOOKUP('Combined Labels'!E152, 'Nico Labels'!E152:G451, 3, FALSE)</f>
        <v>0</v>
      </c>
      <c r="N152">
        <f t="shared" si="10"/>
        <v>0</v>
      </c>
      <c r="P152">
        <f t="shared" si="11"/>
        <v>0</v>
      </c>
      <c r="Q152" t="str">
        <f>_xlfn.XLOOKUP(E152,'Nico Labels'!$E$2:$E$301,'Nico Labels'!$C$2:$C$301,,0,1)</f>
        <v>related costs. impairments, which by nature fluctuate at c&amp;i, were almost flat. the credit quality of the oil-related exposure has stabilized. at wealth management, profit before tax was down 18% from the level in the first quarter of last year as the unit, like c&amp;i, was affected by turbulent market conditions and lower activity. danica saw positive developments driven by strong premium growth in sweden in particular. fee income, despite being down 3% from the level in the first quarter of last year, remained at a strong level. an increase in assets under management had a positive effect. however, fee income in the first quarter of last year benefited from product launches. trading income showed a small negative result in the first quarter due to lower investment result in the health and a</v>
      </c>
    </row>
    <row r="153" spans="1:17" ht="101.5" x14ac:dyDescent="0.35">
      <c r="A153" s="10" t="str">
        <f>'Pietro Labels'!A153</f>
        <v>italy</v>
      </c>
      <c r="B153" s="10">
        <f>'Pietro Labels'!B153</f>
        <v>23613</v>
      </c>
      <c r="C153" s="12" t="str">
        <f>'Pietro Labels'!C153</f>
        <v>miums. in our europe and south africa segment, results were similar to the prior-year fourth quarter, both periods reflecting some adverse critical illness claims experienced in the uk. that segment of the market continues to be very competitive and we are not winning many new quotes there. pretax operating income totaled $14 million for the quarter with strong operating performances in spain and italy, reflecting typical claims volatility. net premiums were down quarter over quarter, primarily due to single premium enforced transactions in italy in the prior year. those transactions added nearly $100 million to 2012's fourth-quarter premiums. our corporate segment reported a pretax operating loss of about $22 million this period, reflecting lower investment income coupled with increases i</v>
      </c>
      <c r="D153" s="10" t="str">
        <f>'Pietro Labels'!D153</f>
        <v>italy</v>
      </c>
      <c r="E153" s="10">
        <f>'Pietro Labels'!E153</f>
        <v>107957</v>
      </c>
      <c r="F153" s="10">
        <f>'Pietro Labels'!F153</f>
        <v>2</v>
      </c>
      <c r="G153" s="10">
        <f>VLOOKUP(E153,'Nico Labels'!$E$2:$F$301, 2, FALSE)</f>
        <v>1</v>
      </c>
      <c r="H153" s="10">
        <f t="shared" si="8"/>
        <v>1</v>
      </c>
      <c r="I153" s="10">
        <v>1</v>
      </c>
      <c r="J153" s="11">
        <f t="shared" si="9"/>
        <v>1</v>
      </c>
      <c r="K153" s="10"/>
      <c r="L153" s="10">
        <f>VLOOKUP('Combined Labels'!E153,'Pietro Labels'!$E$2:$G$301, 3,FALSE)</f>
        <v>0</v>
      </c>
      <c r="M153" s="10">
        <f>VLOOKUP('Combined Labels'!E153, 'Nico Labels'!E153:G452, 3, FALSE)</f>
        <v>0</v>
      </c>
      <c r="N153">
        <f t="shared" si="10"/>
        <v>0</v>
      </c>
      <c r="P153">
        <f t="shared" si="11"/>
        <v>0</v>
      </c>
      <c r="Q153" t="str">
        <f>_xlfn.XLOOKUP(E153,'Nico Labels'!$E$2:$E$301,'Nico Labels'!$C$2:$C$301,,0,1)</f>
        <v>miums. in our europe and south africa segment, results were similar to the prior-year fourth quarter, both periods reflecting some adverse critical illness claims experienced in the uk. that segment of the market continues to be very competitive and we are not winning many new quotes there. pretax operating income totaled $14 million for the quarter with strong operating performances in spain and italy, reflecting typical claims volatility. net premiums were down quarter over quarter, primarily due to single premium enforced transactions in italy in the prior year. those transactions added nearly $100 million to 2012's fourth-quarter premiums. our corporate segment reported a pretax operating loss of about $22 million this period, reflecting lower investment income coupled with increases i</v>
      </c>
    </row>
    <row r="154" spans="1:17" ht="101.5" x14ac:dyDescent="0.35">
      <c r="A154" s="10" t="str">
        <f>'Pietro Labels'!A154</f>
        <v>ireland</v>
      </c>
      <c r="B154" s="10">
        <f>'Pietro Labels'!B154</f>
        <v>48597</v>
      </c>
      <c r="C154" s="12" t="str">
        <f>'Pietro Labels'!C154</f>
        <v>re well positioned to welcome new customers from exiting banks in ireland. and finally, the state shareholding is down to less than 3% with full private ownership in site. all of this leaves the group very much on track to deliver sustainable rote of greater than 10% in the near term. before we turn to questions, i'd like to thank francesca for the outstanding contribution she has made to bank of ireland over the last 5 years. all of us wish you the very best for the future. we now invite any questions that you may have. questions and answers operator and the first question comes from the line of diarmaid sheridan from davy. diarmaid sheridan, davy, research division - financials analyst francesca, mark. three, if i may, please. firstly, around the return on tangible equity trajectory. whe</v>
      </c>
      <c r="D154" s="10" t="str">
        <f>'Pietro Labels'!D154</f>
        <v>ireland</v>
      </c>
      <c r="E154" s="10">
        <f>'Pietro Labels'!E154</f>
        <v>195187</v>
      </c>
      <c r="F154" s="10">
        <f>'Pietro Labels'!F154</f>
        <v>0</v>
      </c>
      <c r="G154" s="10">
        <f>VLOOKUP(E154,'Nico Labels'!$E$2:$F$301, 2, FALSE)</f>
        <v>0</v>
      </c>
      <c r="H154" s="10">
        <f t="shared" si="8"/>
        <v>0</v>
      </c>
      <c r="I154" s="10"/>
      <c r="J154" s="11">
        <f t="shared" si="9"/>
        <v>0</v>
      </c>
      <c r="K154" s="10"/>
      <c r="L154" s="10">
        <f>VLOOKUP('Combined Labels'!E154,'Pietro Labels'!$E$2:$G$301, 3,FALSE)</f>
        <v>1</v>
      </c>
      <c r="M154" s="10">
        <f>VLOOKUP('Combined Labels'!E154, 'Nico Labels'!E154:G453, 3, FALSE)</f>
        <v>1</v>
      </c>
      <c r="N154">
        <f t="shared" si="10"/>
        <v>0</v>
      </c>
      <c r="P154">
        <f t="shared" si="11"/>
        <v>1</v>
      </c>
      <c r="Q154" t="str">
        <f>_xlfn.XLOOKUP(E154,'Nico Labels'!$E$2:$E$301,'Nico Labels'!$C$2:$C$301,,0,1)</f>
        <v>re well positioned to welcome new customers from exiting banks in ireland. and finally, the state shareholding is down to less than 3% with full private ownership in site. all of this leaves the group very much on track to deliver sustainable rote of greater than 10% in the near term. before we turn to questions, i'd like to thank francesca for the outstanding contribution she has made to bank of ireland over the last 5 years. all of us wish you the very best for the future. we now invite any questions that you may have. questions and answers operator and the first question comes from the line of diarmaid sheridan from davy. diarmaid sheridan, davy, research division - financials analyst francesca, mark. three, if i may, please. firstly, around the return on tangible equity trajectory. whe</v>
      </c>
    </row>
    <row r="155" spans="1:17" ht="101.5" x14ac:dyDescent="0.35">
      <c r="A155" s="10" t="str">
        <f>'Pietro Labels'!A155</f>
        <v>france</v>
      </c>
      <c r="B155" s="10">
        <f>'Pietro Labels'!B155</f>
        <v>38684</v>
      </c>
      <c r="C155" s="12" t="str">
        <f>'Pietro Labels'!C155</f>
        <v>etention rate. so we are going to continue to roll out vitality in all europe. so the strategy is unchanged, and we worked a lot of fees -- on fees over the past months first, and we are going to accelerate on the vitality strategy. on france, yes, there has been more demand on euro france. so our unit-linked mix has decreased. we are still higher than the market and our unit-linked mix is 29% in france compared to 24% for the market, which we are happy to be higher than the market. but we are not satisfied with this mix. so we are going to be extremely disciplined on the needs for the new business. the pacte law coming up in october will give us new opportunities, especially on the pension products. so we are going to work hard on the life business mix in france. operator the next questio</v>
      </c>
      <c r="D155" s="10" t="str">
        <f>'Pietro Labels'!D155</f>
        <v>france</v>
      </c>
      <c r="E155" s="10">
        <f>'Pietro Labels'!E155</f>
        <v>163320</v>
      </c>
      <c r="F155" s="10">
        <f>'Pietro Labels'!F155</f>
        <v>-1</v>
      </c>
      <c r="G155" s="10">
        <f>VLOOKUP(E155,'Nico Labels'!$E$2:$F$301, 2, FALSE)</f>
        <v>0</v>
      </c>
      <c r="H155" s="10">
        <f t="shared" si="8"/>
        <v>1</v>
      </c>
      <c r="I155" s="10">
        <v>0</v>
      </c>
      <c r="J155" s="11">
        <f t="shared" si="9"/>
        <v>0</v>
      </c>
      <c r="K155" s="10"/>
      <c r="L155" s="10">
        <f>VLOOKUP('Combined Labels'!E155,'Pietro Labels'!$E$2:$G$301, 3,FALSE)</f>
        <v>0</v>
      </c>
      <c r="M155" s="10">
        <f>VLOOKUP('Combined Labels'!E155, 'Nico Labels'!E155:G454, 3, FALSE)</f>
        <v>0</v>
      </c>
      <c r="N155">
        <f t="shared" si="10"/>
        <v>0</v>
      </c>
      <c r="P155">
        <f t="shared" si="11"/>
        <v>0</v>
      </c>
      <c r="Q155" t="str">
        <f>_xlfn.XLOOKUP(E155,'Nico Labels'!$E$2:$E$301,'Nico Labels'!$C$2:$C$301,,0,1)</f>
        <v>etention rate. so we are going to continue to roll out vitality in all europe. so the strategy is unchanged, and we worked a lot of fees -- on fees over the past months first, and we are going to accelerate on the vitality strategy. on france, yes, there has been more demand on euro france. so our unit-linked mix has decreased. we are still higher than the market and our unit-linked mix is 29% in france compared to 24% for the market, which we are happy to be higher than the market. but we are not satisfied with this mix. so we are going to be extremely disciplined on the needs for the new business. the pacte law coming up in october will give us new opportunities, especially on the pension products. so we are going to work hard on the life business mix in france. operator the next questio</v>
      </c>
    </row>
    <row r="156" spans="1:17" ht="101.5" x14ac:dyDescent="0.35">
      <c r="A156" s="10" t="str">
        <f>'Pietro Labels'!A156</f>
        <v>poland</v>
      </c>
      <c r="B156" s="10">
        <f>'Pietro Labels'!B156</f>
        <v>40150</v>
      </c>
      <c r="C156" s="12" t="str">
        <f>'Pietro Labels'!C156</f>
        <v xml:space="preserve"> just for clarity because i saw also some confusion about this, so just to be clear, the impact on net terms was also pln 223 million. this does not mean that at the end of the day, the losses will be or not tax deductible. this is a separate discussion. i'm just saying that this provision that we made, we did not treat it as tax deductible for the time being. kamil stolarski, santander brokerage poland, research division - head of equity research some other banks, i'm commenting on swiss franc mortgages provisions, said that they have divided the swiss franc portfolio into separate other portfolios, like the nominated index and then so on of acquired acquisitions. and i wonder, how should we think about your, let's say, swiss franc portfolio? is it really homogeneous, like very similar? o</v>
      </c>
      <c r="D156" s="10" t="str">
        <f>'Pietro Labels'!D156</f>
        <v>poland</v>
      </c>
      <c r="E156" s="10">
        <f>'Pietro Labels'!E156</f>
        <v>167828</v>
      </c>
      <c r="F156" s="10">
        <f>'Pietro Labels'!F156</f>
        <v>-1</v>
      </c>
      <c r="G156" s="10">
        <f>VLOOKUP(E156,'Nico Labels'!$E$2:$F$301, 2, FALSE)</f>
        <v>0</v>
      </c>
      <c r="H156" s="10">
        <f t="shared" si="8"/>
        <v>1</v>
      </c>
      <c r="I156" s="10"/>
      <c r="J156" s="11">
        <f t="shared" si="9"/>
        <v>0</v>
      </c>
      <c r="K156" s="10"/>
      <c r="L156" s="10">
        <f>VLOOKUP('Combined Labels'!E156,'Pietro Labels'!$E$2:$G$301, 3,FALSE)</f>
        <v>0</v>
      </c>
      <c r="M156" s="10">
        <f>VLOOKUP('Combined Labels'!E156, 'Nico Labels'!E156:G455, 3, FALSE)</f>
        <v>1</v>
      </c>
      <c r="N156">
        <f t="shared" si="10"/>
        <v>1</v>
      </c>
      <c r="O156">
        <v>1</v>
      </c>
      <c r="P156">
        <f t="shared" si="11"/>
        <v>1</v>
      </c>
      <c r="Q156" t="str">
        <f>_xlfn.XLOOKUP(E156,'Nico Labels'!$E$2:$E$301,'Nico Labels'!$C$2:$C$301,,0,1)</f>
        <v xml:space="preserve"> just for clarity because i saw also some confusion about this, so just to be clear, the impact on net terms was also pln 223 million. this does not mean that at the end of the day, the losses will be or not tax deductible. this is a separate discussion. i'm just saying that this provision that we made, we did not treat it as tax deductible for the time being. kamil stolarski, santander brokerage poland, research division - head of equity research some other banks, i'm commenting on swiss franc mortgages provisions, said that they have divided the swiss franc portfolio into separate other portfolios, like the nominated index and then so on of acquired acquisitions. and i wonder, how should we think about your, let's say, swiss franc portfolio? is it really homogeneous, like very similar? o</v>
      </c>
    </row>
    <row r="157" spans="1:17" ht="101.5" x14ac:dyDescent="0.35">
      <c r="A157" s="10" t="str">
        <f>'Pietro Labels'!A157</f>
        <v>italian</v>
      </c>
      <c r="B157" s="10">
        <f>'Pietro Labels'!B157</f>
        <v>22199</v>
      </c>
      <c r="C157" s="12" t="str">
        <f>'Pietro Labels'!C157</f>
        <v xml:space="preserve">er 2013 saw a significant improvement in market sentiment and increased risk appetite compared to the second half of 2012. however, cb&amp;s revenues were down 4% year over year due to the absence of [ipo]-driven liquidity in the prior-year quarter. after a strong january, driven by sustained risk appetite, capital markets activity tailed off in february, reflecting concerns over the us sequester and italian election, before picking up again in march as fears of a global slowdown faded on strong economic data. with this environment, cb&amp;s continued to operate at low-risk levels in the first quarter of 2013, maintaining var levels in line with year end 2012 and with, by the way, no negative trading days in the quarter. year over year our basel 2.5 risk-weighted assets are down 16%. non-interest </v>
      </c>
      <c r="D157" s="10" t="str">
        <f>'Pietro Labels'!D157</f>
        <v>italy</v>
      </c>
      <c r="E157" s="10">
        <f>'Pietro Labels'!E157</f>
        <v>101250</v>
      </c>
      <c r="F157" s="10">
        <f>'Pietro Labels'!F157</f>
        <v>-2</v>
      </c>
      <c r="G157" s="10">
        <f>VLOOKUP(E157,'Nico Labels'!$E$2:$F$301, 2, FALSE)</f>
        <v>-1</v>
      </c>
      <c r="H157" s="10">
        <f t="shared" si="8"/>
        <v>1</v>
      </c>
      <c r="I157" s="10">
        <v>-2</v>
      </c>
      <c r="J157" s="11">
        <f t="shared" si="9"/>
        <v>-2</v>
      </c>
      <c r="K157" s="10"/>
      <c r="L157" s="10">
        <f>VLOOKUP('Combined Labels'!E157,'Pietro Labels'!$E$2:$G$301, 3,FALSE)</f>
        <v>0</v>
      </c>
      <c r="M157" s="10">
        <f>VLOOKUP('Combined Labels'!E157, 'Nico Labels'!E157:G456, 3, FALSE)</f>
        <v>0</v>
      </c>
      <c r="N157">
        <f t="shared" si="10"/>
        <v>0</v>
      </c>
      <c r="P157">
        <f t="shared" si="11"/>
        <v>0</v>
      </c>
      <c r="Q157" t="str">
        <f>_xlfn.XLOOKUP(E157,'Nico Labels'!$E$2:$E$301,'Nico Labels'!$C$2:$C$301,,0,1)</f>
        <v xml:space="preserve">er 2013 saw a significant improvement in market sentiment and increased risk appetite compared to the second half of 2012. however, cb&amp;s revenues were down 4% year over year due to the absence of [ipo]-driven liquidity in the prior-year quarter. after a strong january, driven by sustained risk appetite, capital markets activity tailed off in february, reflecting concerns over the us sequester and italian election, before picking up again in march as fears of a global slowdown faded on strong economic data. with this environment, cb&amp;s continued to operate at low-risk levels in the first quarter of 2013, maintaining var levels in line with year end 2012 and with, by the way, no negative trading days in the quarter. year over year our basel 2.5 risk-weighted assets are down 16%. non-interest </v>
      </c>
    </row>
    <row r="158" spans="1:17" ht="101.5" x14ac:dyDescent="0.35">
      <c r="A158" s="10" t="str">
        <f>'Pietro Labels'!A158</f>
        <v>germany</v>
      </c>
      <c r="B158" s="10">
        <f>'Pietro Labels'!B158</f>
        <v>1748</v>
      </c>
      <c r="C158" s="12" t="str">
        <f>'Pietro Labels'!C158</f>
        <v>opportunities for this year. in general, you can say that - if i remember correctly now - our traditional or large corporate is about 50% of the bulk. financial institutions are - or the revenues fee (ph), are around 30%, 35% of the business, and mid-corporates are around 15%, 20%. if you look at expansions and from that perspective you can say that we hope to continue, want to continue expand in germany. we want to continue to build up our business with the other, non-swedish nordic business. and in sweden in general, we are putting in some initiatives both on kind of the mid-corporate from the merchant side, as well as the smes in the retail business. that's one of our focuses for this year, as a matter of fact. we think we've been very successful with organized (inaudible) that we've do</v>
      </c>
      <c r="D158" s="10" t="str">
        <f>'Pietro Labels'!D158</f>
        <v>germany</v>
      </c>
      <c r="E158" s="10">
        <f>'Pietro Labels'!E158</f>
        <v>4793</v>
      </c>
      <c r="F158" s="10">
        <f>'Pietro Labels'!F158</f>
        <v>1</v>
      </c>
      <c r="G158" s="10">
        <f>VLOOKUP(E158,'Nico Labels'!$E$2:$F$301, 2, FALSE)</f>
        <v>1</v>
      </c>
      <c r="H158" s="10">
        <f t="shared" si="8"/>
        <v>0</v>
      </c>
      <c r="I158" s="10"/>
      <c r="J158" s="11">
        <f t="shared" si="9"/>
        <v>1</v>
      </c>
      <c r="K158" s="10"/>
      <c r="L158" s="10">
        <f>VLOOKUP('Combined Labels'!E158,'Pietro Labels'!$E$2:$G$301, 3,FALSE)</f>
        <v>0</v>
      </c>
      <c r="M158" s="10">
        <f>VLOOKUP('Combined Labels'!E158, 'Nico Labels'!E158:G457, 3, FALSE)</f>
        <v>0</v>
      </c>
      <c r="N158">
        <f t="shared" si="10"/>
        <v>0</v>
      </c>
      <c r="P158">
        <f t="shared" si="11"/>
        <v>0</v>
      </c>
      <c r="Q158" t="str">
        <f>_xlfn.XLOOKUP(E158,'Nico Labels'!$E$2:$E$301,'Nico Labels'!$C$2:$C$301,,0,1)</f>
        <v>opportunities for this year. in general, you can say that - if i remember correctly now - our traditional or large corporate is about 50% of the bulk. financial institutions are - or the revenues fee (ph), are around 30%, 35% of the business, and mid-corporates are around 15%, 20%. if you look at expansions and from that perspective you can say that we hope to continue, want to continue expand in germany. we want to continue to build up our business with the other, non-swedish nordic business. and in sweden in general, we are putting in some initiatives both on kind of the mid-corporate from the merchant side, as well as the smes in the retail business. that's one of our focuses for this year, as a matter of fact. we think we've been very successful with organized (inaudible) that we've do</v>
      </c>
    </row>
    <row r="159" spans="1:17" ht="101.5" x14ac:dyDescent="0.35">
      <c r="A159" s="10" t="str">
        <f>'Pietro Labels'!A159</f>
        <v>romania</v>
      </c>
      <c r="B159" s="10">
        <f>'Pietro Labels'!B159</f>
        <v>4657</v>
      </c>
      <c r="C159" s="12" t="str">
        <f>'Pietro Labels'!C159</f>
        <v xml:space="preserve"> when you look at the certain second quarter of south eastern europe, we have more of a difference. and there we have identified a small cut off area between the first quarter and the second quarter, and some expenses which should have been recorded in the first were missed out by the subsidiaries, and were recorded in the second quarter. having said that, one needs to remember that especially in romania, where we've had very, very high -- where we have very high depreciation -- no, appreciation, sorry, of the romanian currency. we have had a 17% year on year appreciation. that makes a difference in the way the numbers come in. and these are the main things. in addition to the fact that in south eastern europe we are recruiting more people, we are spending more money in i.t. we have alread</v>
      </c>
      <c r="D159" s="10" t="str">
        <f>'Pietro Labels'!D159</f>
        <v>romania</v>
      </c>
      <c r="E159" s="10">
        <f>'Pietro Labels'!E159</f>
        <v>16329</v>
      </c>
      <c r="F159" s="10">
        <f>'Pietro Labels'!F159</f>
        <v>0</v>
      </c>
      <c r="G159" s="10">
        <f>VLOOKUP(E159,'Nico Labels'!$E$2:$F$301, 2, FALSE)</f>
        <v>1</v>
      </c>
      <c r="H159" s="10">
        <f t="shared" si="8"/>
        <v>1</v>
      </c>
      <c r="I159" s="10">
        <v>1</v>
      </c>
      <c r="J159" s="11">
        <f t="shared" si="9"/>
        <v>1</v>
      </c>
      <c r="K159" s="10"/>
      <c r="L159" s="10">
        <f>VLOOKUP('Combined Labels'!E159,'Pietro Labels'!$E$2:$G$301, 3,FALSE)</f>
        <v>0</v>
      </c>
      <c r="M159" s="10">
        <f>VLOOKUP('Combined Labels'!E159, 'Nico Labels'!E159:G458, 3, FALSE)</f>
        <v>0</v>
      </c>
      <c r="N159">
        <f t="shared" si="10"/>
        <v>0</v>
      </c>
      <c r="P159">
        <f t="shared" si="11"/>
        <v>0</v>
      </c>
      <c r="Q159" t="str">
        <f>_xlfn.XLOOKUP(E159,'Nico Labels'!$E$2:$E$301,'Nico Labels'!$C$2:$C$301,,0,1)</f>
        <v xml:space="preserve"> when you look at the certain second quarter of south eastern europe, we have more of a difference. and there we have identified a small cut off area between the first quarter and the second quarter, and some expenses which should have been recorded in the first were missed out by the subsidiaries, and were recorded in the second quarter. having said that, one needs to remember that especially in romania, where we've had very, very high -- where we have very high depreciation -- no, appreciation, sorry, of the romanian currency. we have had a 17% year on year appreciation. that makes a difference in the way the numbers come in. and these are the main things. in addition to the fact that in south eastern europe we are recruiting more people, we are spending more money in i.t. we have alread</v>
      </c>
    </row>
    <row r="160" spans="1:17" ht="101.5" x14ac:dyDescent="0.35">
      <c r="A160" s="10" t="str">
        <f>'Pietro Labels'!A160</f>
        <v>italy</v>
      </c>
      <c r="B160" s="10">
        <f>'Pietro Labels'!B160</f>
        <v>24483</v>
      </c>
      <c r="C160" s="12" t="str">
        <f>'Pietro Labels'!C160</f>
        <v>italian bank. and if we look at maturities, it is 10 years. it is also the first time for a european bank. the offer has been received exceptionally well with an order book of almost $8 billion from more or less 450 investors, and this confirms the appetite for our paper. let's move now to page 10. it's about our funding. as i said already, we have achieved a 30% of funding at group level; 42% in italy. we have taken advantage of a further easing of the market condition. with respect to ltro, since the beginning, we have paid back eur10 billion. so from eur26 billion, we are down now to eur16 billion. eur5 billion have been paid back in 2014, and we will continue in this direction paying the entire eur16 amount month after month before maturity, maintaining a similar maturity profile. so n</v>
      </c>
      <c r="D160" s="10" t="str">
        <f>'Pietro Labels'!D160</f>
        <v>italy</v>
      </c>
      <c r="E160" s="10">
        <f>'Pietro Labels'!E160</f>
        <v>111766</v>
      </c>
      <c r="F160" s="10">
        <f>'Pietro Labels'!F160</f>
        <v>1</v>
      </c>
      <c r="G160" s="10">
        <f>VLOOKUP(E160,'Nico Labels'!$E$2:$F$301, 2, FALSE)</f>
        <v>0</v>
      </c>
      <c r="H160" s="10">
        <f t="shared" si="8"/>
        <v>1</v>
      </c>
      <c r="I160" s="10">
        <v>0</v>
      </c>
      <c r="J160" s="11">
        <f t="shared" si="9"/>
        <v>0</v>
      </c>
      <c r="K160" s="10"/>
      <c r="L160" s="10">
        <f>VLOOKUP('Combined Labels'!E160,'Pietro Labels'!$E$2:$G$301, 3,FALSE)</f>
        <v>0</v>
      </c>
      <c r="M160" s="10">
        <f>VLOOKUP('Combined Labels'!E160, 'Nico Labels'!E160:G459, 3, FALSE)</f>
        <v>0</v>
      </c>
      <c r="N160">
        <f t="shared" si="10"/>
        <v>0</v>
      </c>
      <c r="P160">
        <f t="shared" si="11"/>
        <v>0</v>
      </c>
      <c r="Q160" t="str">
        <f>_xlfn.XLOOKUP(E160,'Nico Labels'!$E$2:$E$301,'Nico Labels'!$C$2:$C$301,,0,1)</f>
        <v>italian bank. and if we look at maturities, it is 10 years. it is also the first time for a european bank. the offer has been received exceptionally well with an order book of almost $8 billion from more or less 450 investors, and this confirms the appetite for our paper. let's move now to page 10. it's about our funding. as i said already, we have achieved a 30% of funding at group level; 42% in italy. we have taken advantage of a further easing of the market condition. with respect to ltro, since the beginning, we have paid back eur10 billion. so from eur26 billion, we are down now to eur16 billion. eur5 billion have been paid back in 2014, and we will continue in this direction paying the entire eur16 amount month after month before maturity, maintaining a similar maturity profile. so n</v>
      </c>
    </row>
    <row r="161" spans="1:17" ht="101.5" x14ac:dyDescent="0.35">
      <c r="A161" s="10" t="str">
        <f>'Pietro Labels'!A161</f>
        <v>germany</v>
      </c>
      <c r="B161" s="10">
        <f>'Pietro Labels'!B161</f>
        <v>28578</v>
      </c>
      <c r="C161" s="12" t="str">
        <f>'Pietro Labels'!C161</f>
        <v>0.9% you see that we get there by our own means. the only thing what we look at with first hawaiian is to see if we can accelerate that trajectory. and that's basically what we do. so there is no change from that point of view. jean-laurent bonnafe, bnp paribas sa - ceo looking at the retail i would say it depends on the different countries. so it's not the same just in belgium, france, italy and germany. of course in which (inaudible) and hello bank! are pure digital players. it can run from one-third to half of the new customers that are coming from the network. and second, looking at the branch network in the way it moves, we have disclosed what we did over the past three years. it shows that we started quite early. we will continue to adapt the network. there is no need to have a targe</v>
      </c>
      <c r="D161" s="10" t="str">
        <f>'Pietro Labels'!D161</f>
        <v>germany</v>
      </c>
      <c r="E161" s="10">
        <f>'Pietro Labels'!E161</f>
        <v>126527</v>
      </c>
      <c r="F161" s="10">
        <f>'Pietro Labels'!F161</f>
        <v>0</v>
      </c>
      <c r="G161" s="10">
        <f>VLOOKUP(E161,'Nico Labels'!$E$2:$F$301, 2, FALSE)</f>
        <v>0</v>
      </c>
      <c r="H161" s="10">
        <f t="shared" si="8"/>
        <v>0</v>
      </c>
      <c r="I161" s="10"/>
      <c r="J161" s="11">
        <f t="shared" si="9"/>
        <v>0</v>
      </c>
      <c r="K161" s="10"/>
      <c r="L161" s="10">
        <f>VLOOKUP('Combined Labels'!E161,'Pietro Labels'!$E$2:$G$301, 3,FALSE)</f>
        <v>1</v>
      </c>
      <c r="M161" s="10">
        <f>VLOOKUP('Combined Labels'!E161, 'Nico Labels'!E161:G460, 3, FALSE)</f>
        <v>0</v>
      </c>
      <c r="N161">
        <f t="shared" si="10"/>
        <v>1</v>
      </c>
      <c r="O161">
        <v>1</v>
      </c>
      <c r="P161">
        <f t="shared" si="11"/>
        <v>1</v>
      </c>
      <c r="Q161" t="str">
        <f>_xlfn.XLOOKUP(E161,'Nico Labels'!$E$2:$E$301,'Nico Labels'!$C$2:$C$301,,0,1)</f>
        <v>0.9% you see that we get there by our own means. the only thing what we look at with first hawaiian is to see if we can accelerate that trajectory. and that's basically what we do. so there is no change from that point of view. jean-laurent bonnafe, bnp paribas sa - ceo looking at the retail i would say it depends on the different countries. so it's not the same just in belgium, france, italy and germany. of course in which (inaudible) and hello bank! are pure digital players. it can run from one-third to half of the new customers that are coming from the network. and second, looking at the branch network in the way it moves, we have disclosed what we did over the past three years. it shows that we started quite early. we will continue to adapt the network. there is no need to have a targe</v>
      </c>
    </row>
    <row r="162" spans="1:17" ht="101.5" x14ac:dyDescent="0.35">
      <c r="A162" s="10" t="str">
        <f>'Pietro Labels'!A162</f>
        <v>belgian</v>
      </c>
      <c r="B162" s="10">
        <f>'Pietro Labels'!B162</f>
        <v>41301</v>
      </c>
      <c r="C162" s="12" t="str">
        <f>'Pietro Labels'!C162</f>
        <v>epping in. what is the full impact that should still be materialized? your question was, i think, specifically related to the belgium part, which is indeed different compared to the other countries. now in that belgium proposal -- or no, there's not a proposal, belgium law for the guarantee scheme is indeed giving a first loss of 3% on the total book, which can be max eur 50 billion for the whole belgian banking sector. and that loss has to be borne by the banks. now what we do see in reality is that new guarantee scheme, which is focusing only on short-term lending, so liquidity loans with a tenor of maximum 12 months, that is not really picking up. so the portfolio, which has been foreseen eur 50 billion, will probably not used. on the other hand, i do see also that the needs in the mark</v>
      </c>
      <c r="D162" s="10" t="str">
        <f>'Pietro Labels'!D162</f>
        <v>belgium</v>
      </c>
      <c r="E162" s="10">
        <f>'Pietro Labels'!E162</f>
        <v>172407</v>
      </c>
      <c r="F162" s="10">
        <f>'Pietro Labels'!F162</f>
        <v>-1</v>
      </c>
      <c r="G162" s="10">
        <f>VLOOKUP(E162,'Nico Labels'!$E$2:$F$301, 2, FALSE)</f>
        <v>-2</v>
      </c>
      <c r="H162" s="10">
        <f t="shared" si="8"/>
        <v>1</v>
      </c>
      <c r="I162" s="10">
        <v>-2</v>
      </c>
      <c r="J162" s="11">
        <f t="shared" si="9"/>
        <v>-2</v>
      </c>
      <c r="K162" s="10"/>
      <c r="L162" s="10">
        <f>VLOOKUP('Combined Labels'!E162,'Pietro Labels'!$E$2:$G$301, 3,FALSE)</f>
        <v>0</v>
      </c>
      <c r="M162" s="10">
        <f>VLOOKUP('Combined Labels'!E162, 'Nico Labels'!E162:G461, 3, FALSE)</f>
        <v>0</v>
      </c>
      <c r="N162">
        <f t="shared" si="10"/>
        <v>0</v>
      </c>
      <c r="P162">
        <f t="shared" si="11"/>
        <v>0</v>
      </c>
      <c r="Q162" t="str">
        <f>_xlfn.XLOOKUP(E162,'Nico Labels'!$E$2:$E$301,'Nico Labels'!$C$2:$C$301,,0,1)</f>
        <v>epping in. what is the full impact that should still be materialized? your question was, i think, specifically related to the belgium part, which is indeed different compared to the other countries. now in that belgium proposal -- or no, there's not a proposal, belgium law for the guarantee scheme is indeed giving a first loss of 3% on the total book, which can be max eur 50 billion for the whole belgian banking sector. and that loss has to be borne by the banks. now what we do see in reality is that new guarantee scheme, which is focusing only on short-term lending, so liquidity loans with a tenor of maximum 12 months, that is not really picking up. so the portfolio, which has been foreseen eur 50 billion, will probably not used. on the other hand, i do see also that the needs in the mark</v>
      </c>
    </row>
    <row r="163" spans="1:17" ht="101.5" x14ac:dyDescent="0.35">
      <c r="A163" s="10" t="str">
        <f>'Pietro Labels'!A163</f>
        <v>vienna</v>
      </c>
      <c r="B163" s="10">
        <f>'Pietro Labels'!B163</f>
        <v>35842</v>
      </c>
      <c r="C163" s="12" t="str">
        <f>'Pietro Labels'!C163</f>
        <v>at the -- in this matter. and this is also a very big example that we have, in -- on the economic and on the political side, a very, very fluctuating and challenging market. and that's why we just told we make a review regarding the planning, and we need there maybe a much more conservative for the year-end. and yes, we have still a goodwill of about eur 110 million on romania. elisabeth stadler, vienna insurance group ag - chairwoman of the managing board, gm &amp; ceo okay. concerning the combined ratio target. of course, we would like to reach the combined ratio of 95% by improving both claims ratio as well as cost ratio. we have set up a lot of initiatives in our agenda 2020, a lot of initiatives looking at the claims ratio, these closed file review and so on, which -- all our projects, we</v>
      </c>
      <c r="D163" s="10" t="str">
        <f>'Pietro Labels'!D163</f>
        <v>austria</v>
      </c>
      <c r="E163" s="10">
        <f>'Pietro Labels'!E163</f>
        <v>153044</v>
      </c>
      <c r="F163" s="10">
        <f>'Pietro Labels'!F163</f>
        <v>0</v>
      </c>
      <c r="G163" s="10">
        <f>VLOOKUP(E163,'Nico Labels'!$E$2:$F$301, 2, FALSE)</f>
        <v>0</v>
      </c>
      <c r="H163" s="10">
        <f t="shared" si="8"/>
        <v>0</v>
      </c>
      <c r="I163" s="10"/>
      <c r="J163" s="11">
        <f t="shared" si="9"/>
        <v>0</v>
      </c>
      <c r="K163" s="10"/>
      <c r="L163" s="10">
        <f>VLOOKUP('Combined Labels'!E163,'Pietro Labels'!$E$2:$G$301, 3,FALSE)</f>
        <v>1</v>
      </c>
      <c r="M163" s="10">
        <f>VLOOKUP('Combined Labels'!E163, 'Nico Labels'!E163:G462, 3, FALSE)</f>
        <v>1</v>
      </c>
      <c r="N163">
        <f t="shared" si="10"/>
        <v>0</v>
      </c>
      <c r="P163">
        <f t="shared" si="11"/>
        <v>1</v>
      </c>
      <c r="Q163" t="str">
        <f>_xlfn.XLOOKUP(E163,'Nico Labels'!$E$2:$E$301,'Nico Labels'!$C$2:$C$301,,0,1)</f>
        <v>at the -- in this matter. and this is also a very big example that we have, in -- on the economic and on the political side, a very, very fluctuating and challenging market. and that's why we just told we make a review regarding the planning, and we need there maybe a much more conservative for the year-end. and yes, we have still a goodwill of about eur 110 million on romania. elisabeth stadler, vienna insurance group ag - chairwoman of the managing board, gm &amp; ceo okay. concerning the combined ratio target. of course, we would like to reach the combined ratio of 95% by improving both claims ratio as well as cost ratio. we have set up a lot of initiatives in our agenda 2020, a lot of initiatives looking at the claims ratio, these closed file review and so on, which -- all our projects, we</v>
      </c>
    </row>
    <row r="164" spans="1:17" ht="101.5" x14ac:dyDescent="0.35">
      <c r="A164" s="10" t="str">
        <f>'Pietro Labels'!A164</f>
        <v>romanians</v>
      </c>
      <c r="B164" s="10">
        <f>'Pietro Labels'!B164</f>
        <v>28804</v>
      </c>
      <c r="C164" s="12" t="str">
        <f>'Pietro Labels'!C164</f>
        <v>ly. i guess it's not that large but i'm just wondering if you give me more color what's going on there, the coverage ratio fell quite substantially. and if you could also provide any further color on your energy exposure in general. and then also in romania, if you could comment on whether you think the provisions you've taken on these consumer protection issue is sufficient, i think we've -- the romanians are also considering making mortgages potentially non-recourse, i'm wondering if that could require additional provisions at some point? thank you. andreas treichl, erste group bank ag - ceo &amp; chairman of the management board let me start with romania, under the datio in solutum which is basically normal, so you can give back the key, so if you default on your loan, it's serious issue. i</v>
      </c>
      <c r="D164" s="10" t="str">
        <f>'Pietro Labels'!D164</f>
        <v>romania</v>
      </c>
      <c r="E164" s="10">
        <f>'Pietro Labels'!E164</f>
        <v>127565</v>
      </c>
      <c r="F164" s="10">
        <f>'Pietro Labels'!F164</f>
        <v>0</v>
      </c>
      <c r="G164" s="10">
        <f>VLOOKUP(E164,'Nico Labels'!$E$2:$F$301, 2, FALSE)</f>
        <v>0</v>
      </c>
      <c r="H164" s="10">
        <f t="shared" si="8"/>
        <v>0</v>
      </c>
      <c r="I164" s="10"/>
      <c r="J164" s="11">
        <f t="shared" si="9"/>
        <v>0</v>
      </c>
      <c r="K164" s="10"/>
      <c r="L164" s="10">
        <f>VLOOKUP('Combined Labels'!E164,'Pietro Labels'!$E$2:$G$301, 3,FALSE)</f>
        <v>0</v>
      </c>
      <c r="M164" s="10">
        <f>VLOOKUP('Combined Labels'!E164, 'Nico Labels'!E164:G463, 3, FALSE)</f>
        <v>0</v>
      </c>
      <c r="N164">
        <f t="shared" si="10"/>
        <v>0</v>
      </c>
      <c r="P164">
        <f t="shared" si="11"/>
        <v>0</v>
      </c>
      <c r="Q164" t="str">
        <f>_xlfn.XLOOKUP(E164,'Nico Labels'!$E$2:$E$301,'Nico Labels'!$C$2:$C$301,,0,1)</f>
        <v>ly. i guess it's not that large but i'm just wondering if you give me more color what's going on there, the coverage ratio fell quite substantially. and if you could also provide any further color on your energy exposure in general. and then also in romania, if you could comment on whether you think the provisions you've taken on these consumer protection issue is sufficient, i think we've -- the romanians are also considering making mortgages potentially non-recourse, i'm wondering if that could require additional provisions at some point? thank you. andreas treichl, erste group bank ag - ceo &amp; chairman of the management board let me start with romania, under the datio in solutum which is basically normal, so you can give back the key, so if you default on your loan, it's serious issue. i</v>
      </c>
    </row>
    <row r="165" spans="1:17" ht="101.5" x14ac:dyDescent="0.35">
      <c r="A165" s="10" t="str">
        <f>'Pietro Labels'!A165</f>
        <v>slovakia</v>
      </c>
      <c r="B165" s="10">
        <f>'Pietro Labels'!B165</f>
        <v>25158</v>
      </c>
      <c r="C165" s="12" t="str">
        <f>'Pietro Labels'!C165</f>
        <v>capital position. as i already mentioned, in the first quarter we saw the successful capital increase which enabled us to repay the eur1.75b state-held participation capital. the privately-held participation capital is scheduled for until the end of 2014. we will continue focusing on the most attractive areas for our bank, which have not changed, which are czech republic, poland, romania, russia, slovakia and austria. this selection is based on the macroeconomic prospects and the outlook for the respective banking sector, partially also due to our market position. all in all we want to increase the share of our retail business. you know that the corporate business, asset wise, is still 55 -- around 55%, retail 45%, so we want to come to a more balanced situation. if we look at the third st</v>
      </c>
      <c r="D165" s="10" t="str">
        <f>'Pietro Labels'!D165</f>
        <v>slovakia</v>
      </c>
      <c r="E165" s="10">
        <f>'Pietro Labels'!E165</f>
        <v>114622</v>
      </c>
      <c r="F165" s="10">
        <f>'Pietro Labels'!F165</f>
        <v>0</v>
      </c>
      <c r="G165" s="10">
        <f>VLOOKUP(E165,'Nico Labels'!$E$2:$F$301, 2, FALSE)</f>
        <v>1</v>
      </c>
      <c r="H165" s="10">
        <f t="shared" si="8"/>
        <v>1</v>
      </c>
      <c r="I165" s="10">
        <v>1</v>
      </c>
      <c r="J165" s="11">
        <f t="shared" si="9"/>
        <v>1</v>
      </c>
      <c r="K165" s="10"/>
      <c r="L165" s="10">
        <f>VLOOKUP('Combined Labels'!E165,'Pietro Labels'!$E$2:$G$301, 3,FALSE)</f>
        <v>1</v>
      </c>
      <c r="M165" s="10">
        <f>VLOOKUP('Combined Labels'!E165, 'Nico Labels'!E165:G464, 3, FALSE)</f>
        <v>0</v>
      </c>
      <c r="N165">
        <f t="shared" si="10"/>
        <v>1</v>
      </c>
      <c r="O165">
        <v>0</v>
      </c>
      <c r="P165">
        <f t="shared" si="11"/>
        <v>0</v>
      </c>
      <c r="Q165" t="str">
        <f>_xlfn.XLOOKUP(E165,'Nico Labels'!$E$2:$E$301,'Nico Labels'!$C$2:$C$301,,0,1)</f>
        <v>capital position. as i already mentioned, in the first quarter we saw the successful capital increase which enabled us to repay the eur1.75b state-held participation capital. the privately-held participation capital is scheduled for until the end of 2014. we will continue focusing on the most attractive areas for our bank, which have not changed, which are czech republic, poland, romania, russia, slovakia and austria. this selection is based on the macroeconomic prospects and the outlook for the respective banking sector, partially also due to our market position. all in all we want to increase the share of our retail business. you know that the corporate business, asset wise, is still 55 -- around 55%, retail 45%, so we want to come to a more balanced situation. if we look at the third st</v>
      </c>
    </row>
    <row r="166" spans="1:17" ht="101.5" x14ac:dyDescent="0.35">
      <c r="A166" s="10" t="str">
        <f>'Pietro Labels'!A166</f>
        <v>hungary</v>
      </c>
      <c r="B166" s="10">
        <f>'Pietro Labels'!B166</f>
        <v>41187</v>
      </c>
      <c r="C166" s="12" t="str">
        <f>'Pietro Labels'!C166</f>
        <v>he banks like in bulgaria. the next slide will talk a little bit more about this. and then the third is the kind of acquisition, one-offs. in this case, it was positive because we made an adjustment in the ppa in slovenia. the last acquisition, which was around december last year. so page 5 talks about the moratoriums and their different aspects. basically, the number you see on page 4 relates to hungary, where we have an opt-out measure so customers can decide not to participate, but as a default, they do. and there's no capitalization. and interest is capitalized, but there's no interest on interest, right? in the future. and then -- so capitalization of interest actually means that interest, which is not paid this year, is capitalized. but on that capitalized interest, there's no intere</v>
      </c>
      <c r="D166" s="10" t="str">
        <f>'Pietro Labels'!D166</f>
        <v>hungary</v>
      </c>
      <c r="E166" s="10">
        <f>'Pietro Labels'!E166</f>
        <v>171869</v>
      </c>
      <c r="F166" s="10">
        <f>'Pietro Labels'!F166</f>
        <v>0</v>
      </c>
      <c r="G166" s="10">
        <f>VLOOKUP(E166,'Nico Labels'!$E$2:$F$301, 2, FALSE)</f>
        <v>0</v>
      </c>
      <c r="H166" s="10">
        <f t="shared" si="8"/>
        <v>0</v>
      </c>
      <c r="I166" s="10"/>
      <c r="J166" s="11">
        <f t="shared" si="9"/>
        <v>0</v>
      </c>
      <c r="K166" s="10"/>
      <c r="L166" s="10">
        <f>VLOOKUP('Combined Labels'!E166,'Pietro Labels'!$E$2:$G$301, 3,FALSE)</f>
        <v>1</v>
      </c>
      <c r="M166" s="10">
        <f>VLOOKUP('Combined Labels'!E166, 'Nico Labels'!E166:G465, 3, FALSE)</f>
        <v>0</v>
      </c>
      <c r="N166">
        <f t="shared" si="10"/>
        <v>1</v>
      </c>
      <c r="O166">
        <v>1</v>
      </c>
      <c r="P166">
        <f t="shared" si="11"/>
        <v>1</v>
      </c>
      <c r="Q166" t="str">
        <f>_xlfn.XLOOKUP(E166,'Nico Labels'!$E$2:$E$301,'Nico Labels'!$C$2:$C$301,,0,1)</f>
        <v>he banks like in bulgaria. the next slide will talk a little bit more about this. and then the third is the kind of acquisition, one-offs. in this case, it was positive because we made an adjustment in the ppa in slovenia. the last acquisition, which was around december last year. so page 5 talks about the moratoriums and their different aspects. basically, the number you see on page 4 relates to hungary, where we have an opt-out measure so customers can decide not to participate, but as a default, they do. and there's no capitalization. and interest is capitalized, but there's no interest on interest, right? in the future. and then -- so capitalization of interest actually means that interest, which is not paid this year, is capitalized. but on that capitalized interest, there's no intere</v>
      </c>
    </row>
    <row r="167" spans="1:17" ht="101.5" x14ac:dyDescent="0.35">
      <c r="A167" s="10" t="str">
        <f>'Pietro Labels'!A167</f>
        <v>hungary</v>
      </c>
      <c r="B167" s="10">
        <f>'Pietro Labels'!B167</f>
        <v>15602</v>
      </c>
      <c r="C167" s="12" t="str">
        <f>'Pietro Labels'!C167</f>
        <v>r further expansion and stronger growth when conditions improve. our objective for 2010, though, remains to deliver a maiden full-year profit. regulation. a lot of this will seem horribly familiar, i think. the eu consumer credit directive is in the process of being enacted in all markets. progress by the governments in enacting that local legislation has been a bit slower than anticipated. so in hungary, slovakia and romania, those new rules came into force as scheduled and expected in june. in czech, the law is due to come in force on january 1, 2011. and in poland, we think it will be march 2011. we're not entirely sure of that. the key impact on us of this consumer credit directive is in granting more generous early-settlement rebates to customers. and the cost of those will broadly ne</v>
      </c>
      <c r="D167" s="10" t="str">
        <f>'Pietro Labels'!D167</f>
        <v>hungary</v>
      </c>
      <c r="E167" s="10">
        <f>'Pietro Labels'!E167</f>
        <v>67026</v>
      </c>
      <c r="F167" s="10">
        <f>'Pietro Labels'!F167</f>
        <v>0</v>
      </c>
      <c r="G167" s="10">
        <f>VLOOKUP(E167,'Nico Labels'!$E$2:$F$301, 2, FALSE)</f>
        <v>0</v>
      </c>
      <c r="H167" s="10">
        <f t="shared" si="8"/>
        <v>0</v>
      </c>
      <c r="I167" s="10"/>
      <c r="J167" s="11">
        <f t="shared" si="9"/>
        <v>0</v>
      </c>
      <c r="K167" s="10"/>
      <c r="L167" s="10">
        <f>VLOOKUP('Combined Labels'!E167,'Pietro Labels'!$E$2:$G$301, 3,FALSE)</f>
        <v>0</v>
      </c>
      <c r="M167" s="10">
        <f>VLOOKUP('Combined Labels'!E167, 'Nico Labels'!E167:G466, 3, FALSE)</f>
        <v>0</v>
      </c>
      <c r="N167">
        <f t="shared" si="10"/>
        <v>0</v>
      </c>
      <c r="P167">
        <f t="shared" si="11"/>
        <v>0</v>
      </c>
      <c r="Q167" t="str">
        <f>_xlfn.XLOOKUP(E167,'Nico Labels'!$E$2:$E$301,'Nico Labels'!$C$2:$C$301,,0,1)</f>
        <v>r further expansion and stronger growth when conditions improve. our objective for 2010, though, remains to deliver a maiden full-year profit. regulation. a lot of this will seem horribly familiar, i think. the eu consumer credit directive is in the process of being enacted in all markets. progress by the governments in enacting that local legislation has been a bit slower than anticipated. so in hungary, slovakia and romania, those new rules came into force as scheduled and expected in june. in czech, the law is due to come in force on january 1, 2011. and in poland, we think it will be march 2011. we're not entirely sure of that. the key impact on us of this consumer credit directive is in granting more generous early-settlement rebates to customers. and the cost of those will broadly ne</v>
      </c>
    </row>
    <row r="168" spans="1:17" ht="101.5" x14ac:dyDescent="0.35">
      <c r="A168" s="10" t="str">
        <f>'Pietro Labels'!A168</f>
        <v>romanian</v>
      </c>
      <c r="B168" s="10">
        <f>'Pietro Labels'!B168</f>
        <v>43821</v>
      </c>
      <c r="C168" s="12" t="str">
        <f>'Pietro Labels'!C168</f>
        <v>re anything sustainable in that number in q4? and also, where do you see the asset quality going to the npl ratio? what's the trend that's expected for 2021? and where do you see it peaking at? omer tetik, banca transilvania s.a. - ceo i think if we -- thank you for the questions. and if you look at our -- what we have done is our strategy has been doing whatever is available and not exploited in romanian financial system to do. so we will continue doing that. it's one -- there were organic growth in certain segments, we have done that. but there was acquisition opportunities we have done. so i would say that our focus remains the same. definitely, (inaudible), the micro lending, sme banking, retail lending where we think that we have bought a competitive advantage and a good experience. s</v>
      </c>
      <c r="D168" s="10" t="str">
        <f>'Pietro Labels'!D168</f>
        <v>romania</v>
      </c>
      <c r="E168" s="10">
        <f>'Pietro Labels'!E168</f>
        <v>179817</v>
      </c>
      <c r="F168" s="10">
        <f>'Pietro Labels'!F168</f>
        <v>1</v>
      </c>
      <c r="G168" s="10">
        <f>VLOOKUP(E168,'Nico Labels'!$E$2:$F$301, 2, FALSE)</f>
        <v>0</v>
      </c>
      <c r="H168" s="10">
        <f t="shared" si="8"/>
        <v>1</v>
      </c>
      <c r="I168" s="10">
        <v>0</v>
      </c>
      <c r="J168" s="11">
        <f t="shared" si="9"/>
        <v>0</v>
      </c>
      <c r="K168" s="10"/>
      <c r="L168" s="10">
        <f>VLOOKUP('Combined Labels'!E168,'Pietro Labels'!$E$2:$G$301, 3,FALSE)</f>
        <v>0</v>
      </c>
      <c r="M168" s="10">
        <f>VLOOKUP('Combined Labels'!E168, 'Nico Labels'!E168:G467, 3, FALSE)</f>
        <v>0</v>
      </c>
      <c r="N168">
        <f t="shared" si="10"/>
        <v>0</v>
      </c>
      <c r="P168">
        <f t="shared" si="11"/>
        <v>0</v>
      </c>
      <c r="Q168" t="str">
        <f>_xlfn.XLOOKUP(E168,'Nico Labels'!$E$2:$E$301,'Nico Labels'!$C$2:$C$301,,0,1)</f>
        <v>re anything sustainable in that number in q4? and also, where do you see the asset quality going to the npl ratio? what's the trend that's expected for 2021? and where do you see it peaking at? omer tetik, banca transilvania s.a. - ceo i think if we -- thank you for the questions. and if you look at our -- what we have done is our strategy has been doing whatever is available and not exploited in romanian financial system to do. so we will continue doing that. it's one -- there were organic growth in certain segments, we have done that. but there was acquisition opportunities we have done. so i would say that our focus remains the same. definitely, (inaudible), the micro lending, sme banking, retail lending where we think that we have bought a competitive advantage and a good experience. s</v>
      </c>
    </row>
    <row r="169" spans="1:17" ht="101.5" x14ac:dyDescent="0.35">
      <c r="A169" s="10" t="str">
        <f>'Pietro Labels'!A169</f>
        <v>romania</v>
      </c>
      <c r="B169" s="10">
        <f>'Pietro Labels'!B169</f>
        <v>48554</v>
      </c>
      <c r="C169" s="12" t="str">
        <f>'Pietro Labels'!C169</f>
        <v xml:space="preserve"> by russia. excluding russia and belarus, nii and nfci have grown nicely in the past 12 months. loans to customers are of course distorted by russia with on the one hand a 22% reduction in local currency of the loan book, but a significantly strong ruble rate which then we will digest later on in details. we have got -- we have again seen good loan growth in many of our core ce markets, including romania slovakia, the czech republic, serbia, even before accounting for the recent acquisition. and most importantly, our cet1 ratio is now at 13.4% after deducting 30 basis points for dividend accruals. if we now move to the next slide. you know that we have been focusing on growing in central europe for some time now. and despite all that is going on in our eastern europe segment, i'm very plea</v>
      </c>
      <c r="D169" s="10" t="str">
        <f>'Pietro Labels'!D169</f>
        <v>romania</v>
      </c>
      <c r="E169" s="10">
        <f>'Pietro Labels'!E169</f>
        <v>194882</v>
      </c>
      <c r="F169" s="10">
        <f>'Pietro Labels'!F169</f>
        <v>2</v>
      </c>
      <c r="G169" s="10">
        <f>VLOOKUP(E169,'Nico Labels'!$E$2:$F$301, 2, FALSE)</f>
        <v>1</v>
      </c>
      <c r="H169" s="10">
        <f t="shared" si="8"/>
        <v>1</v>
      </c>
      <c r="I169" s="10">
        <v>1</v>
      </c>
      <c r="J169" s="11">
        <f t="shared" si="9"/>
        <v>1</v>
      </c>
      <c r="K169" s="10"/>
      <c r="L169" s="10">
        <f>VLOOKUP('Combined Labels'!E169,'Pietro Labels'!$E$2:$G$301, 3,FALSE)</f>
        <v>0</v>
      </c>
      <c r="M169" s="10">
        <f>VLOOKUP('Combined Labels'!E169, 'Nico Labels'!E169:G468, 3, FALSE)</f>
        <v>0</v>
      </c>
      <c r="N169">
        <f t="shared" si="10"/>
        <v>0</v>
      </c>
      <c r="P169">
        <f t="shared" si="11"/>
        <v>0</v>
      </c>
      <c r="Q169" t="str">
        <f>_xlfn.XLOOKUP(E169,'Nico Labels'!$E$2:$E$301,'Nico Labels'!$C$2:$C$301,,0,1)</f>
        <v xml:space="preserve"> by russia. excluding russia and belarus, nii and nfci have grown nicely in the past 12 months. loans to customers are of course distorted by russia with on the one hand a 22% reduction in local currency of the loan book, but a significantly strong ruble rate which then we will digest later on in details. we have got -- we have again seen good loan growth in many of our core ce markets, including romania slovakia, the czech republic, serbia, even before accounting for the recent acquisition. and most importantly, our cet1 ratio is now at 13.4% after deducting 30 basis points for dividend accruals. if we now move to the next slide. you know that we have been focusing on growing in central europe for some time now. and despite all that is going on in our eastern europe segment, i'm very plea</v>
      </c>
    </row>
    <row r="170" spans="1:17" ht="101.5" x14ac:dyDescent="0.35">
      <c r="A170" s="10" t="str">
        <f>'Pietro Labels'!A170</f>
        <v>czech</v>
      </c>
      <c r="B170" s="10">
        <f>'Pietro Labels'!B170</f>
        <v>44551</v>
      </c>
      <c r="C170" s="12" t="str">
        <f>'Pietro Labels'!C170</f>
        <v>y improved. in ukraine, our bank in ukraine is rather small. so here, it's the asset base. still i think there is room in some areas for loan growth. so here, our policy is to, over the time, move a little bit from the money, which is placed with the sovereign, not the central bank, to some more loans. but here, the -- it's rather the rate level, which makes the difference. i would assume that in czech republic, the margins are at the bottom. well, yes, here and there, we see some of the competitors who -- it's difficult to make a forecast on competition there. in this market, it can always happen that one creates the specific attractive offer. i won't expect it in these days, but i would not exclude it till the year-end. and your last question was, our own loan growth, i understood, versu</v>
      </c>
      <c r="D170" s="10" t="str">
        <f>'Pietro Labels'!D170</f>
        <v>czechia</v>
      </c>
      <c r="E170" s="10">
        <f>'Pietro Labels'!E170</f>
        <v>181961</v>
      </c>
      <c r="F170" s="10">
        <f>'Pietro Labels'!F170</f>
        <v>-2</v>
      </c>
      <c r="G170" s="10">
        <f>VLOOKUP(E170,'Nico Labels'!$E$2:$F$301, 2, FALSE)</f>
        <v>0</v>
      </c>
      <c r="H170" s="10">
        <f t="shared" si="8"/>
        <v>1</v>
      </c>
      <c r="I170" s="10">
        <v>0</v>
      </c>
      <c r="J170" s="11">
        <f t="shared" si="9"/>
        <v>0</v>
      </c>
      <c r="K170" s="10"/>
      <c r="L170" s="10">
        <f>VLOOKUP('Combined Labels'!E170,'Pietro Labels'!$E$2:$G$301, 3,FALSE)</f>
        <v>0</v>
      </c>
      <c r="M170" s="10">
        <f>VLOOKUP('Combined Labels'!E170, 'Nico Labels'!E170:G469, 3, FALSE)</f>
        <v>0</v>
      </c>
      <c r="N170">
        <f t="shared" si="10"/>
        <v>0</v>
      </c>
      <c r="P170">
        <f t="shared" si="11"/>
        <v>0</v>
      </c>
      <c r="Q170" t="str">
        <f>_xlfn.XLOOKUP(E170,'Nico Labels'!$E$2:$E$301,'Nico Labels'!$C$2:$C$301,,0,1)</f>
        <v>y improved. in ukraine, our bank in ukraine is rather small. so here, it's the asset base. still i think there is room in some areas for loan growth. so here, our policy is to, over the time, move a little bit from the money, which is placed with the sovereign, not the central bank, to some more loans. but here, the -- it's rather the rate level, which makes the difference. i would assume that in czech republic, the margins are at the bottom. well, yes, here and there, we see some of the competitors who -- it's difficult to make a forecast on competition there. in this market, it can always happen that one creates the specific attractive offer. i won't expect it in these days, but i would not exclude it till the year-end. and your last question was, our own loan growth, i understood, versu</v>
      </c>
    </row>
    <row r="171" spans="1:17" ht="101.5" x14ac:dyDescent="0.35">
      <c r="A171" s="10" t="str">
        <f>'Pietro Labels'!A171</f>
        <v>danish</v>
      </c>
      <c r="B171" s="10">
        <f>'Pietro Labels'!B171</f>
        <v>23383</v>
      </c>
      <c r="C171" s="12" t="str">
        <f>'Pietro Labels'!C171</f>
        <v xml:space="preserve">was there any mismatch between the asset yield curves and the liability yield curves to mention this quarter? thank you. unidentified audience member i cannot give you a figure on the sales commissions. concerning the bond yields, there is a mismatch between the [dsa's] curve and the market curve, we know that. on top of this, there's been some movements between the (inaudible) adjusted return on danish market bonds and the swap rates. hakon fure, - okay, has that had a positive effect on your return in this quarter? unidentified audience member yes. hakon fure, - okay, thank you. operator (operator instructions). per gronborg, danske markets. per gronborg, - yes, good afternoon. it's per from danske. single question from my side, it's something we have discussed before. we are seeing now </v>
      </c>
      <c r="D171" s="10" t="str">
        <f>'Pietro Labels'!D171</f>
        <v>denmark</v>
      </c>
      <c r="E171" s="10">
        <f>'Pietro Labels'!E171</f>
        <v>107055</v>
      </c>
      <c r="F171" s="10">
        <f>'Pietro Labels'!F171</f>
        <v>0</v>
      </c>
      <c r="G171" s="10">
        <f>VLOOKUP(E171,'Nico Labels'!$E$2:$F$301, 2, FALSE)</f>
        <v>0</v>
      </c>
      <c r="H171" s="10">
        <f t="shared" si="8"/>
        <v>0</v>
      </c>
      <c r="I171" s="10"/>
      <c r="J171" s="11">
        <f t="shared" si="9"/>
        <v>0</v>
      </c>
      <c r="K171" s="10"/>
      <c r="L171" s="10">
        <f>VLOOKUP('Combined Labels'!E171,'Pietro Labels'!$E$2:$G$301, 3,FALSE)</f>
        <v>1</v>
      </c>
      <c r="M171" s="10">
        <f>VLOOKUP('Combined Labels'!E171, 'Nico Labels'!E171:G470, 3, FALSE)</f>
        <v>0</v>
      </c>
      <c r="N171">
        <f t="shared" si="10"/>
        <v>1</v>
      </c>
      <c r="O171">
        <v>1</v>
      </c>
      <c r="P171">
        <f t="shared" si="11"/>
        <v>1</v>
      </c>
      <c r="Q171" t="str">
        <f>_xlfn.XLOOKUP(E171,'Nico Labels'!$E$2:$E$301,'Nico Labels'!$C$2:$C$301,,0,1)</f>
        <v xml:space="preserve">was there any mismatch between the asset yield curves and the liability yield curves to mention this quarter? thank you. unidentified audience member i cannot give you a figure on the sales commissions. concerning the bond yields, there is a mismatch between the [dsa's] curve and the market curve, we know that. on top of this, there's been some movements between the (inaudible) adjusted return on danish market bonds and the swap rates. hakon fure, - okay, has that had a positive effect on your return in this quarter? unidentified audience member yes. hakon fure, - okay, thank you. operator (operator instructions). per gronborg, danske markets. per gronborg, - yes, good afternoon. it's per from danske. single question from my side, it's something we have discussed before. we are seeing now </v>
      </c>
    </row>
    <row r="172" spans="1:17" ht="101.5" x14ac:dyDescent="0.35">
      <c r="A172" s="10" t="str">
        <f>'Pietro Labels'!A172</f>
        <v>poland</v>
      </c>
      <c r="B172" s="10">
        <f>'Pietro Labels'!B172</f>
        <v>23343</v>
      </c>
      <c r="C172" s="12" t="str">
        <f>'Pietro Labels'!C172</f>
        <v>co ghizzoni, unicredit spa - ceo thank you. so about the net interest income, as i said, three effects. loans definitely impacting negatively. especially in germany, italy and cib, we see volumes going down. on the fx rate -- sorry, the rate effect, the most impacted is central eastern europe, precisely poland. if you remember in the last months the central bank has reduced significantly rates in poland. and in spite of the very positive reaction of the bank, this has affected, in a way, the result. and central eastern europe, where we have turkey, i already explained the reason. turkey year on year is -- impact is eur60m. so it's not negligible. so the rate is mostly cee volumes. francesca tondi, morgan stanley - analyst and on the italian side, the loans -- the rates on loans, how are th</v>
      </c>
      <c r="D172" s="10" t="str">
        <f>'Pietro Labels'!D172</f>
        <v>poland</v>
      </c>
      <c r="E172" s="10">
        <f>'Pietro Labels'!E172</f>
        <v>106654</v>
      </c>
      <c r="F172" s="10">
        <f>'Pietro Labels'!F172</f>
        <v>2</v>
      </c>
      <c r="G172" s="10">
        <f>VLOOKUP(E172,'Nico Labels'!$E$2:$F$301, 2, FALSE)</f>
        <v>1</v>
      </c>
      <c r="H172" s="10">
        <f t="shared" si="8"/>
        <v>1</v>
      </c>
      <c r="I172" s="10">
        <v>1</v>
      </c>
      <c r="J172" s="11">
        <f t="shared" si="9"/>
        <v>1</v>
      </c>
      <c r="K172" s="10"/>
      <c r="L172" s="10">
        <f>VLOOKUP('Combined Labels'!E172,'Pietro Labels'!$E$2:$G$301, 3,FALSE)</f>
        <v>0</v>
      </c>
      <c r="M172" s="10">
        <f>VLOOKUP('Combined Labels'!E172, 'Nico Labels'!E172:G471, 3, FALSE)</f>
        <v>0</v>
      </c>
      <c r="N172">
        <f t="shared" si="10"/>
        <v>0</v>
      </c>
      <c r="P172">
        <f t="shared" si="11"/>
        <v>0</v>
      </c>
      <c r="Q172" t="str">
        <f>_xlfn.XLOOKUP(E172,'Nico Labels'!$E$2:$E$301,'Nico Labels'!$C$2:$C$301,,0,1)</f>
        <v>co ghizzoni, unicredit spa - ceo thank you. so about the net interest income, as i said, three effects. loans definitely impacting negatively. especially in germany, italy and cib, we see volumes going down. on the fx rate -- sorry, the rate effect, the most impacted is central eastern europe, precisely poland. if you remember in the last months the central bank has reduced significantly rates in poland. and in spite of the very positive reaction of the bank, this has affected, in a way, the result. and central eastern europe, where we have turkey, i already explained the reason. turkey year on year is -- impact is eur60m. so it's not negligible. so the rate is mostly cee volumes. francesca tondi, morgan stanley - analyst and on the italian side, the loans -- the rates on loans, how are th</v>
      </c>
    </row>
    <row r="173" spans="1:17" ht="101.5" x14ac:dyDescent="0.35">
      <c r="A173" s="10" t="str">
        <f>'Pietro Labels'!A173</f>
        <v>swedish</v>
      </c>
      <c r="B173" s="10">
        <f>'Pietro Labels'!B173</f>
        <v>967</v>
      </c>
      <c r="C173" s="12" t="str">
        <f>'Pietro Labels'!C173</f>
        <v xml:space="preserve"> look at the income line and the different parts, we can see that the swedish operation had a growth by 14%, declined in fih, as i said initially, and in promising growth in hansabank by 11%. net interest income is, of course, influenced by the increased lending volumes in the swedish branch operations. we have increased lending volume also in hansabank and increased in the deposit volumes in the swedish branch operations. good performance in swedbank markets influencing net interest income. we have pressure on our margins and lower deposit margins had a negative influence of sek300m. and in hansabank it is the lending margins that are under pressure. we can see more competition in hansabank operations in the quarter. net commission income. we had a growth by 8%. important to see that paym</v>
      </c>
      <c r="D173" s="10" t="str">
        <f>'Pietro Labels'!D173</f>
        <v>sweden</v>
      </c>
      <c r="E173" s="10">
        <f>'Pietro Labels'!E173</f>
        <v>2220</v>
      </c>
      <c r="F173" s="10">
        <f>'Pietro Labels'!F173</f>
        <v>2</v>
      </c>
      <c r="G173" s="10">
        <f>VLOOKUP(E173,'Nico Labels'!$E$2:$F$301, 2, FALSE)</f>
        <v>1</v>
      </c>
      <c r="H173" s="10">
        <f t="shared" si="8"/>
        <v>1</v>
      </c>
      <c r="I173" s="10">
        <v>1</v>
      </c>
      <c r="J173" s="11">
        <f t="shared" si="9"/>
        <v>1</v>
      </c>
      <c r="K173" s="10"/>
      <c r="L173" s="10">
        <f>VLOOKUP('Combined Labels'!E173,'Pietro Labels'!$E$2:$G$301, 3,FALSE)</f>
        <v>0</v>
      </c>
      <c r="M173" s="10">
        <f>VLOOKUP('Combined Labels'!E173, 'Nico Labels'!E173:G472, 3, FALSE)</f>
        <v>0</v>
      </c>
      <c r="N173">
        <f t="shared" si="10"/>
        <v>0</v>
      </c>
      <c r="P173">
        <f t="shared" si="11"/>
        <v>0</v>
      </c>
      <c r="Q173" t="str">
        <f>_xlfn.XLOOKUP(E173,'Nico Labels'!$E$2:$E$301,'Nico Labels'!$C$2:$C$301,,0,1)</f>
        <v xml:space="preserve"> look at the income line and the different parts, we can see that the swedish operation had a growth by 14%, declined in fih, as i said initially, and in promising growth in hansabank by 11%. net interest income is, of course, influenced by the increased lending volumes in the swedish branch operations. we have increased lending volume also in hansabank and increased in the deposit volumes in the swedish branch operations. good performance in swedbank markets influencing net interest income. we have pressure on our margins and lower deposit margins had a negative influence of sek300m. and in hansabank it is the lending margins that are under pressure. we can see more competition in hansabank operations in the quarter. net commission income. we had a growth by 8%. important to see that paym</v>
      </c>
    </row>
    <row r="174" spans="1:17" ht="101.5" x14ac:dyDescent="0.35">
      <c r="A174" s="10" t="str">
        <f>'Pietro Labels'!A174</f>
        <v>danish</v>
      </c>
      <c r="B174" s="10">
        <f>'Pietro Labels'!B174</f>
        <v>36386</v>
      </c>
      <c r="C174" s="12" t="str">
        <f>'Pietro Labels'!C174</f>
        <v>ir well, technically, we could. but i think we will mainly stick to sweden and to some extent, norway at this stage. so when it comes to euro, it will mainly be deposits. jens hallén, carnegie investment bank ab, research division - research analyst and then a final question on denmark. we've talked about this before. we've seen this in other credit -- consumer credit banks. they've come into the danish market, they've seen some problems. that doesn't appear to have affected you. kenneth usually says that you actually have a presence there. you're actually there. are you still there? in fact, is that -- are you still opting for that reason? or what's your perception of the danish market for credits? kenneth nilsson, resurs holding ab (publ) - president &amp; ceo well, we believe that it's a pr</v>
      </c>
      <c r="D174" s="10" t="str">
        <f>'Pietro Labels'!D174</f>
        <v>denmark</v>
      </c>
      <c r="E174" s="10">
        <f>'Pietro Labels'!E174</f>
        <v>154551</v>
      </c>
      <c r="F174" s="10">
        <f>'Pietro Labels'!F174</f>
        <v>0</v>
      </c>
      <c r="G174" s="10">
        <f>VLOOKUP(E174,'Nico Labels'!$E$2:$F$301, 2, FALSE)</f>
        <v>-1</v>
      </c>
      <c r="H174" s="10">
        <f t="shared" si="8"/>
        <v>1</v>
      </c>
      <c r="I174" s="10"/>
      <c r="J174" s="11">
        <f t="shared" si="9"/>
        <v>-1</v>
      </c>
      <c r="K174" s="10"/>
      <c r="L174" s="10">
        <f>VLOOKUP('Combined Labels'!E174,'Pietro Labels'!$E$2:$G$301, 3,FALSE)</f>
        <v>1</v>
      </c>
      <c r="M174" s="10">
        <f>VLOOKUP('Combined Labels'!E174, 'Nico Labels'!E174:G473, 3, FALSE)</f>
        <v>0</v>
      </c>
      <c r="N174">
        <f t="shared" si="10"/>
        <v>1</v>
      </c>
      <c r="O174">
        <v>1</v>
      </c>
      <c r="P174">
        <f t="shared" si="11"/>
        <v>1</v>
      </c>
      <c r="Q174" t="str">
        <f>_xlfn.XLOOKUP(E174,'Nico Labels'!$E$2:$E$301,'Nico Labels'!$C$2:$C$301,,0,1)</f>
        <v>ir well, technically, we could. but i think we will mainly stick to sweden and to some extent, norway at this stage. so when it comes to euro, it will mainly be deposits. jens hallén, carnegie investment bank ab, research division - research analyst and then a final question on denmark. we've talked about this before. we've seen this in other credit -- consumer credit banks. they've come into the danish market, they've seen some problems. that doesn't appear to have affected you. kenneth usually says that you actually have a presence there. you're actually there. are you still there? in fact, is that -- are you still opting for that reason? or what's your perception of the danish market for credits? kenneth nilsson, resurs holding ab (publ) - president &amp; ceo well, we believe that it's a pr</v>
      </c>
    </row>
    <row r="175" spans="1:17" ht="101.5" x14ac:dyDescent="0.35">
      <c r="A175" s="10" t="str">
        <f>'Pietro Labels'!A175</f>
        <v>germany</v>
      </c>
      <c r="B175" s="10">
        <f>'Pietro Labels'!B175</f>
        <v>11565</v>
      </c>
      <c r="C175" s="12" t="str">
        <f>'Pietro Labels'!C175</f>
        <v xml:space="preserve">santander consumer as a whole, it's in germany where activities are strong there. half of the santander consumer finance, which is in germany, in fact, and then we're also very strong in italy, the uk; drive in the us, which is also growing. so all in all, we do see growth, but santander consumer is not that strong in spain. we are a third part of a business, spain, but in the other markets, like germany, etc., we're growing. unidentified audience member we also have some questions that have already been answered, stakes in fortis or rbs; and what about the destination of the capital gains of the financial city, what are you going to do with that money? unidentified audience member well, we haven't made any decision right now. in future presentations, we will comment on this. unidentified </v>
      </c>
      <c r="D175" s="10" t="str">
        <f>'Pietro Labels'!D175</f>
        <v>germany</v>
      </c>
      <c r="E175" s="10">
        <f>'Pietro Labels'!E175</f>
        <v>48310</v>
      </c>
      <c r="F175" s="10">
        <f>'Pietro Labels'!F175</f>
        <v>0</v>
      </c>
      <c r="G175" s="10">
        <f>VLOOKUP(E175,'Nico Labels'!$E$2:$F$301, 2, FALSE)</f>
        <v>1</v>
      </c>
      <c r="H175" s="10">
        <f t="shared" si="8"/>
        <v>1</v>
      </c>
      <c r="I175" s="10">
        <v>1</v>
      </c>
      <c r="J175" s="11">
        <f t="shared" si="9"/>
        <v>1</v>
      </c>
      <c r="K175" s="10"/>
      <c r="L175" s="10">
        <f>VLOOKUP('Combined Labels'!E175,'Pietro Labels'!$E$2:$G$301, 3,FALSE)</f>
        <v>1</v>
      </c>
      <c r="M175" s="10">
        <f>VLOOKUP('Combined Labels'!E175, 'Nico Labels'!E175:G474, 3, FALSE)</f>
        <v>0</v>
      </c>
      <c r="N175">
        <f t="shared" si="10"/>
        <v>1</v>
      </c>
      <c r="O175">
        <v>0</v>
      </c>
      <c r="P175">
        <f t="shared" si="11"/>
        <v>0</v>
      </c>
      <c r="Q175" t="str">
        <f>_xlfn.XLOOKUP(E175,'Nico Labels'!$E$2:$E$301,'Nico Labels'!$C$2:$C$301,,0,1)</f>
        <v xml:space="preserve">santander consumer as a whole, it's in germany where activities are strong there. half of the santander consumer finance, which is in germany, in fact, and then we're also very strong in italy, the uk; drive in the us, which is also growing. so all in all, we do see growth, but santander consumer is not that strong in spain. we are a third part of a business, spain, but in the other markets, like germany, etc., we're growing. unidentified audience member we also have some questions that have already been answered, stakes in fortis or rbs; and what about the destination of the capital gains of the financial city, what are you going to do with that money? unidentified audience member well, we haven't made any decision right now. in future presentations, we will comment on this. unidentified </v>
      </c>
    </row>
    <row r="176" spans="1:17" ht="101.5" x14ac:dyDescent="0.35">
      <c r="A176" s="10" t="str">
        <f>'Pietro Labels'!A176</f>
        <v>germany</v>
      </c>
      <c r="B176" s="10">
        <f>'Pietro Labels'!B176</f>
        <v>945</v>
      </c>
      <c r="C176" s="12" t="str">
        <f>'Pietro Labels'!C176</f>
        <v xml:space="preserve">n successful. other income is down primarily because of that sale of the mendelsson (ph) building in berlin which i referred to earlier. so on an adjusted basis, results are down 15 percent, and as lars said, you know, we're not satisfied, but we feel we're doing fairly well under very difficult circumstances. and you can see then on the next page the very, very strong net in flow in our funds in germany, by far the strongest half year that seb ab has every had 500 million euros plus in each of the first two quarters this year is very satisfying. lars thunell, seba st - president and ceo turning back to asset management, you see that the operating results are down significantly. but again, if you look at it on a quarter-by-quarter basis, the result was actually up 11 percent from first to </v>
      </c>
      <c r="D176" s="10" t="str">
        <f>'Pietro Labels'!D176</f>
        <v>germany</v>
      </c>
      <c r="E176" s="10">
        <f>'Pietro Labels'!E176</f>
        <v>1956</v>
      </c>
      <c r="F176" s="10">
        <f>'Pietro Labels'!F176</f>
        <v>2</v>
      </c>
      <c r="G176" s="10">
        <f>VLOOKUP(E176,'Nico Labels'!$E$2:$F$301, 2, FALSE)</f>
        <v>1</v>
      </c>
      <c r="H176" s="10">
        <f t="shared" si="8"/>
        <v>1</v>
      </c>
      <c r="I176" s="10">
        <v>1</v>
      </c>
      <c r="J176" s="11">
        <f t="shared" si="9"/>
        <v>1</v>
      </c>
      <c r="K176" s="10"/>
      <c r="L176" s="10">
        <f>VLOOKUP('Combined Labels'!E176,'Pietro Labels'!$E$2:$G$301, 3,FALSE)</f>
        <v>0</v>
      </c>
      <c r="M176" s="10">
        <f>VLOOKUP('Combined Labels'!E176, 'Nico Labels'!E176:G475, 3, FALSE)</f>
        <v>0</v>
      </c>
      <c r="N176">
        <f t="shared" si="10"/>
        <v>0</v>
      </c>
      <c r="P176">
        <f t="shared" si="11"/>
        <v>0</v>
      </c>
      <c r="Q176" t="str">
        <f>_xlfn.XLOOKUP(E176,'Nico Labels'!$E$2:$E$301,'Nico Labels'!$C$2:$C$301,,0,1)</f>
        <v xml:space="preserve">n successful. other income is down primarily because of that sale of the mendelsson (ph) building in berlin which i referred to earlier. so on an adjusted basis, results are down 15 percent, and as lars said, you know, we're not satisfied, but we feel we're doing fairly well under very difficult circumstances. and you can see then on the next page the very, very strong net in flow in our funds in germany, by far the strongest half year that seb ab has every had 500 million euros plus in each of the first two quarters this year is very satisfying. lars thunell, seba st - president and ceo turning back to asset management, you see that the operating results are down significantly. but again, if you look at it on a quarter-by-quarter basis, the result was actually up 11 percent from first to </v>
      </c>
    </row>
    <row r="177" spans="1:17" ht="101.5" x14ac:dyDescent="0.35">
      <c r="A177" s="10" t="str">
        <f>'Pietro Labels'!A177</f>
        <v>denmark</v>
      </c>
      <c r="B177" s="10">
        <f>'Pietro Labels'!B177</f>
        <v>47976</v>
      </c>
      <c r="C177" s="12" t="str">
        <f>'Pietro Labels'!C177</f>
        <v xml:space="preserve"> bit more sensitive to interest rates than (inaudible) is, a bit more. so they have a slightly larger average duration on that claims divisions. so that's correct. operator our next question comes from jakob brink, nordea. jakob brink, nordea markets, research division - senior analyst &amp; sector coordinator just to continue where you left off on discounting, just to make 100% sure we saw with tryg denmark when they sold now their life insurance business, then the rate sensitivity dropped quite a bit because apparently, a very big part of the sensitivity was related to the illness and accident part of the life business. so just to make 100% sure that these numbers you're giving us now has been adjusted for the discontinuation of life? andreas ruben madsen, alm. brand a/s - group cfo yes, i c</v>
      </c>
      <c r="D177" s="10" t="str">
        <f>'Pietro Labels'!D177</f>
        <v>denmark</v>
      </c>
      <c r="E177" s="10">
        <f>'Pietro Labels'!E177</f>
        <v>193052</v>
      </c>
      <c r="F177" s="10">
        <f>'Pietro Labels'!F177</f>
        <v>0</v>
      </c>
      <c r="G177" s="10">
        <f>VLOOKUP(E177,'Nico Labels'!$E$2:$F$301, 2, FALSE)</f>
        <v>0</v>
      </c>
      <c r="H177" s="10">
        <f t="shared" si="8"/>
        <v>0</v>
      </c>
      <c r="I177" s="10"/>
      <c r="J177" s="11">
        <f t="shared" si="9"/>
        <v>0</v>
      </c>
      <c r="K177" s="10"/>
      <c r="L177" s="10">
        <f>VLOOKUP('Combined Labels'!E177,'Pietro Labels'!$E$2:$G$301, 3,FALSE)</f>
        <v>1</v>
      </c>
      <c r="M177" s="10">
        <f>VLOOKUP('Combined Labels'!E177, 'Nico Labels'!E177:G476, 3, FALSE)</f>
        <v>0</v>
      </c>
      <c r="N177">
        <f t="shared" si="10"/>
        <v>1</v>
      </c>
      <c r="O177">
        <v>0</v>
      </c>
      <c r="P177">
        <f t="shared" si="11"/>
        <v>0</v>
      </c>
      <c r="Q177" t="str">
        <f>_xlfn.XLOOKUP(E177,'Nico Labels'!$E$2:$E$301,'Nico Labels'!$C$2:$C$301,,0,1)</f>
        <v xml:space="preserve"> bit more sensitive to interest rates than (inaudible) is, a bit more. so they have a slightly larger average duration on that claims divisions. so that's correct. operator our next question comes from jakob brink, nordea. jakob brink, nordea markets, research division - senior analyst &amp; sector coordinator just to continue where you left off on discounting, just to make 100% sure we saw with tryg denmark when they sold now their life insurance business, then the rate sensitivity dropped quite a bit because apparently, a very big part of the sensitivity was related to the illness and accident part of the life business. so just to make 100% sure that these numbers you're giving us now has been adjusted for the discontinuation of life? andreas ruben madsen, alm. brand a/s - group cfo yes, i c</v>
      </c>
    </row>
    <row r="178" spans="1:17" ht="101.5" x14ac:dyDescent="0.35">
      <c r="A178" s="10" t="str">
        <f>'Pietro Labels'!A178</f>
        <v>germany</v>
      </c>
      <c r="B178" s="10">
        <f>'Pietro Labels'!B178</f>
        <v>37806</v>
      </c>
      <c r="C178" s="12" t="str">
        <f>'Pietro Labels'!C178</f>
        <v xml:space="preserve">you for your understanding -- for your professional understanding that we will not disclose further details. as i said the negotiations are ongoing and more clarity will be disclosed most likely within the next few weeks. gregor pottmeyer, deutsche börse aktiengesellschaft - cfo &amp; member of executive board and with regard to the market share, yes, we comment on market share in the eex business in germany for more than 40%. and for the eex group in europe, it's 38% and that's clearly showing a strong increase overall. as last year, we were slightly above the 30% range, so 38% is really a great achievement here. operator the next question comes from chris turner calling from berenberg. christopher myles turner, joh. berenberg, gossler &amp; co. kg, research division - senior equity analyst it's </v>
      </c>
      <c r="D178" s="10" t="str">
        <f>'Pietro Labels'!D178</f>
        <v>germany</v>
      </c>
      <c r="E178" s="10">
        <f>'Pietro Labels'!E178</f>
        <v>160140</v>
      </c>
      <c r="F178" s="10">
        <f>'Pietro Labels'!F178</f>
        <v>2</v>
      </c>
      <c r="G178" s="10">
        <f>VLOOKUP(E178,'Nico Labels'!$E$2:$F$301, 2, FALSE)</f>
        <v>0</v>
      </c>
      <c r="H178" s="10">
        <f t="shared" si="8"/>
        <v>1</v>
      </c>
      <c r="I178" s="10">
        <v>1</v>
      </c>
      <c r="J178" s="11">
        <f t="shared" si="9"/>
        <v>1</v>
      </c>
      <c r="K178" s="10"/>
      <c r="L178" s="10">
        <f>VLOOKUP('Combined Labels'!E178,'Pietro Labels'!$E$2:$G$301, 3,FALSE)</f>
        <v>0</v>
      </c>
      <c r="M178" s="10">
        <f>VLOOKUP('Combined Labels'!E178, 'Nico Labels'!E178:G477, 3, FALSE)</f>
        <v>0</v>
      </c>
      <c r="N178">
        <f t="shared" si="10"/>
        <v>0</v>
      </c>
      <c r="P178">
        <f t="shared" si="11"/>
        <v>0</v>
      </c>
      <c r="Q178" t="str">
        <f>_xlfn.XLOOKUP(E178,'Nico Labels'!$E$2:$E$301,'Nico Labels'!$C$2:$C$301,,0,1)</f>
        <v xml:space="preserve">you for your understanding -- for your professional understanding that we will not disclose further details. as i said the negotiations are ongoing and more clarity will be disclosed most likely within the next few weeks. gregor pottmeyer, deutsche börse aktiengesellschaft - cfo &amp; member of executive board and with regard to the market share, yes, we comment on market share in the eex business in germany for more than 40%. and for the eex group in europe, it's 38% and that's clearly showing a strong increase overall. as last year, we were slightly above the 30% range, so 38% is really a great achievement here. operator the next question comes from chris turner calling from berenberg. christopher myles turner, joh. berenberg, gossler &amp; co. kg, research division - senior equity analyst it's </v>
      </c>
    </row>
    <row r="179" spans="1:17" ht="101.5" x14ac:dyDescent="0.35">
      <c r="A179" s="10" t="str">
        <f>'Pietro Labels'!A179</f>
        <v>denmark</v>
      </c>
      <c r="B179" s="10">
        <f>'Pietro Labels'!B179</f>
        <v>23570</v>
      </c>
      <c r="C179" s="12" t="str">
        <f>'Pietro Labels'!C179</f>
        <v>n, give us a bit of color on where you now expect to see volume growth being weaker than what you did previously, both on a regional basis and on a product basis? thank you. christian clausen, - jason, you can say that household growth has, in general, been relatively stable in most of the countries. on the household side, the only country you can say which still is a little of a question mark is denmark, where basically most indicators are positive, but it seems to be the case that it has yet to fully materialize in real growth. and on the corporate side, it's a bit more mixed picture, but we still see quite good growth opportunities in, as we said before, in norway and finland. sweden is somewhat more challenged, and denmark is a little like the same story as we just discussed on the hou</v>
      </c>
      <c r="D179" s="10" t="str">
        <f>'Pietro Labels'!D179</f>
        <v>denmark</v>
      </c>
      <c r="E179" s="10">
        <f>'Pietro Labels'!E179</f>
        <v>107776</v>
      </c>
      <c r="F179" s="10">
        <f>'Pietro Labels'!F179</f>
        <v>0</v>
      </c>
      <c r="G179" s="10">
        <f>VLOOKUP(E179,'Nico Labels'!$E$2:$F$301, 2, FALSE)</f>
        <v>1</v>
      </c>
      <c r="H179" s="10">
        <f t="shared" si="8"/>
        <v>1</v>
      </c>
      <c r="I179" s="10">
        <v>0</v>
      </c>
      <c r="J179" s="11">
        <f t="shared" si="9"/>
        <v>0</v>
      </c>
      <c r="K179" s="10"/>
      <c r="L179" s="10">
        <f>VLOOKUP('Combined Labels'!E179,'Pietro Labels'!$E$2:$G$301, 3,FALSE)</f>
        <v>0</v>
      </c>
      <c r="M179" s="10">
        <f>VLOOKUP('Combined Labels'!E179, 'Nico Labels'!E179:G478, 3, FALSE)</f>
        <v>0</v>
      </c>
      <c r="N179">
        <f t="shared" si="10"/>
        <v>0</v>
      </c>
      <c r="P179">
        <f t="shared" si="11"/>
        <v>0</v>
      </c>
      <c r="Q179" t="str">
        <f>_xlfn.XLOOKUP(E179,'Nico Labels'!$E$2:$E$301,'Nico Labels'!$C$2:$C$301,,0,1)</f>
        <v>n, give us a bit of color on where you now expect to see volume growth being weaker than what you did previously, both on a regional basis and on a product basis? thank you. christian clausen, - jason, you can say that household growth has, in general, been relatively stable in most of the countries. on the household side, the only country you can say which still is a little of a question mark is denmark, where basically most indicators are positive, but it seems to be the case that it has yet to fully materialize in real growth. and on the corporate side, it's a bit more mixed picture, but we still see quite good growth opportunities in, as we said before, in norway and finland. sweden is somewhat more challenged, and denmark is a little like the same story as we just discussed on the hou</v>
      </c>
    </row>
    <row r="180" spans="1:17" ht="101.5" x14ac:dyDescent="0.35">
      <c r="A180" s="10" t="str">
        <f>'Pietro Labels'!A180</f>
        <v>spain</v>
      </c>
      <c r="B180" s="10">
        <f>'Pietro Labels'!B180</f>
        <v>52526</v>
      </c>
      <c r="C180" s="12" t="str">
        <f>'Pietro Labels'!C180</f>
        <v xml:space="preserve">oints of total credit exposure, 1 basis point up from the previous quarter, small impacted only by consumer finance. cost of risk ended at 38 basis points or eur 238 million, 6 basis points higher than a year ago and only 1 basis point over 2021, clearly showing asset quality stabilization despite increased exposure. we continue to see no evidence of negative impact in asset quality indicators in spain, portugal and ireland, and only consumer finance is suffering from cost of risk increasing, but more than offset by reduction in mortgages and large company indicators. we expect this stable behavior to continue for the last quarter of the year. all this have made us maintain the cost of risk guidance at 40 basis points at year-end. and our provisions for litigations, as you could see, they </v>
      </c>
      <c r="D180" s="10" t="str">
        <f>'Pietro Labels'!D180</f>
        <v>spain</v>
      </c>
      <c r="E180" s="10">
        <f>'Pietro Labels'!E180</f>
        <v>206049</v>
      </c>
      <c r="F180" s="10">
        <f>'Pietro Labels'!F180</f>
        <v>0</v>
      </c>
      <c r="G180" s="10">
        <f>VLOOKUP(E180,'Nico Labels'!$E$2:$F$301, 2, FALSE)</f>
        <v>1</v>
      </c>
      <c r="H180" s="10">
        <f t="shared" si="8"/>
        <v>1</v>
      </c>
      <c r="I180" s="10">
        <v>1</v>
      </c>
      <c r="J180" s="11">
        <f t="shared" si="9"/>
        <v>1</v>
      </c>
      <c r="K180" s="10"/>
      <c r="L180" s="10">
        <f>VLOOKUP('Combined Labels'!E180,'Pietro Labels'!$E$2:$G$301, 3,FALSE)</f>
        <v>0</v>
      </c>
      <c r="M180" s="10">
        <f>VLOOKUP('Combined Labels'!E180, 'Nico Labels'!E180:G479, 3, FALSE)</f>
        <v>0</v>
      </c>
      <c r="N180">
        <f t="shared" si="10"/>
        <v>0</v>
      </c>
      <c r="P180">
        <f t="shared" si="11"/>
        <v>0</v>
      </c>
      <c r="Q180" t="str">
        <f>_xlfn.XLOOKUP(E180,'Nico Labels'!$E$2:$E$301,'Nico Labels'!$C$2:$C$301,,0,1)</f>
        <v xml:space="preserve">oints of total credit exposure, 1 basis point up from the previous quarter, small impacted only by consumer finance. cost of risk ended at 38 basis points or eur 238 million, 6 basis points higher than a year ago and only 1 basis point over 2021, clearly showing asset quality stabilization despite increased exposure. we continue to see no evidence of negative impact in asset quality indicators in spain, portugal and ireland, and only consumer finance is suffering from cost of risk increasing, but more than offset by reduction in mortgages and large company indicators. we expect this stable behavior to continue for the last quarter of the year. all this have made us maintain the cost of risk guidance at 40 basis points at year-end. and our provisions for litigations, as you could see, they </v>
      </c>
    </row>
    <row r="181" spans="1:17" ht="101.5" x14ac:dyDescent="0.35">
      <c r="A181" s="10" t="str">
        <f>'Pietro Labels'!A181</f>
        <v>paris</v>
      </c>
      <c r="B181" s="10">
        <f>'Pietro Labels'!B181</f>
        <v>41444</v>
      </c>
      <c r="C181" s="12" t="str">
        <f>'Pietro Labels'!C181</f>
        <v xml:space="preserve"> few years, we have financed close to inr 41,000 crores of these major projects of state-owned irrigation departments. again, it's the government account, but fully state government guaranteed. so this was one area. moreover, in the area of this, we have our -- this obligation towards clean power, towards green power to reduce greenhouse gas emissions, in line with our country's obligation in the paris protocol wherein we are embarked on a massive program for 175-megawatt power -- gigawatt of this renewable power this country is doing. rec has taken a massive initiative to take a large share, in particularly taking this renewable energy going forward. and 2020, '21, we'll see that we will pick up a good number of projects. our focus has been always for good developers. and you see, even in</v>
      </c>
      <c r="D181" s="10" t="str">
        <f>'Pietro Labels'!D181</f>
        <v>france</v>
      </c>
      <c r="E181" s="10">
        <f>'Pietro Labels'!E181</f>
        <v>173011</v>
      </c>
      <c r="F181" s="10">
        <f>'Pietro Labels'!F181</f>
        <v>0</v>
      </c>
      <c r="G181" s="10">
        <f>VLOOKUP(E181,'Nico Labels'!$E$2:$F$301, 2, FALSE)</f>
        <v>0</v>
      </c>
      <c r="H181" s="10">
        <f t="shared" si="8"/>
        <v>0</v>
      </c>
      <c r="I181" s="10"/>
      <c r="J181" s="11">
        <f t="shared" si="9"/>
        <v>0</v>
      </c>
      <c r="K181" s="10"/>
      <c r="L181" s="10">
        <f>VLOOKUP('Combined Labels'!E181,'Pietro Labels'!$E$2:$G$301, 3,FALSE)</f>
        <v>1</v>
      </c>
      <c r="M181" s="10">
        <f>VLOOKUP('Combined Labels'!E181, 'Nico Labels'!E181:G480, 3, FALSE)</f>
        <v>1</v>
      </c>
      <c r="N181">
        <f t="shared" si="10"/>
        <v>0</v>
      </c>
      <c r="P181">
        <f t="shared" si="11"/>
        <v>1</v>
      </c>
      <c r="Q181" t="str">
        <f>_xlfn.XLOOKUP(E181,'Nico Labels'!$E$2:$E$301,'Nico Labels'!$C$2:$C$301,,0,1)</f>
        <v xml:space="preserve"> few years, we have financed close to inr 41,000 crores of these major projects of state-owned irrigation departments. again, it's the government account, but fully state government guaranteed. so this was one area. moreover, in the area of this, we have our -- this obligation towards clean power, towards green power to reduce greenhouse gas emissions, in line with our country's obligation in the paris protocol wherein we are embarked on a massive program for 175-megawatt power -- gigawatt of this renewable power this country is doing. rec has taken a massive initiative to take a large share, in particularly taking this renewable energy going forward. and 2020, '21, we'll see that we will pick up a good number of projects. our focus has been always for good developers. and you see, even in</v>
      </c>
    </row>
    <row r="182" spans="1:17" ht="101.5" x14ac:dyDescent="0.35">
      <c r="A182" s="10" t="str">
        <f>'Pietro Labels'!A182</f>
        <v>irish</v>
      </c>
      <c r="B182" s="10">
        <f>'Pietro Labels'!B182</f>
        <v>19117</v>
      </c>
      <c r="C182" s="12" t="str">
        <f>'Pietro Labels'!C182</f>
        <v xml:space="preserve">posure in those books, and how well is it covered now with the additional impairments? stephen koseff, investec plc - ceo the irish book's about 50-something-% covered, 55% covered. the australian book is about 25% covered. unidentified audience member and, sorry, just in terms of actual quantum of those two books? stephen koseff, investec plc - ceo the australian book was aud400 million, and the irish book was pre-impairments about gbp190 million. unidentified audience member okay, thanks, stephen. stephen koseff, investec plc - ceo net of impairments, maybe under -- just over or under gbp100 million, somewhere around there. more questions? nothing? in that case, [i'll send the passage]. okay, we'll go to london. unidentified audience member are there any questions in london? stephen, no </v>
      </c>
      <c r="D182" s="10" t="str">
        <f>'Pietro Labels'!D182</f>
        <v>ireland</v>
      </c>
      <c r="E182" s="10">
        <f>'Pietro Labels'!E182</f>
        <v>86887</v>
      </c>
      <c r="F182" s="10">
        <f>'Pietro Labels'!F182</f>
        <v>0</v>
      </c>
      <c r="G182" s="10">
        <f>VLOOKUP(E182,'Nico Labels'!$E$2:$F$301, 2, FALSE)</f>
        <v>0</v>
      </c>
      <c r="H182" s="10">
        <f t="shared" si="8"/>
        <v>0</v>
      </c>
      <c r="I182" s="10"/>
      <c r="J182" s="11">
        <f t="shared" si="9"/>
        <v>0</v>
      </c>
      <c r="K182" s="10"/>
      <c r="L182" s="10">
        <f>VLOOKUP('Combined Labels'!E182,'Pietro Labels'!$E$2:$G$301, 3,FALSE)</f>
        <v>1</v>
      </c>
      <c r="M182" s="10">
        <f>VLOOKUP('Combined Labels'!E182, 'Nico Labels'!E182:G481, 3, FALSE)</f>
        <v>0</v>
      </c>
      <c r="N182">
        <f t="shared" si="10"/>
        <v>1</v>
      </c>
      <c r="O182">
        <v>1</v>
      </c>
      <c r="P182">
        <f t="shared" si="11"/>
        <v>1</v>
      </c>
      <c r="Q182" t="str">
        <f>_xlfn.XLOOKUP(E182,'Nico Labels'!$E$2:$E$301,'Nico Labels'!$C$2:$C$301,,0,1)</f>
        <v xml:space="preserve">posure in those books, and how well is it covered now with the additional impairments? stephen koseff, investec plc - ceo the irish book's about 50-something-% covered, 55% covered. the australian book is about 25% covered. unidentified audience member and, sorry, just in terms of actual quantum of those two books? stephen koseff, investec plc - ceo the australian book was aud400 million, and the irish book was pre-impairments about gbp190 million. unidentified audience member okay, thanks, stephen. stephen koseff, investec plc - ceo net of impairments, maybe under -- just over or under gbp100 million, somewhere around there. more questions? nothing? in that case, [i'll send the passage]. okay, we'll go to london. unidentified audience member are there any questions in london? stephen, no </v>
      </c>
    </row>
    <row r="183" spans="1:17" ht="101.5" x14ac:dyDescent="0.35">
      <c r="A183" s="10" t="str">
        <f>'Pietro Labels'!A183</f>
        <v>spain</v>
      </c>
      <c r="B183" s="10">
        <f>'Pietro Labels'!B183</f>
        <v>22255</v>
      </c>
      <c r="C183" s="12" t="str">
        <f>'Pietro Labels'!C183</f>
        <v>s set at $10 below the quarterly benchmark. these occurrences have resulted in more difficult negotiations for our q2 coke and coal pricing. as we move through april, china pulled out of the import market, mongolian coal production resumed, and the australian production ramped up. supply began to overtake demand once again. in europe, steel production from march yielded mixed results. germany and spain showed year-over-year declines and italy was down significantly at 18% year-over-year due to curtailments at both lucini and elba. the uk was a positive surprise for march, up 53% year-over-year because of the restart of a blast furnace at port talbot and an increase at the ssi plant in teesside. asian crude steel for march showed china up year-over-year and japan was also up year-over-year.</v>
      </c>
      <c r="D183" s="10" t="str">
        <f>'Pietro Labels'!D183</f>
        <v>spain</v>
      </c>
      <c r="E183" s="10">
        <f>'Pietro Labels'!E183</f>
        <v>101394</v>
      </c>
      <c r="F183" s="10">
        <f>'Pietro Labels'!F183</f>
        <v>-1</v>
      </c>
      <c r="G183" s="10">
        <f>VLOOKUP(E183,'Nico Labels'!$E$2:$F$301, 2, FALSE)</f>
        <v>-1</v>
      </c>
      <c r="H183" s="10">
        <f t="shared" si="8"/>
        <v>0</v>
      </c>
      <c r="I183" s="10"/>
      <c r="J183" s="11">
        <f t="shared" si="9"/>
        <v>-1</v>
      </c>
      <c r="K183" s="10"/>
      <c r="L183" s="10">
        <f>VLOOKUP('Combined Labels'!E183,'Pietro Labels'!$E$2:$G$301, 3,FALSE)</f>
        <v>0</v>
      </c>
      <c r="M183" s="10">
        <f>VLOOKUP('Combined Labels'!E183, 'Nico Labels'!E183:G482, 3, FALSE)</f>
        <v>0</v>
      </c>
      <c r="N183">
        <f t="shared" si="10"/>
        <v>0</v>
      </c>
      <c r="P183">
        <f t="shared" si="11"/>
        <v>0</v>
      </c>
      <c r="Q183" t="str">
        <f>_xlfn.XLOOKUP(E183,'Nico Labels'!$E$2:$E$301,'Nico Labels'!$C$2:$C$301,,0,1)</f>
        <v>s set at $10 below the quarterly benchmark. these occurrences have resulted in more difficult negotiations for our q2 coke and coal pricing. as we move through april, china pulled out of the import market, mongolian coal production resumed, and the australian production ramped up. supply began to overtake demand once again. in europe, steel production from march yielded mixed results. germany and spain showed year-over-year declines and italy was down significantly at 18% year-over-year due to curtailments at both lucini and elba. the uk was a positive surprise for march, up 53% year-over-year because of the restart of a blast furnace at port talbot and an increase at the ssi plant in teesside. asian crude steel for march showed china up year-over-year and japan was also up year-over-year.</v>
      </c>
    </row>
    <row r="184" spans="1:17" ht="101.5" x14ac:dyDescent="0.35">
      <c r="A184" s="10" t="str">
        <f>'Pietro Labels'!A184</f>
        <v>netherlands</v>
      </c>
      <c r="B184" s="10">
        <f>'Pietro Labels'!B184</f>
        <v>33819</v>
      </c>
      <c r="C184" s="12" t="str">
        <f>'Pietro Labels'!C184</f>
        <v>ng income stream on the back of the investment products business as well. so yes, there is also there. we are a bank that is very transparent in what we do. this is what makes our reputation. this what makes our net promoter score. so, we're not opportunistic on fees. we charge fees for services that clients actually see as valuable. also in the netherlands, the fees will be recurring. now in the netherlands, the costs -- over the year you actually have seen a cost decrease in the netherlands not a cost increase because you see actually the benefit of the earlier programs coming in, in our cost line, in our cost line. overall in any scenario, we in any country, in any business we try to manage or we manage for positive jaws. whether we will make an overall positive jaw for 2018 with some o</v>
      </c>
      <c r="D184" s="10" t="str">
        <f>'Pietro Labels'!D184</f>
        <v>netherlands</v>
      </c>
      <c r="E184" s="10">
        <f>'Pietro Labels'!E184</f>
        <v>144868</v>
      </c>
      <c r="F184" s="10">
        <f>'Pietro Labels'!F184</f>
        <v>1</v>
      </c>
      <c r="G184" s="10">
        <f>VLOOKUP(E184,'Nico Labels'!$E$2:$F$301, 2, FALSE)</f>
        <v>0</v>
      </c>
      <c r="H184" s="10">
        <f t="shared" si="8"/>
        <v>1</v>
      </c>
      <c r="I184" s="10">
        <v>0</v>
      </c>
      <c r="J184" s="11">
        <f t="shared" si="9"/>
        <v>0</v>
      </c>
      <c r="K184" s="10"/>
      <c r="L184" s="10">
        <f>VLOOKUP('Combined Labels'!E184,'Pietro Labels'!$E$2:$G$301, 3,FALSE)</f>
        <v>0</v>
      </c>
      <c r="M184" s="10">
        <f>VLOOKUP('Combined Labels'!E184, 'Nico Labels'!E184:G483, 3, FALSE)</f>
        <v>0</v>
      </c>
      <c r="N184">
        <f t="shared" si="10"/>
        <v>0</v>
      </c>
      <c r="P184">
        <f t="shared" si="11"/>
        <v>0</v>
      </c>
      <c r="Q184" t="str">
        <f>_xlfn.XLOOKUP(E184,'Nico Labels'!$E$2:$E$301,'Nico Labels'!$C$2:$C$301,,0,1)</f>
        <v>ng income stream on the back of the investment products business as well. so yes, there is also there. we are a bank that is very transparent in what we do. this is what makes our reputation. this what makes our net promoter score. so, we're not opportunistic on fees. we charge fees for services that clients actually see as valuable. also in the netherlands, the fees will be recurring. now in the netherlands, the costs -- over the year you actually have seen a cost decrease in the netherlands not a cost increase because you see actually the benefit of the earlier programs coming in, in our cost line, in our cost line. overall in any scenario, we in any country, in any business we try to manage or we manage for positive jaws. whether we will make an overall positive jaw for 2018 with some o</v>
      </c>
    </row>
    <row r="185" spans="1:17" ht="101.5" x14ac:dyDescent="0.35">
      <c r="A185" s="10" t="str">
        <f>'Pietro Labels'!A185</f>
        <v>belgium</v>
      </c>
      <c r="B185" s="10">
        <f>'Pietro Labels'!B185</f>
        <v>21868</v>
      </c>
      <c r="C185" s="12" t="str">
        <f>'Pietro Labels'!C185</f>
        <v>s objectives, i would say good news on life new business value, eur57 million. if you look at the irr, a little bit of a mixed bag. last year, we had 9%, well to be precise, we had 8.5% and this year, we have 8.2%, so it's a small deterioration. what happened? the netherlands is above 10%, but belgium, interest rates in belgium went down so fast. during the year, there was still uncertainty about belgium government bonds and there was a very rapid decline and we had difficulty keeping up with lowering the guarantees. that was the reason, so a little bit of a pipeline effect why the belgium irr was somewhat lower. all in all, i think good. what's less good, and i think it'll be slightly inflated, is the 97.9%. the real bad news there is that if you include the marine business, if you includ</v>
      </c>
      <c r="D185" s="10" t="str">
        <f>'Pietro Labels'!D185</f>
        <v>belgium</v>
      </c>
      <c r="E185" s="10">
        <f>'Pietro Labels'!E185</f>
        <v>98980</v>
      </c>
      <c r="F185" s="10">
        <f>'Pietro Labels'!F185</f>
        <v>-2</v>
      </c>
      <c r="G185" s="10">
        <f>VLOOKUP(E185,'Nico Labels'!$E$2:$F$301, 2, FALSE)</f>
        <v>-2</v>
      </c>
      <c r="H185" s="10">
        <f t="shared" si="8"/>
        <v>0</v>
      </c>
      <c r="I185" s="10"/>
      <c r="J185" s="11">
        <f t="shared" si="9"/>
        <v>-2</v>
      </c>
      <c r="K185" s="10"/>
      <c r="L185" s="10">
        <f>VLOOKUP('Combined Labels'!E185,'Pietro Labels'!$E$2:$G$301, 3,FALSE)</f>
        <v>0</v>
      </c>
      <c r="M185" s="10">
        <f>VLOOKUP('Combined Labels'!E185, 'Nico Labels'!E185:G484, 3, FALSE)</f>
        <v>0</v>
      </c>
      <c r="N185">
        <f t="shared" si="10"/>
        <v>0</v>
      </c>
      <c r="P185">
        <f t="shared" si="11"/>
        <v>0</v>
      </c>
      <c r="Q185" t="str">
        <f>_xlfn.XLOOKUP(E185,'Nico Labels'!$E$2:$E$301,'Nico Labels'!$C$2:$C$301,,0,1)</f>
        <v>s objectives, i would say good news on life new business value, eur57 million. if you look at the irr, a little bit of a mixed bag. last year, we had 9%, well to be precise, we had 8.5% and this year, we have 8.2%, so it's a small deterioration. what happened? the netherlands is above 10%, but belgium, interest rates in belgium went down so fast. during the year, there was still uncertainty about belgium government bonds and there was a very rapid decline and we had difficulty keeping up with lowering the guarantees. that was the reason, so a little bit of a pipeline effect why the belgium irr was somewhat lower. all in all, i think good. what's less good, and i think it'll be slightly inflated, is the 97.9%. the real bad news there is that if you include the marine business, if you includ</v>
      </c>
    </row>
    <row r="186" spans="1:17" ht="101.5" x14ac:dyDescent="0.35">
      <c r="A186" s="10" t="str">
        <f>'Pietro Labels'!A186</f>
        <v>germany</v>
      </c>
      <c r="B186" s="10">
        <f>'Pietro Labels'!B186</f>
        <v>4557</v>
      </c>
      <c r="C186" s="12" t="str">
        <f>'Pietro Labels'!C186</f>
        <v>ing derivatives becoming negative now after generally being positive? and whether this is an ongoing shift in strategy? thank you. hanno strube, depfa bank plc - ir peter we didn't grasp the second question on the regions. peter pesta, - analyst okay if you go onto the -- i'll get the press release back here but if you go into the press release you break things down by geographic region, ireland, germany and other. and the other category, it's on page 16, segmental reporting note. the other category includes the us and cyprus and so on i guess. you've got commission down, sales assets down, trading negative and then administrative expenses up and so on. i was wondering if you just could give some view as to what the major issues driving the [inaudible] different p&amp;l items in different dire</v>
      </c>
      <c r="D186" s="10" t="str">
        <f>'Pietro Labels'!D186</f>
        <v>germany</v>
      </c>
      <c r="E186" s="10">
        <f>'Pietro Labels'!E186</f>
        <v>15897</v>
      </c>
      <c r="F186" s="10">
        <f>'Pietro Labels'!F186</f>
        <v>0</v>
      </c>
      <c r="G186" s="10">
        <f>VLOOKUP(E186,'Nico Labels'!$E$2:$F$301, 2, FALSE)</f>
        <v>0</v>
      </c>
      <c r="H186" s="10">
        <f t="shared" si="8"/>
        <v>0</v>
      </c>
      <c r="I186" s="10"/>
      <c r="J186" s="11">
        <f t="shared" si="9"/>
        <v>0</v>
      </c>
      <c r="K186" s="10"/>
      <c r="L186" s="10">
        <f>VLOOKUP('Combined Labels'!E186,'Pietro Labels'!$E$2:$G$301, 3,FALSE)</f>
        <v>1</v>
      </c>
      <c r="M186" s="10">
        <f>VLOOKUP('Combined Labels'!E186, 'Nico Labels'!E186:G485, 3, FALSE)</f>
        <v>0</v>
      </c>
      <c r="N186">
        <f t="shared" si="10"/>
        <v>1</v>
      </c>
      <c r="O186">
        <v>1</v>
      </c>
      <c r="P186">
        <f t="shared" si="11"/>
        <v>1</v>
      </c>
      <c r="Q186" t="str">
        <f>_xlfn.XLOOKUP(E186,'Nico Labels'!$E$2:$E$301,'Nico Labels'!$C$2:$C$301,,0,1)</f>
        <v>ing derivatives becoming negative now after generally being positive? and whether this is an ongoing shift in strategy? thank you. hanno strube, depfa bank plc - ir peter we didn't grasp the second question on the regions. peter pesta, - analyst okay if you go onto the -- i'll get the press release back here but if you go into the press release you break things down by geographic region, ireland, germany and other. and the other category, it's on page 16, segmental reporting note. the other category includes the us and cyprus and so on i guess. you've got commission down, sales assets down, trading negative and then administrative expenses up and so on. i was wondering if you just could give some view as to what the major issues driving the [inaudible] different p&amp;l items in different dire</v>
      </c>
    </row>
    <row r="187" spans="1:17" ht="101.5" x14ac:dyDescent="0.35">
      <c r="A187" s="10" t="str">
        <f>'Pietro Labels'!A187</f>
        <v>denmark</v>
      </c>
      <c r="B187" s="10">
        <f>'Pietro Labels'!B187</f>
        <v>8837</v>
      </c>
      <c r="C187" s="12" t="str">
        <f>'Pietro Labels'!C187</f>
        <v xml:space="preserve"> ir operator, one last question. operator (inaudible), danske. unidentified audience member yes, hi. this is (inaudible) from danske. i have three questions if i can. one is regarding the arbitration case. i saw on page four i think in the reports that you mentioned the [helipandi] arbitration case, which you expect to be resolved in h2 '07. if you just give us a clue about that. then on motor in denmark, i think you mentioned the fact for claims frequency that there is an increased vandalism and then i think you mentioned glass and burglary. i don't think it is the first time you mention this issue on motor. can you just tell me how much of this you see as a recurring theme or how much is a temporary situation? finally, on the -- there was a question on the rating as well. am i correct in</v>
      </c>
      <c r="D187" s="10" t="str">
        <f>'Pietro Labels'!D187</f>
        <v>denmark</v>
      </c>
      <c r="E187" s="10">
        <f>'Pietro Labels'!E187</f>
        <v>36137</v>
      </c>
      <c r="F187" s="10">
        <f>'Pietro Labels'!F187</f>
        <v>0</v>
      </c>
      <c r="G187" s="10">
        <f>VLOOKUP(E187,'Nico Labels'!$E$2:$F$301, 2, FALSE)</f>
        <v>0</v>
      </c>
      <c r="H187" s="10">
        <f t="shared" si="8"/>
        <v>0</v>
      </c>
      <c r="I187" s="10"/>
      <c r="J187" s="11">
        <f t="shared" si="9"/>
        <v>0</v>
      </c>
      <c r="K187" s="10"/>
      <c r="L187" s="10">
        <f>VLOOKUP('Combined Labels'!E187,'Pietro Labels'!$E$2:$G$301, 3,FALSE)</f>
        <v>1</v>
      </c>
      <c r="M187" s="10">
        <f>VLOOKUP('Combined Labels'!E187, 'Nico Labels'!E187:G486, 3, FALSE)</f>
        <v>0</v>
      </c>
      <c r="N187">
        <f t="shared" si="10"/>
        <v>1</v>
      </c>
      <c r="O187">
        <v>1</v>
      </c>
      <c r="P187">
        <f t="shared" si="11"/>
        <v>1</v>
      </c>
      <c r="Q187" t="str">
        <f>_xlfn.XLOOKUP(E187,'Nico Labels'!$E$2:$E$301,'Nico Labels'!$C$2:$C$301,,0,1)</f>
        <v xml:space="preserve"> ir operator, one last question. operator (inaudible), danske. unidentified audience member yes, hi. this is (inaudible) from danske. i have three questions if i can. one is regarding the arbitration case. i saw on page four i think in the reports that you mentioned the [helipandi] arbitration case, which you expect to be resolved in h2 '07. if you just give us a clue about that. then on motor in denmark, i think you mentioned the fact for claims frequency that there is an increased vandalism and then i think you mentioned glass and burglary. i don't think it is the first time you mention this issue on motor. can you just tell me how much of this you see as a recurring theme or how much is a temporary situation? finally, on the -- there was a question on the rating as well. am i correct in</v>
      </c>
    </row>
    <row r="188" spans="1:17" ht="101.5" x14ac:dyDescent="0.35">
      <c r="A188" s="10" t="str">
        <f>'Pietro Labels'!A188</f>
        <v>belgium</v>
      </c>
      <c r="B188" s="10">
        <f>'Pietro Labels'!B188</f>
        <v>28709</v>
      </c>
      <c r="C188" s="12" t="str">
        <f>'Pietro Labels'!C188</f>
        <v xml:space="preserve"> and obviously security services. to say something about securities, obviously that is also seasonal; not every quarter has the same impact. so the guidance which we have given on the fee and commissions business (inaudible) first quarter 2016, you should consider that for a total amount. kirishanthan vijayarajah, barclays - analyst understood. yes. and then in terms of the penetration outside of belgium? johan thijs, kbc group sa - group ceo we will continue -- sorry i forgot to answer that. we will continue to develop our production the way we did it in belgium and all the other countries as well. kirishanthan vijayarajah, barclays - analyst okay, thank you. operator johannes thormann, hsbc. johannes thormann, hsbc global research - analyst two questions left from my side. first of all, </v>
      </c>
      <c r="D188" s="10" t="str">
        <f>'Pietro Labels'!D188</f>
        <v>belgium</v>
      </c>
      <c r="E188" s="10">
        <f>'Pietro Labels'!E188</f>
        <v>127178</v>
      </c>
      <c r="F188" s="10">
        <f>'Pietro Labels'!F188</f>
        <v>0</v>
      </c>
      <c r="G188" s="10">
        <f>VLOOKUP(E188,'Nico Labels'!$E$2:$F$301, 2, FALSE)</f>
        <v>0</v>
      </c>
      <c r="H188" s="10">
        <f t="shared" si="8"/>
        <v>0</v>
      </c>
      <c r="I188" s="10"/>
      <c r="J188" s="11">
        <f t="shared" si="9"/>
        <v>0</v>
      </c>
      <c r="K188" s="10"/>
      <c r="L188" s="10">
        <f>VLOOKUP('Combined Labels'!E188,'Pietro Labels'!$E$2:$G$301, 3,FALSE)</f>
        <v>1</v>
      </c>
      <c r="M188" s="10">
        <f>VLOOKUP('Combined Labels'!E188, 'Nico Labels'!E188:G487, 3, FALSE)</f>
        <v>0</v>
      </c>
      <c r="N188">
        <f t="shared" si="10"/>
        <v>1</v>
      </c>
      <c r="O188">
        <v>1</v>
      </c>
      <c r="P188">
        <f t="shared" si="11"/>
        <v>1</v>
      </c>
      <c r="Q188" t="str">
        <f>_xlfn.XLOOKUP(E188,'Nico Labels'!$E$2:$E$301,'Nico Labels'!$C$2:$C$301,,0,1)</f>
        <v xml:space="preserve"> and obviously security services. to say something about securities, obviously that is also seasonal; not every quarter has the same impact. so the guidance which we have given on the fee and commissions business (inaudible) first quarter 2016, you should consider that for a total amount. kirishanthan vijayarajah, barclays - analyst understood. yes. and then in terms of the penetration outside of belgium? johan thijs, kbc group sa - group ceo we will continue -- sorry i forgot to answer that. we will continue to develop our production the way we did it in belgium and all the other countries as well. kirishanthan vijayarajah, barclays - analyst okay, thank you. operator johannes thormann, hsbc. johannes thormann, hsbc global research - analyst two questions left from my side. first of all, </v>
      </c>
    </row>
    <row r="189" spans="1:17" ht="101.5" x14ac:dyDescent="0.35">
      <c r="A189" s="10" t="str">
        <f>'Pietro Labels'!A189</f>
        <v>poland</v>
      </c>
      <c r="B189" s="10">
        <f>'Pietro Labels'!B189</f>
        <v>25746</v>
      </c>
      <c r="C189" s="12" t="str">
        <f>'Pietro Labels'!C189</f>
        <v>xtrapolate going forwards? thank you. martin gruell, raiffeisen bank international ag - cfo let me start with your question on poland. the surprising cut on the lombard rate will have an impact, though we do not believe that it will be tremendous because we do not have such high volumes in the categories which will be affected. for all those who are not familiar, there is a regulation in place in poland where there is a cap on interest rate for certain loan products, which is linked to a formula saying four times the lombard rate. and due to the reduction of the lombard rate, this cap was now lowered by 4 percentage points. so we will have an impact on that, but it would be a quite low double-digit number. secondly, the levies for -- actually they are contributions to a local resolution fu</v>
      </c>
      <c r="D189" s="10" t="str">
        <f>'Pietro Labels'!D189</f>
        <v>poland</v>
      </c>
      <c r="E189" s="10">
        <f>'Pietro Labels'!E189</f>
        <v>117135</v>
      </c>
      <c r="F189" s="10">
        <f>'Pietro Labels'!F189</f>
        <v>-1</v>
      </c>
      <c r="G189" s="10">
        <f>VLOOKUP(E189,'Nico Labels'!$E$2:$F$301, 2, FALSE)</f>
        <v>0</v>
      </c>
      <c r="H189" s="10">
        <f t="shared" si="8"/>
        <v>1</v>
      </c>
      <c r="I189" s="10">
        <v>0</v>
      </c>
      <c r="J189" s="11">
        <f t="shared" si="9"/>
        <v>0</v>
      </c>
      <c r="K189" s="10"/>
      <c r="L189" s="10">
        <f>VLOOKUP('Combined Labels'!E189,'Pietro Labels'!$E$2:$G$301, 3,FALSE)</f>
        <v>0</v>
      </c>
      <c r="M189" s="10">
        <f>VLOOKUP('Combined Labels'!E189, 'Nico Labels'!E189:G488, 3, FALSE)</f>
        <v>0</v>
      </c>
      <c r="N189">
        <f t="shared" si="10"/>
        <v>0</v>
      </c>
      <c r="P189">
        <f t="shared" si="11"/>
        <v>0</v>
      </c>
      <c r="Q189" t="str">
        <f>_xlfn.XLOOKUP(E189,'Nico Labels'!$E$2:$E$301,'Nico Labels'!$C$2:$C$301,,0,1)</f>
        <v>xtrapolate going forwards? thank you. martin gruell, raiffeisen bank international ag - cfo let me start with your question on poland. the surprising cut on the lombard rate will have an impact, though we do not believe that it will be tremendous because we do not have such high volumes in the categories which will be affected. for all those who are not familiar, there is a regulation in place in poland where there is a cap on interest rate for certain loan products, which is linked to a formula saying four times the lombard rate. and due to the reduction of the lombard rate, this cap was now lowered by 4 percentage points. so we will have an impact on that, but it would be a quite low double-digit number. secondly, the levies for -- actually they are contributions to a local resolution fu</v>
      </c>
    </row>
    <row r="190" spans="1:17" ht="101.5" x14ac:dyDescent="0.35">
      <c r="A190" s="10" t="str">
        <f>'Pietro Labels'!A190</f>
        <v>spain</v>
      </c>
      <c r="B190" s="10">
        <f>'Pietro Labels'!B190</f>
        <v>17669</v>
      </c>
      <c r="C190" s="12" t="str">
        <f>'Pietro Labels'!C190</f>
        <v>en many, many ratios. i think that in europe we are witnessing a variety of core capital definitions; principal capital, the ecv capital, the basel iii capital, the core capital. basically what we are reflecting here is the core capital as an audited figure and following the definition of the local authorities. so we have 9.93% of core capital. we are increasing it and we are ahead of the pack in spain and, indeed, in europe. having said that, in spain, really the banks are extremely well-capitalized. so being the leader of the well-capitalized banks in a european context obviously is very important. also just to mention here on solvency is that our leverage ratio is very low. we only have 14 times leverage versus an average of 30 times leverage in europe. so what does it mean? it means th</v>
      </c>
      <c r="D190" s="10" t="str">
        <f>'Pietro Labels'!D190</f>
        <v>spain</v>
      </c>
      <c r="E190" s="10">
        <f>'Pietro Labels'!E190</f>
        <v>77582</v>
      </c>
      <c r="F190" s="10">
        <f>'Pietro Labels'!F190</f>
        <v>2</v>
      </c>
      <c r="G190" s="10">
        <f>VLOOKUP(E190,'Nico Labels'!$E$2:$F$301, 2, FALSE)</f>
        <v>1</v>
      </c>
      <c r="H190" s="10">
        <f t="shared" si="8"/>
        <v>1</v>
      </c>
      <c r="I190" s="10">
        <v>1</v>
      </c>
      <c r="J190" s="11">
        <f t="shared" si="9"/>
        <v>1</v>
      </c>
      <c r="K190" s="10"/>
      <c r="L190" s="10">
        <f>VLOOKUP('Combined Labels'!E190,'Pietro Labels'!$E$2:$G$301, 3,FALSE)</f>
        <v>0</v>
      </c>
      <c r="M190" s="10">
        <f>VLOOKUP('Combined Labels'!E190, 'Nico Labels'!E190:G489, 3, FALSE)</f>
        <v>0</v>
      </c>
      <c r="N190">
        <f t="shared" si="10"/>
        <v>0</v>
      </c>
      <c r="P190">
        <f t="shared" si="11"/>
        <v>0</v>
      </c>
      <c r="Q190" t="str">
        <f>_xlfn.XLOOKUP(E190,'Nico Labels'!$E$2:$E$301,'Nico Labels'!$C$2:$C$301,,0,1)</f>
        <v>en many, many ratios. i think that in europe we are witnessing a variety of core capital definitions; principal capital, the ecv capital, the basel iii capital, the core capital. basically what we are reflecting here is the core capital as an audited figure and following the definition of the local authorities. so we have 9.93% of core capital. we are increasing it and we are ahead of the pack in spain and, indeed, in europe. having said that, in spain, really the banks are extremely well-capitalized. so being the leader of the well-capitalized banks in a european context obviously is very important. also just to mention here on solvency is that our leverage ratio is very low. we only have 14 times leverage versus an average of 30 times leverage in europe. so what does it mean? it means th</v>
      </c>
    </row>
    <row r="191" spans="1:17" ht="101.5" x14ac:dyDescent="0.35">
      <c r="A191" s="10" t="str">
        <f>'Pietro Labels'!A191</f>
        <v>poland</v>
      </c>
      <c r="B191" s="10">
        <f>'Pietro Labels'!B191</f>
        <v>1963</v>
      </c>
      <c r="C191" s="12" t="str">
        <f>'Pietro Labels'!C191</f>
        <v>s as accepted over a periods of, in average, 10 years. so you do have to reconcile those numbers and to be able to come to that tax rate that you saw on the income statement. thank you. operator and moving now, move to our next question coming from inigo lecubarri with olympus capital. please go ahead. inigo lecubarri, olympus capital - analyst hello, just three general questions with specific to poland and greece and one more general. on poland, can you give us your gnp growth assumptions in poland, we have got recently some numbers from kbcm that i would like to find out what is your outlook for that this year, 2004 and 2005. in greece, how do you manage to produce cost, that's quite a significant achievement considering where you are at building stage there and it does seem to highlight</v>
      </c>
      <c r="D191" s="10" t="str">
        <f>'Pietro Labels'!D191</f>
        <v>poland</v>
      </c>
      <c r="E191" s="10">
        <f>'Pietro Labels'!E191</f>
        <v>6064</v>
      </c>
      <c r="F191" s="10">
        <f>'Pietro Labels'!F191</f>
        <v>0</v>
      </c>
      <c r="G191" s="10">
        <f>VLOOKUP(E191,'Nico Labels'!$E$2:$F$301, 2, FALSE)</f>
        <v>0</v>
      </c>
      <c r="H191" s="10">
        <f t="shared" si="8"/>
        <v>0</v>
      </c>
      <c r="I191" s="10"/>
      <c r="J191" s="11">
        <f t="shared" si="9"/>
        <v>0</v>
      </c>
      <c r="K191" s="10"/>
      <c r="L191" s="10">
        <f>VLOOKUP('Combined Labels'!E191,'Pietro Labels'!$E$2:$G$301, 3,FALSE)</f>
        <v>1</v>
      </c>
      <c r="M191" s="10">
        <f>VLOOKUP('Combined Labels'!E191, 'Nico Labels'!E191:G490, 3, FALSE)</f>
        <v>0</v>
      </c>
      <c r="N191">
        <f t="shared" si="10"/>
        <v>1</v>
      </c>
      <c r="O191">
        <v>1</v>
      </c>
      <c r="P191">
        <f t="shared" si="11"/>
        <v>1</v>
      </c>
      <c r="Q191" t="str">
        <f>_xlfn.XLOOKUP(E191,'Nico Labels'!$E$2:$E$301,'Nico Labels'!$C$2:$C$301,,0,1)</f>
        <v>s as accepted over a periods of, in average, 10 years. so you do have to reconcile those numbers and to be able to come to that tax rate that you saw on the income statement. thank you. operator and moving now, move to our next question coming from inigo lecubarri with olympus capital. please go ahead. inigo lecubarri, olympus capital - analyst hello, just three general questions with specific to poland and greece and one more general. on poland, can you give us your gnp growth assumptions in poland, we have got recently some numbers from kbcm that i would like to find out what is your outlook for that this year, 2004 and 2005. in greece, how do you manage to produce cost, that's quite a significant achievement considering where you are at building stage there and it does seem to highlight</v>
      </c>
    </row>
    <row r="192" spans="1:17" ht="101.5" x14ac:dyDescent="0.35">
      <c r="A192" s="10" t="str">
        <f>'Pietro Labels'!A192</f>
        <v>netherlands</v>
      </c>
      <c r="B192" s="10">
        <f>'Pietro Labels'!B192</f>
        <v>35785</v>
      </c>
      <c r="C192" s="12" t="str">
        <f>'Pietro Labels'!C192</f>
        <v xml:space="preserve"> bank. in terms of the cost, in the free cash flow for other, rightly so you mentioned the eur 58 million annual payment. so this is when the payment takes, as you know, place only once a year of eur 58 million as i said. the rest is basically a combination of holding expenses. sometimes there are some adjustments on the taxes that we have to pay from the holding as part of the fiscal unit in the netherlands. but also special items, as you know, relating to the holding company, new restructurings for sample, redundancies as we have seen. sorry, there is a final question on the private equity dividends. well, it very much comes, as you know, through the investment income when these are recognized. otherwise they are reflected on capital gains coming from revaluations of the equity. and when</v>
      </c>
      <c r="D192" s="10" t="str">
        <f>'Pietro Labels'!D192</f>
        <v>netherlands</v>
      </c>
      <c r="E192" s="10">
        <f>'Pietro Labels'!E192</f>
        <v>152849</v>
      </c>
      <c r="F192" s="10">
        <f>'Pietro Labels'!F192</f>
        <v>0</v>
      </c>
      <c r="G192" s="10">
        <f>VLOOKUP(E192,'Nico Labels'!$E$2:$F$301, 2, FALSE)</f>
        <v>0</v>
      </c>
      <c r="H192" s="10">
        <f t="shared" si="8"/>
        <v>0</v>
      </c>
      <c r="I192" s="10"/>
      <c r="J192" s="11">
        <f t="shared" si="9"/>
        <v>0</v>
      </c>
      <c r="K192" s="10"/>
      <c r="L192" s="10">
        <f>VLOOKUP('Combined Labels'!E192,'Pietro Labels'!$E$2:$G$301, 3,FALSE)</f>
        <v>0</v>
      </c>
      <c r="M192" s="10">
        <f>VLOOKUP('Combined Labels'!E192, 'Nico Labels'!E192:G491, 3, FALSE)</f>
        <v>0</v>
      </c>
      <c r="N192">
        <f t="shared" si="10"/>
        <v>0</v>
      </c>
      <c r="P192">
        <f t="shared" si="11"/>
        <v>0</v>
      </c>
      <c r="Q192" t="str">
        <f>_xlfn.XLOOKUP(E192,'Nico Labels'!$E$2:$E$301,'Nico Labels'!$C$2:$C$301,,0,1)</f>
        <v xml:space="preserve"> bank. in terms of the cost, in the free cash flow for other, rightly so you mentioned the eur 58 million annual payment. so this is when the payment takes, as you know, place only once a year of eur 58 million as i said. the rest is basically a combination of holding expenses. sometimes there are some adjustments on the taxes that we have to pay from the holding as part of the fiscal unit in the netherlands. but also special items, as you know, relating to the holding company, new restructurings for sample, redundancies as we have seen. sorry, there is a final question on the private equity dividends. well, it very much comes, as you know, through the investment income when these are recognized. otherwise they are reflected on capital gains coming from revaluations of the equity. and when</v>
      </c>
    </row>
    <row r="193" spans="1:17" ht="101.5" x14ac:dyDescent="0.35">
      <c r="A193" s="10" t="str">
        <f>'Pietro Labels'!A193</f>
        <v>sweden</v>
      </c>
      <c r="B193" s="10">
        <f>'Pietro Labels'!B193</f>
        <v>2845</v>
      </c>
      <c r="C193" s="12" t="str">
        <f>'Pietro Labels'!C193</f>
        <v>rest income, we saw a continued good result from the founding activities, and i think that was one very important explanation why the less interest income between the quarters was exactly unchanged. we also had an increase in net interest income in the non swedish regional banking unit, from 496 to 590, which was actually a month's review to a significant increase in norway (ph). so of course, in sweden we are seriously hit by the lower interest rate level that we have this year, the average refill (ph) rate being a nine month period up to now in sweden has been 2.21%, compared to 3.28 in the nine month period of last year. and that leaves us, significantly as i said, on the deposit (ph) side. actually the impact of the net interest income only on the deposit side was 368 million during th</v>
      </c>
      <c r="D193" s="10" t="str">
        <f>'Pietro Labels'!D193</f>
        <v>sweden</v>
      </c>
      <c r="E193" s="10">
        <f>'Pietro Labels'!E193</f>
        <v>9692</v>
      </c>
      <c r="F193" s="10">
        <f>'Pietro Labels'!F193</f>
        <v>-2</v>
      </c>
      <c r="G193" s="10">
        <f>VLOOKUP(E193,'Nico Labels'!$E$2:$F$301, 2, FALSE)</f>
        <v>1</v>
      </c>
      <c r="H193" s="10">
        <f t="shared" si="8"/>
        <v>1</v>
      </c>
      <c r="I193" s="10">
        <v>1</v>
      </c>
      <c r="J193" s="11">
        <f t="shared" si="9"/>
        <v>1</v>
      </c>
      <c r="K193" s="10"/>
      <c r="L193" s="10">
        <f>VLOOKUP('Combined Labels'!E193,'Pietro Labels'!$E$2:$G$301, 3,FALSE)</f>
        <v>0</v>
      </c>
      <c r="M193" s="10">
        <f>VLOOKUP('Combined Labels'!E193, 'Nico Labels'!E193:G492, 3, FALSE)</f>
        <v>0</v>
      </c>
      <c r="N193">
        <f t="shared" si="10"/>
        <v>0</v>
      </c>
      <c r="P193">
        <f t="shared" si="11"/>
        <v>0</v>
      </c>
      <c r="Q193" t="str">
        <f>_xlfn.XLOOKUP(E193,'Nico Labels'!$E$2:$E$301,'Nico Labels'!$C$2:$C$301,,0,1)</f>
        <v>rest income, we saw a continued good result from the founding activities, and i think that was one very important explanation why the less interest income between the quarters was exactly unchanged. we also had an increase in net interest income in the non swedish regional banking unit, from 496 to 590, which was actually a month's review to a significant increase in norway (ph). so of course, in sweden we are seriously hit by the lower interest rate level that we have this year, the average refill (ph) rate being a nine month period up to now in sweden has been 2.21%, compared to 3.28 in the nine month period of last year. and that leaves us, significantly as i said, on the deposit (ph) side. actually the impact of the net interest income only on the deposit side was 368 million during th</v>
      </c>
    </row>
    <row r="194" spans="1:17" ht="101.5" x14ac:dyDescent="0.35">
      <c r="A194" s="10" t="str">
        <f>'Pietro Labels'!A194</f>
        <v>france</v>
      </c>
      <c r="B194" s="10">
        <f>'Pietro Labels'!B194</f>
        <v>26920</v>
      </c>
      <c r="C194" s="12" t="str">
        <f>'Pietro Labels'!C194</f>
        <v xml:space="preserve">tter up than i expected, because i thought that the unipol portfolio will have a more worse loss ratio than our portfolio. but in the end, it played out that it is a little bit worse than the allianz average portfolio. therefore, the average combined loss ratio in italy, and that is a 20% portfolio expansion in italy, is actually looking very strong. that means supporting our underwriting result. france and germany continue to have rate increases, so also support from there. agcs and [euler are] holding up, and the turnaround candidates, i think, are on the right track. russia will just be diminished to almost nothing; brazil is on a good way, going forwards; the personal lines business, fireman's fund, is sold. and the commercial business, before we improve the loss ratios there, that is </v>
      </c>
      <c r="D194" s="10" t="str">
        <f>'Pietro Labels'!D194</f>
        <v>france</v>
      </c>
      <c r="E194" s="10">
        <f>'Pietro Labels'!E194</f>
        <v>121238</v>
      </c>
      <c r="F194" s="10">
        <f>'Pietro Labels'!F194</f>
        <v>1</v>
      </c>
      <c r="G194" s="10">
        <f>VLOOKUP(E194,'Nico Labels'!$E$2:$F$301, 2, FALSE)</f>
        <v>-1</v>
      </c>
      <c r="H194" s="10">
        <f t="shared" si="8"/>
        <v>1</v>
      </c>
      <c r="I194" s="10">
        <v>0</v>
      </c>
      <c r="J194" s="11">
        <f t="shared" si="9"/>
        <v>0</v>
      </c>
      <c r="K194" s="10"/>
      <c r="L194" s="10">
        <f>VLOOKUP('Combined Labels'!E194,'Pietro Labels'!$E$2:$G$301, 3,FALSE)</f>
        <v>0</v>
      </c>
      <c r="M194" s="10">
        <f>VLOOKUP('Combined Labels'!E194, 'Nico Labels'!E194:G493, 3, FALSE)</f>
        <v>0</v>
      </c>
      <c r="N194">
        <f t="shared" si="10"/>
        <v>0</v>
      </c>
      <c r="P194">
        <f t="shared" si="11"/>
        <v>0</v>
      </c>
      <c r="Q194" t="str">
        <f>_xlfn.XLOOKUP(E194,'Nico Labels'!$E$2:$E$301,'Nico Labels'!$C$2:$C$301,,0,1)</f>
        <v xml:space="preserve">tter up than i expected, because i thought that the unipol portfolio will have a more worse loss ratio than our portfolio. but in the end, it played out that it is a little bit worse than the allianz average portfolio. therefore, the average combined loss ratio in italy, and that is a 20% portfolio expansion in italy, is actually looking very strong. that means supporting our underwriting result. france and germany continue to have rate increases, so also support from there. agcs and [euler are] holding up, and the turnaround candidates, i think, are on the right track. russia will just be diminished to almost nothing; brazil is on a good way, going forwards; the personal lines business, fireman's fund, is sold. and the commercial business, before we improve the loss ratios there, that is </v>
      </c>
    </row>
    <row r="195" spans="1:17" ht="101.5" x14ac:dyDescent="0.35">
      <c r="A195" s="10" t="str">
        <f>'Pietro Labels'!A195</f>
        <v>italian</v>
      </c>
      <c r="B195" s="10">
        <f>'Pietro Labels'!B195</f>
        <v>43617</v>
      </c>
      <c r="C195" s="12" t="str">
        <f>'Pietro Labels'!C195</f>
        <v>expectations on the new government. but as you know, q4 2020 was characterized by the sort of the beginning of the instability of our government that led to prime minister conte leaving the government, so the spread change versus the previous view. but also on the corporate securities, so the spread increase on corporate products generated an increase of the calculation of the spread level on the italian securities. so this is basically the reason why scr level went up in q4. let's say, market risk in a nutshell. now on a long-term basis, how can we use this excess of capital that we have? well, i have to say that, unfortunately, the solvency metrics are very volatile. well, by the way, as mr. villa said before, we have adopted some vestment policies or, let's say, derisking policies aimin</v>
      </c>
      <c r="D195" s="10" t="str">
        <f>'Pietro Labels'!D195</f>
        <v>italy</v>
      </c>
      <c r="E195" s="10">
        <f>'Pietro Labels'!E195</f>
        <v>179161</v>
      </c>
      <c r="F195" s="10">
        <f>'Pietro Labels'!F195</f>
        <v>1</v>
      </c>
      <c r="G195" s="10">
        <f>VLOOKUP(E195,'Nico Labels'!$E$2:$F$301, 2, FALSE)</f>
        <v>-2</v>
      </c>
      <c r="H195" s="10">
        <f t="shared" ref="H195:H258" si="12">IF(F195=G195, 0, 1)</f>
        <v>1</v>
      </c>
      <c r="I195" s="10">
        <v>-2</v>
      </c>
      <c r="J195" s="11">
        <f t="shared" ref="J195:J258" si="13">IF(I195="",G195,I195)</f>
        <v>-2</v>
      </c>
      <c r="K195" s="10"/>
      <c r="L195" s="10">
        <f>VLOOKUP('Combined Labels'!E195,'Pietro Labels'!$E$2:$G$301, 3,FALSE)</f>
        <v>0</v>
      </c>
      <c r="M195" s="10">
        <f>VLOOKUP('Combined Labels'!E195, 'Nico Labels'!E195:G494, 3, FALSE)</f>
        <v>0</v>
      </c>
      <c r="N195">
        <f t="shared" ref="N195:N258" si="14">IF(L195=M195,0,1)</f>
        <v>0</v>
      </c>
      <c r="P195">
        <f t="shared" ref="P195:P258" si="15">IF(O195="",M195,O195)</f>
        <v>0</v>
      </c>
      <c r="Q195" t="str">
        <f>_xlfn.XLOOKUP(E195,'Nico Labels'!$E$2:$E$301,'Nico Labels'!$C$2:$C$301,,0,1)</f>
        <v>expectations on the new government. but as you know, q4 2020 was characterized by the sort of the beginning of the instability of our government that led to prime minister conte leaving the government, so the spread change versus the previous view. but also on the corporate securities, so the spread increase on corporate products generated an increase of the calculation of the spread level on the italian securities. so this is basically the reason why scr level went up in q4. let's say, market risk in a nutshell. now on a long-term basis, how can we use this excess of capital that we have? well, i have to say that, unfortunately, the solvency metrics are very volatile. well, by the way, as mr. villa said before, we have adopted some vestment policies or, let's say, derisking policies aimin</v>
      </c>
    </row>
    <row r="196" spans="1:17" ht="101.5" x14ac:dyDescent="0.35">
      <c r="A196" s="10" t="str">
        <f>'Pietro Labels'!A196</f>
        <v>spain</v>
      </c>
      <c r="B196" s="10">
        <f>'Pietro Labels'!B196</f>
        <v>5622</v>
      </c>
      <c r="C196" s="12" t="str">
        <f>'Pietro Labels'!C196</f>
        <v>decisions about the absolute size and relative growth rates of pools of economic profit in the financial services industry over the coming years, and then to ensure that our own geographical presence, business portfolio and capabilities are well aligned with those growth opportunities. so for example, in developing our investment banking activities outside the uk, in choosing to buy businesses in spain, the united states -- our purchase of juniper -- and south africa, and in investing heavily in the growth of barclays global investors in mainland europe or in japan, we are making judgments about future economic profit growth. all of the profit of ircb comes from outside the united kingdom. and of course, that profit has been significantly increased by the absa transaction. in addition, non</v>
      </c>
      <c r="D196" s="10" t="str">
        <f>'Pietro Labels'!D196</f>
        <v>spain</v>
      </c>
      <c r="E196" s="10">
        <f>'Pietro Labels'!E196</f>
        <v>20603</v>
      </c>
      <c r="F196" s="10">
        <f>'Pietro Labels'!F196</f>
        <v>0</v>
      </c>
      <c r="G196" s="10">
        <f>VLOOKUP(E196,'Nico Labels'!$E$2:$F$301, 2, FALSE)</f>
        <v>0</v>
      </c>
      <c r="H196" s="10">
        <f t="shared" si="12"/>
        <v>0</v>
      </c>
      <c r="I196" s="10"/>
      <c r="J196" s="11">
        <f t="shared" si="13"/>
        <v>0</v>
      </c>
      <c r="K196" s="10"/>
      <c r="L196" s="10">
        <f>VLOOKUP('Combined Labels'!E196,'Pietro Labels'!$E$2:$G$301, 3,FALSE)</f>
        <v>1</v>
      </c>
      <c r="M196" s="10">
        <f>VLOOKUP('Combined Labels'!E196, 'Nico Labels'!E196:G495, 3, FALSE)</f>
        <v>0</v>
      </c>
      <c r="N196">
        <f t="shared" si="14"/>
        <v>1</v>
      </c>
      <c r="O196">
        <v>1</v>
      </c>
      <c r="P196">
        <f t="shared" si="15"/>
        <v>1</v>
      </c>
      <c r="Q196" t="str">
        <f>_xlfn.XLOOKUP(E196,'Nico Labels'!$E$2:$E$301,'Nico Labels'!$C$2:$C$301,,0,1)</f>
        <v>decisions about the absolute size and relative growth rates of pools of economic profit in the financial services industry over the coming years, and then to ensure that our own geographical presence, business portfolio and capabilities are well aligned with those growth opportunities. so for example, in developing our investment banking activities outside the uk, in choosing to buy businesses in spain, the united states -- our purchase of juniper -- and south africa, and in investing heavily in the growth of barclays global investors in mainland europe or in japan, we are making judgments about future economic profit growth. all of the profit of ircb comes from outside the united kingdom. and of course, that profit has been significantly increased by the absa transaction. in addition, non</v>
      </c>
    </row>
    <row r="197" spans="1:17" ht="101.5" x14ac:dyDescent="0.35">
      <c r="A197" s="10" t="str">
        <f>'Pietro Labels'!A197</f>
        <v>ireland</v>
      </c>
      <c r="B197" s="10">
        <f>'Pietro Labels'!B197</f>
        <v>14073</v>
      </c>
      <c r="C197" s="12" t="str">
        <f>'Pietro Labels'!C197</f>
        <v>oss guidance, eur3.6 billion of that relates to the landbank and development portfolio. and of that eur3.6 billion, as richie said, eur2.8 billion refers to landbank and development and eur800 million refers to investment properties. so for the total of our eur35 billion of property, there's eur3.6 billion of the eur6.9 billion in our guidance -- in our loan loss guidance. richie boucher, bank of ireland - group chief executive but i think it's important for people to remember that nama is a purchase of loans. we're looking at provisions against loans should they remain on our books, or else you're selling loans at a discount. so it's very important that we remember we're actually talking of two different concepts. take another question from ciaran, then we'll go to sebastian and then we'l</v>
      </c>
      <c r="D197" s="10" t="str">
        <f>'Pietro Labels'!D197</f>
        <v>ireland</v>
      </c>
      <c r="E197" s="10">
        <f>'Pietro Labels'!E197</f>
        <v>58811</v>
      </c>
      <c r="F197" s="10">
        <f>'Pietro Labels'!F197</f>
        <v>0</v>
      </c>
      <c r="G197" s="10">
        <f>VLOOKUP(E197,'Nico Labels'!$E$2:$F$301, 2, FALSE)</f>
        <v>0</v>
      </c>
      <c r="H197" s="10">
        <f t="shared" si="12"/>
        <v>0</v>
      </c>
      <c r="I197" s="10"/>
      <c r="J197" s="11">
        <f t="shared" si="13"/>
        <v>0</v>
      </c>
      <c r="K197" s="10"/>
      <c r="L197" s="10">
        <f>VLOOKUP('Combined Labels'!E197,'Pietro Labels'!$E$2:$G$301, 3,FALSE)</f>
        <v>1</v>
      </c>
      <c r="M197" s="10">
        <f>VLOOKUP('Combined Labels'!E197, 'Nico Labels'!E197:G496, 3, FALSE)</f>
        <v>1</v>
      </c>
      <c r="N197">
        <f t="shared" si="14"/>
        <v>0</v>
      </c>
      <c r="P197">
        <f t="shared" si="15"/>
        <v>1</v>
      </c>
      <c r="Q197" t="str">
        <f>_xlfn.XLOOKUP(E197,'Nico Labels'!$E$2:$E$301,'Nico Labels'!$C$2:$C$301,,0,1)</f>
        <v>oss guidance, eur3.6 billion of that relates to the landbank and development portfolio. and of that eur3.6 billion, as richie said, eur2.8 billion refers to landbank and development and eur800 million refers to investment properties. so for the total of our eur35 billion of property, there's eur3.6 billion of the eur6.9 billion in our guidance -- in our loan loss guidance. richie boucher, bank of ireland - group chief executive but i think it's important for people to remember that nama is a purchase of loans. we're looking at provisions against loans should they remain on our books, or else you're selling loans at a discount. so it's very important that we remember we're actually talking of two different concepts. take another question from ciaran, then we'll go to sebastian and then we'l</v>
      </c>
    </row>
    <row r="198" spans="1:17" ht="101.5" x14ac:dyDescent="0.35">
      <c r="A198" s="10" t="str">
        <f>'Pietro Labels'!A198</f>
        <v>french</v>
      </c>
      <c r="B198" s="10">
        <f>'Pietro Labels'!B198</f>
        <v>14717</v>
      </c>
      <c r="C198" s="12" t="str">
        <f>'Pietro Labels'!C198</f>
        <v xml:space="preserve">a deadline. so there can be no ambiguity on that. that doesn't mean to say we shall remain a shareholder in intesa for 150 years but we can remain as long as we like. in terms of our balance sheet, no particular change. the important point, as you know, is that we have purchased the [tfs] that the state subscribed in october 2008. we sold and i think technically we were the first to do so, on the french market. we have no particular point here, we continue to have risk-weighted assets which are more or less sustainable from 2008 to 2009. but the market risks, on which we are doing a great deal, particularly in cib, are down. we have reduced var and var remains at a very low level. but the operating, operational risk, so once we have it, is very often, is very -- doesn't very often recede. </v>
      </c>
      <c r="D198" s="10" t="str">
        <f>'Pietro Labels'!D198</f>
        <v>france</v>
      </c>
      <c r="E198" s="10">
        <f>'Pietro Labels'!E198</f>
        <v>61436</v>
      </c>
      <c r="F198" s="10">
        <f>'Pietro Labels'!F198</f>
        <v>-1</v>
      </c>
      <c r="G198" s="10">
        <f>VLOOKUP(E198,'Nico Labels'!$E$2:$F$301, 2, FALSE)</f>
        <v>0</v>
      </c>
      <c r="H198" s="10">
        <f t="shared" si="12"/>
        <v>1</v>
      </c>
      <c r="I198" s="10">
        <v>0</v>
      </c>
      <c r="J198" s="11">
        <f t="shared" si="13"/>
        <v>0</v>
      </c>
      <c r="K198" s="10"/>
      <c r="L198" s="10">
        <f>VLOOKUP('Combined Labels'!E198,'Pietro Labels'!$E$2:$G$301, 3,FALSE)</f>
        <v>0</v>
      </c>
      <c r="M198" s="10">
        <f>VLOOKUP('Combined Labels'!E198, 'Nico Labels'!E198:G497, 3, FALSE)</f>
        <v>0</v>
      </c>
      <c r="N198">
        <f t="shared" si="14"/>
        <v>0</v>
      </c>
      <c r="P198">
        <f t="shared" si="15"/>
        <v>0</v>
      </c>
      <c r="Q198" t="str">
        <f>_xlfn.XLOOKUP(E198,'Nico Labels'!$E$2:$E$301,'Nico Labels'!$C$2:$C$301,,0,1)</f>
        <v xml:space="preserve">a deadline. so there can be no ambiguity on that. that doesn't mean to say we shall remain a shareholder in intesa for 150 years but we can remain as long as we like. in terms of our balance sheet, no particular change. the important point, as you know, is that we have purchased the [tfs] that the state subscribed in october 2008. we sold and i think technically we were the first to do so, on the french market. we have no particular point here, we continue to have risk-weighted assets which are more or less sustainable from 2008 to 2009. but the market risks, on which we are doing a great deal, particularly in cib, are down. we have reduced var and var remains at a very low level. but the operating, operational risk, so once we have it, is very often, is very -- doesn't very often recede. </v>
      </c>
    </row>
    <row r="199" spans="1:17" ht="101.5" x14ac:dyDescent="0.35">
      <c r="A199" s="10" t="str">
        <f>'Pietro Labels'!A199</f>
        <v>vienna</v>
      </c>
      <c r="B199" s="10">
        <f>'Pietro Labels'!B199</f>
        <v>19768</v>
      </c>
      <c r="C199" s="12" t="str">
        <f>'Pietro Labels'!C199</f>
        <v xml:space="preserve">e traditional endowment. then you can see how much this conversion process has already taken place. so in a nutshell, the vast majority of the conversion has happened already. so you cannot expect the same -- to the same degree, this will contribute an increase next year. but to tell you exactly now what is the amount, frankly speaking, of this particular project, i can't tell you. werner matula, vienna insurance group ag - group actuary in chief okay. regarding your third question, about the transfers between the segments, there are basically two effects, which i would like to explain. one is, we tried to identify exactly the segments to which we allocate the group embedded value. for example, (inaudible), which was last year not yet based on the run-offs for p&amp;c, was, for example, still </v>
      </c>
      <c r="D199" s="10" t="str">
        <f>'Pietro Labels'!D199</f>
        <v>austria</v>
      </c>
      <c r="E199" s="10">
        <f>'Pietro Labels'!E199</f>
        <v>90183</v>
      </c>
      <c r="F199" s="10">
        <f>'Pietro Labels'!F199</f>
        <v>0</v>
      </c>
      <c r="G199" s="10">
        <f>VLOOKUP(E199,'Nico Labels'!$E$2:$F$301, 2, FALSE)</f>
        <v>0</v>
      </c>
      <c r="H199" s="10">
        <f t="shared" si="12"/>
        <v>0</v>
      </c>
      <c r="I199" s="10"/>
      <c r="J199" s="11">
        <f t="shared" si="13"/>
        <v>0</v>
      </c>
      <c r="K199" s="10"/>
      <c r="L199" s="10">
        <f>VLOOKUP('Combined Labels'!E199,'Pietro Labels'!$E$2:$G$301, 3,FALSE)</f>
        <v>1</v>
      </c>
      <c r="M199" s="10">
        <f>VLOOKUP('Combined Labels'!E199, 'Nico Labels'!E199:G498, 3, FALSE)</f>
        <v>1</v>
      </c>
      <c r="N199">
        <f t="shared" si="14"/>
        <v>0</v>
      </c>
      <c r="P199">
        <f t="shared" si="15"/>
        <v>1</v>
      </c>
      <c r="Q199" t="str">
        <f>_xlfn.XLOOKUP(E199,'Nico Labels'!$E$2:$E$301,'Nico Labels'!$C$2:$C$301,,0,1)</f>
        <v xml:space="preserve">e traditional endowment. then you can see how much this conversion process has already taken place. so in a nutshell, the vast majority of the conversion has happened already. so you cannot expect the same -- to the same degree, this will contribute an increase next year. but to tell you exactly now what is the amount, frankly speaking, of this particular project, i can't tell you. werner matula, vienna insurance group ag - group actuary in chief okay. regarding your third question, about the transfers between the segments, there are basically two effects, which i would like to explain. one is, we tried to identify exactly the segments to which we allocate the group embedded value. for example, (inaudible), which was last year not yet based on the run-offs for p&amp;c, was, for example, still </v>
      </c>
    </row>
    <row r="200" spans="1:17" ht="101.5" x14ac:dyDescent="0.35">
      <c r="A200" s="10" t="str">
        <f>'Pietro Labels'!A200</f>
        <v>germany</v>
      </c>
      <c r="B200" s="10">
        <f>'Pietro Labels'!B200</f>
        <v>19187</v>
      </c>
      <c r="C200" s="12" t="str">
        <f>'Pietro Labels'!C200</f>
        <v xml:space="preserve">market would have grown by more in the second half of 2011. the european markets continue to deliver strong growth, strong growth in both revenue and client numbers. i think what's notable here is that even somewhere like spain and italy, where clearly the economic circumstances are not fantastic, delivering very good growth; 29% growth in clients in spain, and 31% growth in revenue. so, clearly, germany's still the strongest growing of the european offices, but don't give up on the rest of europe just yet. we're now at a point where both france and germany are pretty similar in scale to what australia was four years ago. clearly, in the intervening four years we've something like tripled the revenue that we get from australia. we certainly have market-leading positions in each of france, </v>
      </c>
      <c r="D200" s="10" t="str">
        <f>'Pietro Labels'!D200</f>
        <v>germany</v>
      </c>
      <c r="E200" s="10">
        <f>'Pietro Labels'!E200</f>
        <v>87280</v>
      </c>
      <c r="F200" s="10">
        <f>'Pietro Labels'!F200</f>
        <v>-1</v>
      </c>
      <c r="G200" s="10">
        <f>VLOOKUP(E200,'Nico Labels'!$E$2:$F$301, 2, FALSE)</f>
        <v>1</v>
      </c>
      <c r="H200" s="10">
        <f t="shared" si="12"/>
        <v>1</v>
      </c>
      <c r="I200" s="10">
        <v>1</v>
      </c>
      <c r="J200" s="11">
        <f t="shared" si="13"/>
        <v>1</v>
      </c>
      <c r="K200" s="10"/>
      <c r="L200" s="10">
        <f>VLOOKUP('Combined Labels'!E200,'Pietro Labels'!$E$2:$G$301, 3,FALSE)</f>
        <v>0</v>
      </c>
      <c r="M200" s="10">
        <f>VLOOKUP('Combined Labels'!E200, 'Nico Labels'!E200:G499, 3, FALSE)</f>
        <v>0</v>
      </c>
      <c r="N200">
        <f t="shared" si="14"/>
        <v>0</v>
      </c>
      <c r="P200">
        <f t="shared" si="15"/>
        <v>0</v>
      </c>
      <c r="Q200" t="str">
        <f>_xlfn.XLOOKUP(E200,'Nico Labels'!$E$2:$E$301,'Nico Labels'!$C$2:$C$301,,0,1)</f>
        <v xml:space="preserve">market would have grown by more in the second half of 2011. the european markets continue to deliver strong growth, strong growth in both revenue and client numbers. i think what's notable here is that even somewhere like spain and italy, where clearly the economic circumstances are not fantastic, delivering very good growth; 29% growth in clients in spain, and 31% growth in revenue. so, clearly, germany's still the strongest growing of the european offices, but don't give up on the rest of europe just yet. we're now at a point where both france and germany are pretty similar in scale to what australia was four years ago. clearly, in the intervening four years we've something like tripled the revenue that we get from australia. we certainly have market-leading positions in each of france, </v>
      </c>
    </row>
    <row r="201" spans="1:17" ht="101.5" x14ac:dyDescent="0.35">
      <c r="A201" s="10" t="str">
        <f>'Pietro Labels'!A201</f>
        <v>warsaw</v>
      </c>
      <c r="B201" s="10">
        <f>'Pietro Labels'!B201</f>
        <v>14143</v>
      </c>
      <c r="C201" s="12" t="str">
        <f>'Pietro Labels'!C201</f>
        <v>g warsaw. deutsche borse group is constantly evaluating options to further enhance the value of the company. as you may know, in the case of warsaw, certain details of the privatization process have been already made public. i can assure you that we will only proceed with the project if we believe the transaction makes sense from a shareholder, customer and company perspective. this, so far, what warsaw is concerned. now, eric. eric mueller, deutsche borse ag - ir yes, let me take the other questions you had. on it, a reporting change, you are right to pick that up. it's in the quarterly report, and that's a low single digit million number that we have now accounted for within the it, not in eurex anymore. now, with regards to singapore, the singapore office for clearstream that has been o</v>
      </c>
      <c r="D201" s="10" t="str">
        <f>'Pietro Labels'!D201</f>
        <v>poland</v>
      </c>
      <c r="E201" s="10">
        <f>'Pietro Labels'!E201</f>
        <v>59093</v>
      </c>
      <c r="F201" s="10">
        <f>'Pietro Labels'!F201</f>
        <v>0</v>
      </c>
      <c r="G201" s="10">
        <f>VLOOKUP(E201,'Nico Labels'!$E$2:$F$301, 2, FALSE)</f>
        <v>0</v>
      </c>
      <c r="H201" s="10">
        <f t="shared" si="12"/>
        <v>0</v>
      </c>
      <c r="I201" s="10"/>
      <c r="J201" s="11">
        <f t="shared" si="13"/>
        <v>0</v>
      </c>
      <c r="K201" s="10"/>
      <c r="L201" s="10">
        <f>VLOOKUP('Combined Labels'!E201,'Pietro Labels'!$E$2:$G$301, 3,FALSE)</f>
        <v>1</v>
      </c>
      <c r="M201" s="10">
        <f>VLOOKUP('Combined Labels'!E201, 'Nico Labels'!E201:G500, 3, FALSE)</f>
        <v>1</v>
      </c>
      <c r="N201">
        <f t="shared" si="14"/>
        <v>0</v>
      </c>
      <c r="P201">
        <f t="shared" si="15"/>
        <v>1</v>
      </c>
      <c r="Q201" t="str">
        <f>_xlfn.XLOOKUP(E201,'Nico Labels'!$E$2:$E$301,'Nico Labels'!$C$2:$C$301,,0,1)</f>
        <v>g warsaw. deutsche borse group is constantly evaluating options to further enhance the value of the company. as you may know, in the case of warsaw, certain details of the privatization process have been already made public. i can assure you that we will only proceed with the project if we believe the transaction makes sense from a shareholder, customer and company perspective. this, so far, what warsaw is concerned. now, eric. eric mueller, deutsche borse ag - ir yes, let me take the other questions you had. on it, a reporting change, you are right to pick that up. it's in the quarterly report, and that's a low single digit million number that we have now accounted for within the it, not in eurex anymore. now, with regards to singapore, the singapore office for clearstream that has been o</v>
      </c>
    </row>
    <row r="202" spans="1:17" ht="101.5" x14ac:dyDescent="0.35">
      <c r="A202" s="10" t="str">
        <f>'Pietro Labels'!A202</f>
        <v>finland</v>
      </c>
      <c r="B202" s="10">
        <f>'Pietro Labels'!B202</f>
        <v>9113</v>
      </c>
      <c r="C202" s="12" t="str">
        <f>'Pietro Labels'!C202</f>
        <v>id i understood you correctly? per gronborg, danske equities - analyst yes. christian clausen, nordea bank ab - president and group ceo i mean, we have seen a -- on the group level and also in nordic banking, a negative effect from the hedge [start to come in], that the nordic banking had a positive effect in '06 and somewhat negative in '07. and that has mainly affected sweden, to a small extent finland, and hardly nothing in denmark and norway. so, it's correct that we have seen strong income increase in finland. it would have been actually maybe 1% even higher if we adjust for the deposit hedge. and in sweden, 7% growth rate in sweden, excluding the hedge shifts, above 11%. so, there are double-digit income growth in all markets, with extremely strong growth in finland. operator thank y</v>
      </c>
      <c r="D202" s="10" t="str">
        <f>'Pietro Labels'!D202</f>
        <v>finland</v>
      </c>
      <c r="E202" s="10">
        <f>'Pietro Labels'!E202</f>
        <v>37278</v>
      </c>
      <c r="F202" s="10">
        <f>'Pietro Labels'!F202</f>
        <v>1</v>
      </c>
      <c r="G202" s="10">
        <f>VLOOKUP(E202,'Nico Labels'!$E$2:$F$301, 2, FALSE)</f>
        <v>0</v>
      </c>
      <c r="H202" s="10">
        <f t="shared" si="12"/>
        <v>1</v>
      </c>
      <c r="I202" s="10">
        <v>0</v>
      </c>
      <c r="J202" s="11">
        <f t="shared" si="13"/>
        <v>0</v>
      </c>
      <c r="K202" s="10"/>
      <c r="L202" s="10">
        <f>VLOOKUP('Combined Labels'!E202,'Pietro Labels'!$E$2:$G$301, 3,FALSE)</f>
        <v>0</v>
      </c>
      <c r="M202" s="10">
        <f>VLOOKUP('Combined Labels'!E202, 'Nico Labels'!E202:G501, 3, FALSE)</f>
        <v>0</v>
      </c>
      <c r="N202">
        <f t="shared" si="14"/>
        <v>0</v>
      </c>
      <c r="P202">
        <f t="shared" si="15"/>
        <v>0</v>
      </c>
      <c r="Q202" t="str">
        <f>_xlfn.XLOOKUP(E202,'Nico Labels'!$E$2:$E$301,'Nico Labels'!$C$2:$C$301,,0,1)</f>
        <v>id i understood you correctly? per gronborg, danske equities - analyst yes. christian clausen, nordea bank ab - president and group ceo i mean, we have seen a -- on the group level and also in nordic banking, a negative effect from the hedge [start to come in], that the nordic banking had a positive effect in '06 and somewhat negative in '07. and that has mainly affected sweden, to a small extent finland, and hardly nothing in denmark and norway. so, it's correct that we have seen strong income increase in finland. it would have been actually maybe 1% even higher if we adjust for the deposit hedge. and in sweden, 7% growth rate in sweden, excluding the hedge shifts, above 11%. so, there are double-digit income growth in all markets, with extremely strong growth in finland. operator thank y</v>
      </c>
    </row>
    <row r="203" spans="1:17" ht="101.5" x14ac:dyDescent="0.35">
      <c r="A203" s="10" t="str">
        <f>'Pietro Labels'!A203</f>
        <v>sweden</v>
      </c>
      <c r="B203" s="10">
        <f>'Pietro Labels'!B203</f>
        <v>44022</v>
      </c>
      <c r="C203" s="12" t="str">
        <f>'Pietro Labels'!C203</f>
        <v xml:space="preserve"> story there, youdish, if that makes sense. youdish chicooree, autonomous research llp - non designated member no. and then on the rsa acquisition, please? johan kirstein brammer, tryg a/s - group chief commercial officer &amp; member of executive board yes. you asked about 2 things essentially. you asked about whether we're going to have operational control over our assets that we will end up within sweden and norway and also whether we can start reaping the synergies. and as for the operational control, we will obtain operational control over our perimeter. there are, of course, going to be limitations to that since we are, at closing, the danish, the swedish and the norwegian assets are sort of linked in one scandi asset, so there will be limitation as to how we operate and execute our oper</v>
      </c>
      <c r="D203" s="10" t="str">
        <f>'Pietro Labels'!D203</f>
        <v>sweden</v>
      </c>
      <c r="E203" s="10">
        <f>'Pietro Labels'!E203</f>
        <v>180868</v>
      </c>
      <c r="F203" s="10">
        <f>'Pietro Labels'!F203</f>
        <v>0</v>
      </c>
      <c r="G203" s="10">
        <f>VLOOKUP(E203,'Nico Labels'!$E$2:$F$301, 2, FALSE)</f>
        <v>0</v>
      </c>
      <c r="H203" s="10">
        <f t="shared" si="12"/>
        <v>0</v>
      </c>
      <c r="I203" s="10"/>
      <c r="J203" s="11">
        <f t="shared" si="13"/>
        <v>0</v>
      </c>
      <c r="K203" s="10"/>
      <c r="L203" s="10">
        <f>VLOOKUP('Combined Labels'!E203,'Pietro Labels'!$E$2:$G$301, 3,FALSE)</f>
        <v>1</v>
      </c>
      <c r="M203" s="10">
        <f>VLOOKUP('Combined Labels'!E203, 'Nico Labels'!E203:G502, 3, FALSE)</f>
        <v>0</v>
      </c>
      <c r="N203">
        <f t="shared" si="14"/>
        <v>1</v>
      </c>
      <c r="O203">
        <v>1</v>
      </c>
      <c r="P203">
        <f t="shared" si="15"/>
        <v>1</v>
      </c>
      <c r="Q203" t="str">
        <f>_xlfn.XLOOKUP(E203,'Nico Labels'!$E$2:$E$301,'Nico Labels'!$C$2:$C$301,,0,1)</f>
        <v xml:space="preserve"> story there, youdish, if that makes sense. youdish chicooree, autonomous research llp - non designated member no. and then on the rsa acquisition, please? johan kirstein brammer, tryg a/s - group chief commercial officer &amp; member of executive board yes. you asked about 2 things essentially. you asked about whether we're going to have operational control over our assets that we will end up within sweden and norway and also whether we can start reaping the synergies. and as for the operational control, we will obtain operational control over our perimeter. there are, of course, going to be limitations to that since we are, at closing, the danish, the swedish and the norwegian assets are sort of linked in one scandi asset, so there will be limitation as to how we operate and execute our oper</v>
      </c>
    </row>
    <row r="204" spans="1:17" ht="101.5" x14ac:dyDescent="0.35">
      <c r="A204" s="10" t="str">
        <f>'Pietro Labels'!A204</f>
        <v>spain</v>
      </c>
      <c r="B204" s="10">
        <f>'Pietro Labels'!B204</f>
        <v>16913</v>
      </c>
      <c r="C204" s="12" t="str">
        <f>'Pietro Labels'!C204</f>
        <v>ing these loans are land and most of the land is land that can be developed. i think there is just under 5% of land that cannot be developed, is greenbelt but the rest are either developed or can be developed. and this of course, with this 25%, this covers our needs for coverage for the developers' portfolio assuming that what we presented to date is the lowest weight of developers of any bank in spain. tomas blasco, bbva group - head of ir okay, that is the end of the webcast so i would just like to thank you for coming along and i would like to remind you that our investor relations team will answer any questions that we haven't been able to answer here due to lack of time. thank you very much. definitions transcript has been published in near real-time by an experienced professional tra</v>
      </c>
      <c r="D204" s="10" t="str">
        <f>'Pietro Labels'!D204</f>
        <v>spain</v>
      </c>
      <c r="E204" s="10">
        <f>'Pietro Labels'!E204</f>
        <v>73146</v>
      </c>
      <c r="F204" s="10">
        <f>'Pietro Labels'!F204</f>
        <v>0</v>
      </c>
      <c r="G204" s="10">
        <f>VLOOKUP(E204,'Nico Labels'!$E$2:$F$301, 2, FALSE)</f>
        <v>0</v>
      </c>
      <c r="H204" s="10">
        <f t="shared" si="12"/>
        <v>0</v>
      </c>
      <c r="I204" s="10"/>
      <c r="J204" s="11">
        <f t="shared" si="13"/>
        <v>0</v>
      </c>
      <c r="K204" s="10"/>
      <c r="L204" s="10">
        <f>VLOOKUP('Combined Labels'!E204,'Pietro Labels'!$E$2:$G$301, 3,FALSE)</f>
        <v>1</v>
      </c>
      <c r="M204" s="10">
        <f>VLOOKUP('Combined Labels'!E204, 'Nico Labels'!E204:G503, 3, FALSE)</f>
        <v>0</v>
      </c>
      <c r="N204">
        <f t="shared" si="14"/>
        <v>1</v>
      </c>
      <c r="O204">
        <v>1</v>
      </c>
      <c r="P204">
        <f t="shared" si="15"/>
        <v>1</v>
      </c>
      <c r="Q204" t="str">
        <f>_xlfn.XLOOKUP(E204,'Nico Labels'!$E$2:$E$301,'Nico Labels'!$C$2:$C$301,,0,1)</f>
        <v>ing these loans are land and most of the land is land that can be developed. i think there is just under 5% of land that cannot be developed, is greenbelt but the rest are either developed or can be developed. and this of course, with this 25%, this covers our needs for coverage for the developers' portfolio assuming that what we presented to date is the lowest weight of developers of any bank in spain. tomas blasco, bbva group - head of ir okay, that is the end of the webcast so i would just like to thank you for coming along and i would like to remind you that our investor relations team will answer any questions that we haven't been able to answer here due to lack of time. thank you very much. definitions transcript has been published in near real-time by an experienced professional tra</v>
      </c>
    </row>
    <row r="205" spans="1:17" ht="101.5" x14ac:dyDescent="0.35">
      <c r="A205" s="10" t="str">
        <f>'Pietro Labels'!A205</f>
        <v>swedish</v>
      </c>
      <c r="B205" s="10">
        <f>'Pietro Labels'!B205</f>
        <v>40771</v>
      </c>
      <c r="C205" s="12" t="str">
        <f>'Pietro Labels'!C205</f>
        <v xml:space="preserve"> adequately and might even get reversals. on your second question, we are not participating in campaigns. there are no campaigns as we speak. we are, on the other hand, not changing list prices as market rates are moving up and down. we are continuing to operate the same way as we have been doing during the last years. and on your third question, it's a very relevant question. you need to ask the swedish fsa on their view. it's up to them. riccardo rovere, mediobanca - banca di credito finanziario s.p.a., research division - research analyst okay. but would you be surprised if they moved it forward in general, any initiative? i mean commercial risk weight is just one. any initiative, would you be surprised if that would be moved forward? anders karlsson, swedbank ab (publ) - cfo i think th</v>
      </c>
      <c r="D205" s="10" t="str">
        <f>'Pietro Labels'!D205</f>
        <v>sweden</v>
      </c>
      <c r="E205" s="10">
        <f>'Pietro Labels'!E205</f>
        <v>170566</v>
      </c>
      <c r="F205" s="10">
        <f>'Pietro Labels'!F205</f>
        <v>0</v>
      </c>
      <c r="G205" s="10">
        <f>VLOOKUP(E205,'Nico Labels'!$E$2:$F$301, 2, FALSE)</f>
        <v>0</v>
      </c>
      <c r="H205" s="10">
        <f t="shared" si="12"/>
        <v>0</v>
      </c>
      <c r="I205" s="10"/>
      <c r="J205" s="11">
        <f t="shared" si="13"/>
        <v>0</v>
      </c>
      <c r="K205" s="10"/>
      <c r="L205" s="10">
        <f>VLOOKUP('Combined Labels'!E205,'Pietro Labels'!$E$2:$G$301, 3,FALSE)</f>
        <v>1</v>
      </c>
      <c r="M205" s="10">
        <f>VLOOKUP('Combined Labels'!E205, 'Nico Labels'!E205:G504, 3, FALSE)</f>
        <v>0</v>
      </c>
      <c r="N205">
        <f t="shared" si="14"/>
        <v>1</v>
      </c>
      <c r="O205">
        <v>1</v>
      </c>
      <c r="P205">
        <f t="shared" si="15"/>
        <v>1</v>
      </c>
      <c r="Q205" t="str">
        <f>_xlfn.XLOOKUP(E205,'Nico Labels'!$E$2:$E$301,'Nico Labels'!$C$2:$C$301,,0,1)</f>
        <v xml:space="preserve"> adequately and might even get reversals. on your second question, we are not participating in campaigns. there are no campaigns as we speak. we are, on the other hand, not changing list prices as market rates are moving up and down. we are continuing to operate the same way as we have been doing during the last years. and on your third question, it's a very relevant question. you need to ask the swedish fsa on their view. it's up to them. riccardo rovere, mediobanca - banca di credito finanziario s.p.a., research division - research analyst okay. but would you be surprised if they moved it forward in general, any initiative? i mean commercial risk weight is just one. any initiative, would you be surprised if that would be moved forward? anders karlsson, swedbank ab (publ) - cfo i think th</v>
      </c>
    </row>
    <row r="206" spans="1:17" ht="101.5" x14ac:dyDescent="0.35">
      <c r="A206" s="10" t="str">
        <f>'Pietro Labels'!A206</f>
        <v>sweden</v>
      </c>
      <c r="B206" s="10">
        <f>'Pietro Labels'!B206</f>
        <v>47558</v>
      </c>
      <c r="C206" s="12" t="str">
        <f>'Pietro Labels'!C206</f>
        <v>o take into the whole payment process and the whole core system process partners. so it's lots of flexibility, speed and, of course, also cost per policy. i can say that in private denmark, it's very successful and really strong feedback from people dealing with the system now. and for all practical reasons, we have the whole private business into the system in denmark. so it's really successful. sweden, we are planning, and i guess, '23, '24 is the years for sweden. blair thomson stewart, bofa securities, research division - head of the uk and european insurance why do you say that short term, the sales could be impacted negatively in sweden? helge leiro baastad, gjensidige forsikring asa - ceo no, i'm not saying we will benefit from phasing out the old system. and the system in denmark a</v>
      </c>
      <c r="D206" s="10" t="str">
        <f>'Pietro Labels'!D206</f>
        <v>sweden</v>
      </c>
      <c r="E206" s="10">
        <f>'Pietro Labels'!E206</f>
        <v>191433</v>
      </c>
      <c r="F206" s="10">
        <f>'Pietro Labels'!F206</f>
        <v>0</v>
      </c>
      <c r="G206" s="10">
        <f>VLOOKUP(E206,'Nico Labels'!$E$2:$F$301, 2, FALSE)</f>
        <v>0</v>
      </c>
      <c r="H206" s="10">
        <f t="shared" si="12"/>
        <v>0</v>
      </c>
      <c r="I206" s="10"/>
      <c r="J206" s="11">
        <f t="shared" si="13"/>
        <v>0</v>
      </c>
      <c r="K206" s="10"/>
      <c r="L206" s="10">
        <f>VLOOKUP('Combined Labels'!E206,'Pietro Labels'!$E$2:$G$301, 3,FALSE)</f>
        <v>0</v>
      </c>
      <c r="M206" s="10">
        <f>VLOOKUP('Combined Labels'!E206, 'Nico Labels'!E206:G505, 3, FALSE)</f>
        <v>0</v>
      </c>
      <c r="N206">
        <f t="shared" si="14"/>
        <v>0</v>
      </c>
      <c r="P206">
        <f t="shared" si="15"/>
        <v>0</v>
      </c>
      <c r="Q206" t="str">
        <f>_xlfn.XLOOKUP(E206,'Nico Labels'!$E$2:$E$301,'Nico Labels'!$C$2:$C$301,,0,1)</f>
        <v>o take into the whole payment process and the whole core system process partners. so it's lots of flexibility, speed and, of course, also cost per policy. i can say that in private denmark, it's very successful and really strong feedback from people dealing with the system now. and for all practical reasons, we have the whole private business into the system in denmark. so it's really successful. sweden, we are planning, and i guess, '23, '24 is the years for sweden. blair thomson stewart, bofa securities, research division - head of the uk and european insurance why do you say that short term, the sales could be impacted negatively in sweden? helge leiro baastad, gjensidige forsikring asa - ceo no, i'm not saying we will benefit from phasing out the old system. and the system in denmark a</v>
      </c>
    </row>
    <row r="207" spans="1:17" ht="101.5" x14ac:dyDescent="0.35">
      <c r="A207" s="10" t="str">
        <f>'Pietro Labels'!A207</f>
        <v>swedish</v>
      </c>
      <c r="B207" s="10">
        <f>'Pietro Labels'!B207</f>
        <v>1748</v>
      </c>
      <c r="C207" s="12" t="str">
        <f>'Pietro Labels'!C207</f>
        <v xml:space="preserve">sitive trend in (inaudible), but also germany, baltics and poland and finland and denmark are important. so we see asset management coming back very strongly over the whole field. very satisfying, none the least for our customers, is that the performance has improved very much, too. you can see that 72% of assets under management last year beat their indexes, and that was the best among the major swedish banks. moving on to baltics and poland, another very good year. total income, not up so much, and that is predominantly because of the lowering of short-term interest rates in the baltics, which has a negative effect on deposits and on equity. also, some tightening of spreads because of these countries moving closer and closer to e.u., and they're experiencing more and more the spreads as </v>
      </c>
      <c r="D207" s="10" t="str">
        <f>'Pietro Labels'!D207</f>
        <v>sweden</v>
      </c>
      <c r="E207" s="10">
        <f>'Pietro Labels'!E207</f>
        <v>4765</v>
      </c>
      <c r="F207" s="10">
        <f>'Pietro Labels'!F207</f>
        <v>1</v>
      </c>
      <c r="G207" s="10">
        <f>VLOOKUP(E207,'Nico Labels'!$E$2:$F$301, 2, FALSE)</f>
        <v>0</v>
      </c>
      <c r="H207" s="10">
        <f t="shared" si="12"/>
        <v>1</v>
      </c>
      <c r="I207" s="10">
        <v>0</v>
      </c>
      <c r="J207" s="11">
        <f t="shared" si="13"/>
        <v>0</v>
      </c>
      <c r="K207" s="10"/>
      <c r="L207" s="10">
        <f>VLOOKUP('Combined Labels'!E207,'Pietro Labels'!$E$2:$G$301, 3,FALSE)</f>
        <v>0</v>
      </c>
      <c r="M207" s="10">
        <f>VLOOKUP('Combined Labels'!E207, 'Nico Labels'!E207:G506, 3, FALSE)</f>
        <v>0</v>
      </c>
      <c r="N207">
        <f t="shared" si="14"/>
        <v>0</v>
      </c>
      <c r="P207">
        <f t="shared" si="15"/>
        <v>0</v>
      </c>
      <c r="Q207" t="str">
        <f>_xlfn.XLOOKUP(E207,'Nico Labels'!$E$2:$E$301,'Nico Labels'!$C$2:$C$301,,0,1)</f>
        <v xml:space="preserve">sitive trend in (inaudible), but also germany, baltics and poland and finland and denmark are important. so we see asset management coming back very strongly over the whole field. very satisfying, none the least for our customers, is that the performance has improved very much, too. you can see that 72% of assets under management last year beat their indexes, and that was the best among the major swedish banks. moving on to baltics and poland, another very good year. total income, not up so much, and that is predominantly because of the lowering of short-term interest rates in the baltics, which has a negative effect on deposits and on equity. also, some tightening of spreads because of these countries moving closer and closer to e.u., and they're experiencing more and more the spreads as </v>
      </c>
    </row>
    <row r="208" spans="1:17" ht="101.5" x14ac:dyDescent="0.35">
      <c r="A208" s="10" t="str">
        <f>'Pietro Labels'!A208</f>
        <v>austria</v>
      </c>
      <c r="B208" s="10">
        <f>'Pietro Labels'!B208</f>
        <v>44686</v>
      </c>
      <c r="C208" s="12" t="str">
        <f>'Pietro Labels'!C208</f>
        <v>aging board, chief finance &amp; risk officer thank you, nina, and a warm welcome from vienna on a special day. today, hotels, restaurants, fitness centers, theaters and opera houses in austria are finally opening again. after more than 6 months of lockdown now, this is a big thing and hopefully, only the first step towards a more normalization. so we are happy about this very positive development in austria. and it's my pleasure to also present positive results for vig for the first 3 months of 2021, with which we are returning to pre-pandemic levels. with me on the call today is my board member colleague, peter hofinger, who will join me for the q&amp;a after the presentation. now let's immediately start on page 3, where we summarized the highlights for the first quarter of 2021. we achieved a s</v>
      </c>
      <c r="D208" s="10" t="str">
        <f>'Pietro Labels'!D208</f>
        <v>austria</v>
      </c>
      <c r="E208" s="10">
        <f>'Pietro Labels'!E208</f>
        <v>182515</v>
      </c>
      <c r="F208" s="10">
        <f>'Pietro Labels'!F208</f>
        <v>1</v>
      </c>
      <c r="G208" s="10">
        <f>VLOOKUP(E208,'Nico Labels'!$E$2:$F$301, 2, FALSE)</f>
        <v>2</v>
      </c>
      <c r="H208" s="10">
        <f t="shared" si="12"/>
        <v>1</v>
      </c>
      <c r="I208" s="10">
        <v>2</v>
      </c>
      <c r="J208" s="11">
        <f t="shared" si="13"/>
        <v>2</v>
      </c>
      <c r="K208" s="10"/>
      <c r="L208" s="10">
        <f>VLOOKUP('Combined Labels'!E208,'Pietro Labels'!$E$2:$G$301, 3,FALSE)</f>
        <v>0</v>
      </c>
      <c r="M208" s="10">
        <f>VLOOKUP('Combined Labels'!E208, 'Nico Labels'!E208:G507, 3, FALSE)</f>
        <v>0</v>
      </c>
      <c r="N208">
        <f t="shared" si="14"/>
        <v>0</v>
      </c>
      <c r="P208">
        <f t="shared" si="15"/>
        <v>0</v>
      </c>
      <c r="Q208" t="str">
        <f>_xlfn.XLOOKUP(E208,'Nico Labels'!$E$2:$E$301,'Nico Labels'!$C$2:$C$301,,0,1)</f>
        <v>aging board, chief finance &amp; risk officer thank you, nina, and a warm welcome from vienna on a special day. today, hotels, restaurants, fitness centers, theaters and opera houses in austria are finally opening again. after more than 6 months of lockdown now, this is a big thing and hopefully, only the first step towards a more normalization. so we are happy about this very positive development in austria. and it's my pleasure to also present positive results for vig for the first 3 months of 2021, with which we are returning to pre-pandemic levels. with me on the call today is my board member colleague, peter hofinger, who will join me for the q&amp;a after the presentation. now let's immediately start on page 3, where we summarized the highlights for the first quarter of 2021. we achieved a s</v>
      </c>
    </row>
    <row r="209" spans="1:17" ht="101.5" x14ac:dyDescent="0.35">
      <c r="A209" s="10" t="str">
        <f>'Pietro Labels'!A209</f>
        <v>austria</v>
      </c>
      <c r="B209" s="10">
        <f>'Pietro Labels'!B209</f>
        <v>28200</v>
      </c>
      <c r="C209" s="12" t="str">
        <f>'Pietro Labels'!C209</f>
        <v>er eur1.5 billion net profit. this is a result that is embedding nonrecurring items for a total of about eur400 million, due in particular to the first conversion of swiss franc mortgages in croatia, implying a higher loan loss provision for some eur200 million. the net impact on p&amp;l is eur140 million. then we had during the first half of the year the single resolution fund in italy, germany, and austria booked for an amount of eur160 million net of tax, and finally the coverage announcement actions taken in ukraine in the second quarter for about eur100 million, once again net of tax. in this quarter, our cost efficiency efforts have mitigated the impact of the seasonality on revenues. at the same time, we keep improving on asset quality. our capital position further improved, with a comm</v>
      </c>
      <c r="D209" s="10" t="str">
        <f>'Pietro Labels'!D209</f>
        <v>austria</v>
      </c>
      <c r="E209" s="10">
        <f>'Pietro Labels'!E209</f>
        <v>125561</v>
      </c>
      <c r="F209" s="10">
        <f>'Pietro Labels'!F209</f>
        <v>1</v>
      </c>
      <c r="G209" s="10">
        <f>VLOOKUP(E209,'Nico Labels'!$E$2:$F$301, 2, FALSE)</f>
        <v>0</v>
      </c>
      <c r="H209" s="10">
        <f t="shared" si="12"/>
        <v>1</v>
      </c>
      <c r="I209" s="10">
        <v>0</v>
      </c>
      <c r="J209" s="11">
        <f t="shared" si="13"/>
        <v>0</v>
      </c>
      <c r="K209" s="10"/>
      <c r="L209" s="10">
        <f>VLOOKUP('Combined Labels'!E209,'Pietro Labels'!$E$2:$G$301, 3,FALSE)</f>
        <v>0</v>
      </c>
      <c r="M209" s="10">
        <f>VLOOKUP('Combined Labels'!E209, 'Nico Labels'!E209:G508, 3, FALSE)</f>
        <v>0</v>
      </c>
      <c r="N209">
        <f t="shared" si="14"/>
        <v>0</v>
      </c>
      <c r="P209">
        <f t="shared" si="15"/>
        <v>0</v>
      </c>
      <c r="Q209" t="str">
        <f>_xlfn.XLOOKUP(E209,'Nico Labels'!$E$2:$E$301,'Nico Labels'!$C$2:$C$301,,0,1)</f>
        <v>er eur1.5 billion net profit. this is a result that is embedding nonrecurring items for a total of about eur400 million, due in particular to the first conversion of swiss franc mortgages in croatia, implying a higher loan loss provision for some eur200 million. the net impact on p&amp;l is eur140 million. then we had during the first half of the year the single resolution fund in italy, germany, and austria booked for an amount of eur160 million net of tax, and finally the coverage announcement actions taken in ukraine in the second quarter for about eur100 million, once again net of tax. in this quarter, our cost efficiency efforts have mitigated the impact of the seasonality on revenues. at the same time, we keep improving on asset quality. our capital position further improved, with a comm</v>
      </c>
    </row>
    <row r="210" spans="1:17" ht="101.5" x14ac:dyDescent="0.35">
      <c r="A210" s="10" t="str">
        <f>'Pietro Labels'!A210</f>
        <v>danish</v>
      </c>
      <c r="B210" s="10">
        <f>'Pietro Labels'!B210</f>
        <v>9448</v>
      </c>
      <c r="C210" s="12" t="str">
        <f>'Pietro Labels'!C210</f>
        <v>rnbak, carnegie - analyst hello. it's anders hornbak from carnegie in copenhagen. two questions. first, you're indicating weather-related claims of dkk150 million for 2008. isn't that an increase versus your previous assumptions and what's the reason behind that? and secondly, if you could comment on the competitive situation, particularly on motor and if you have made any initiatives recently on danish motor. thank you. unidentified audience member we -- about the weather-related claims forecast for 2008, we have seen that the cloudbursts in 2007 -- the number of cloudburst claims has increased and, consequently, we have increased our budgeted number for weather-related claims in this area. and that is the reason why we have increased weather-related claims from dkk120 million to dkk150 m</v>
      </c>
      <c r="D210" s="10" t="str">
        <f>'Pietro Labels'!D210</f>
        <v>denmark</v>
      </c>
      <c r="E210" s="10">
        <f>'Pietro Labels'!E210</f>
        <v>38922</v>
      </c>
      <c r="F210" s="10">
        <f>'Pietro Labels'!F210</f>
        <v>0</v>
      </c>
      <c r="G210" s="10">
        <f>VLOOKUP(E210,'Nico Labels'!$E$2:$F$301, 2, FALSE)</f>
        <v>0</v>
      </c>
      <c r="H210" s="10">
        <f t="shared" si="12"/>
        <v>0</v>
      </c>
      <c r="I210" s="10"/>
      <c r="J210" s="11">
        <f t="shared" si="13"/>
        <v>0</v>
      </c>
      <c r="K210" s="10"/>
      <c r="L210" s="10">
        <f>VLOOKUP('Combined Labels'!E210,'Pietro Labels'!$E$2:$G$301, 3,FALSE)</f>
        <v>1</v>
      </c>
      <c r="M210" s="10">
        <f>VLOOKUP('Combined Labels'!E210, 'Nico Labels'!E210:G509, 3, FALSE)</f>
        <v>0</v>
      </c>
      <c r="N210">
        <f t="shared" si="14"/>
        <v>1</v>
      </c>
      <c r="O210">
        <v>1</v>
      </c>
      <c r="P210">
        <f t="shared" si="15"/>
        <v>1</v>
      </c>
      <c r="Q210" t="str">
        <f>_xlfn.XLOOKUP(E210,'Nico Labels'!$E$2:$E$301,'Nico Labels'!$C$2:$C$301,,0,1)</f>
        <v>rnbak, carnegie - analyst hello. it's anders hornbak from carnegie in copenhagen. two questions. first, you're indicating weather-related claims of dkk150 million for 2008. isn't that an increase versus your previous assumptions and what's the reason behind that? and secondly, if you could comment on the competitive situation, particularly on motor and if you have made any initiatives recently on danish motor. thank you. unidentified audience member we -- about the weather-related claims forecast for 2008, we have seen that the cloudbursts in 2007 -- the number of cloudburst claims has increased and, consequently, we have increased our budgeted number for weather-related claims in this area. and that is the reason why we have increased weather-related claims from dkk120 million to dkk150 m</v>
      </c>
    </row>
    <row r="211" spans="1:17" ht="101.5" x14ac:dyDescent="0.35">
      <c r="A211" s="10" t="str">
        <f>'Pietro Labels'!A211</f>
        <v>german</v>
      </c>
      <c r="B211" s="10">
        <f>'Pietro Labels'!B211</f>
        <v>39235</v>
      </c>
      <c r="C211" s="12" t="str">
        <f>'Pietro Labels'!C211</f>
        <v xml:space="preserve"> quarter and a record $62 billion over the last 12 months with an additional $13 billion committed to pending deals. our real estate business was particularly active in the quarter, and our new global fund is nearly 20% committed, only 4 months after launching. global logistics remain a key theme with the glp and colony transactions. we also agreed to privatize a canadian public company that owns german office buildings, kicking off the investment period for our new european real estate fund. and just last week for breit, we announced the sale leaseback on the iconic bellagio hotel in las vegas, another great example of how scale and conviction set us apart. all of this deployment is planting the seeds for future performance revenues, and with nearly $150 billion of dry powder, we have sig</v>
      </c>
      <c r="D211" s="10" t="str">
        <f>'Pietro Labels'!D211</f>
        <v>germany</v>
      </c>
      <c r="E211" s="10">
        <f>'Pietro Labels'!E211</f>
        <v>165312</v>
      </c>
      <c r="F211" s="10">
        <f>'Pietro Labels'!F211</f>
        <v>0</v>
      </c>
      <c r="G211" s="10">
        <f>VLOOKUP(E211,'Nico Labels'!$E$2:$F$301, 2, FALSE)</f>
        <v>0</v>
      </c>
      <c r="H211" s="10">
        <f t="shared" si="12"/>
        <v>0</v>
      </c>
      <c r="I211" s="10"/>
      <c r="J211" s="11">
        <f t="shared" si="13"/>
        <v>0</v>
      </c>
      <c r="K211" s="10"/>
      <c r="L211" s="10">
        <f>VLOOKUP('Combined Labels'!E211,'Pietro Labels'!$E$2:$G$301, 3,FALSE)</f>
        <v>1</v>
      </c>
      <c r="M211" s="10">
        <f>VLOOKUP('Combined Labels'!E211, 'Nico Labels'!E211:G510, 3, FALSE)</f>
        <v>0</v>
      </c>
      <c r="N211">
        <f t="shared" si="14"/>
        <v>1</v>
      </c>
      <c r="O211">
        <v>1</v>
      </c>
      <c r="P211">
        <f t="shared" si="15"/>
        <v>1</v>
      </c>
      <c r="Q211" t="str">
        <f>_xlfn.XLOOKUP(E211,'Nico Labels'!$E$2:$E$301,'Nico Labels'!$C$2:$C$301,,0,1)</f>
        <v xml:space="preserve"> quarter and a record $62 billion over the last 12 months with an additional $13 billion committed to pending deals. our real estate business was particularly active in the quarter, and our new global fund is nearly 20% committed, only 4 months after launching. global logistics remain a key theme with the glp and colony transactions. we also agreed to privatize a canadian public company that owns german office buildings, kicking off the investment period for our new european real estate fund. and just last week for breit, we announced the sale leaseback on the iconic bellagio hotel in las vegas, another great example of how scale and conviction set us apart. all of this deployment is planting the seeds for future performance revenues, and with nearly $150 billion of dry powder, we have sig</v>
      </c>
    </row>
    <row r="212" spans="1:17" ht="101.5" x14ac:dyDescent="0.35">
      <c r="A212" s="10" t="str">
        <f>'Pietro Labels'!A212</f>
        <v>spain</v>
      </c>
      <c r="B212" s="10">
        <f>'Pietro Labels'!B212</f>
        <v>45187</v>
      </c>
      <c r="C212" s="12" t="str">
        <f>'Pietro Labels'!C212</f>
        <v xml:space="preserve"> part of the strategy. it's been over the last few years. it's probably not been visible enough for some people, but it is increasingly been more relevant and will continue to grow. we have a great source of deposits in euros. unfortunately, they make javier's life difficult with having billions and billions of money at the ecb, as you said. but we also have great corporates that are operating in spain for decades and where we can obviously compete effectively, not only in funding them when it's appropriate, but also in doing transactional banking, project finance, et cetera, our ancillary business that makes the overall relationship attractive enough. no, that train has left the station. in fact, it did leave the station 3, 4 years ago. and it's going to become, i think, more relevant ove</v>
      </c>
      <c r="D212" s="10" t="str">
        <f>'Pietro Labels'!D212</f>
        <v>spain</v>
      </c>
      <c r="E212" s="10">
        <f>'Pietro Labels'!E212</f>
        <v>183959</v>
      </c>
      <c r="F212" s="10">
        <f>'Pietro Labels'!F212</f>
        <v>2</v>
      </c>
      <c r="G212" s="10">
        <f>VLOOKUP(E212,'Nico Labels'!$E$2:$F$301, 2, FALSE)</f>
        <v>1</v>
      </c>
      <c r="H212" s="10">
        <f t="shared" si="12"/>
        <v>1</v>
      </c>
      <c r="I212" s="10">
        <v>1</v>
      </c>
      <c r="J212" s="11">
        <f t="shared" si="13"/>
        <v>1</v>
      </c>
      <c r="K212" s="10"/>
      <c r="L212" s="10">
        <f>VLOOKUP('Combined Labels'!E212,'Pietro Labels'!$E$2:$G$301, 3,FALSE)</f>
        <v>0</v>
      </c>
      <c r="M212" s="10">
        <f>VLOOKUP('Combined Labels'!E212, 'Nico Labels'!E212:G511, 3, FALSE)</f>
        <v>0</v>
      </c>
      <c r="N212">
        <f t="shared" si="14"/>
        <v>0</v>
      </c>
      <c r="P212">
        <f t="shared" si="15"/>
        <v>0</v>
      </c>
      <c r="Q212" t="str">
        <f>_xlfn.XLOOKUP(E212,'Nico Labels'!$E$2:$E$301,'Nico Labels'!$C$2:$C$301,,0,1)</f>
        <v xml:space="preserve"> part of the strategy. it's been over the last few years. it's probably not been visible enough for some people, but it is increasingly been more relevant and will continue to grow. we have a great source of deposits in euros. unfortunately, they make javier's life difficult with having billions and billions of money at the ecb, as you said. but we also have great corporates that are operating in spain for decades and where we can obviously compete effectively, not only in funding them when it's appropriate, but also in doing transactional banking, project finance, et cetera, our ancillary business that makes the overall relationship attractive enough. no, that train has left the station. in fact, it did leave the station 3, 4 years ago. and it's going to become, i think, more relevant ove</v>
      </c>
    </row>
    <row r="213" spans="1:17" ht="101.5" x14ac:dyDescent="0.35">
      <c r="A213" s="10" t="str">
        <f>'Pietro Labels'!A213</f>
        <v>sweden</v>
      </c>
      <c r="B213" s="10">
        <f>'Pietro Labels'!B213</f>
        <v>27050</v>
      </c>
      <c r="C213" s="12" t="str">
        <f>'Pietro Labels'!C213</f>
        <v xml:space="preserve">an improvement by sek103 million compared to the first quarter. all in all, deposit margins dropped by another sek188 million in the quarter and the net interest income related to the financing effect of the equity declined by sek38 million. in sweden deposit margins fell by another sek200 million, whereas operations outside sweden saw a small pickup of sek12 million. increased deposit volumes in sweden gave a negative impact of sek8 million, while total lending margins declined by sek11 million. here we have an improvement of sek77 million in sweden that was offset by lower lending margins, mainly in norway. in the uk lending margins improved slightly also in q2. in sweden the improvement was mainly driven by mortgage margins being up 3 basis points to 104 basis points. increased lending </v>
      </c>
      <c r="D213" s="10" t="str">
        <f>'Pietro Labels'!D213</f>
        <v>sweden</v>
      </c>
      <c r="E213" s="10">
        <f>'Pietro Labels'!E213</f>
        <v>122044</v>
      </c>
      <c r="F213" s="10">
        <f>'Pietro Labels'!F213</f>
        <v>-1</v>
      </c>
      <c r="G213" s="10">
        <f>VLOOKUP(E213,'Nico Labels'!$E$2:$F$301, 2, FALSE)</f>
        <v>1</v>
      </c>
      <c r="H213" s="10">
        <f t="shared" si="12"/>
        <v>1</v>
      </c>
      <c r="I213" s="10">
        <v>1</v>
      </c>
      <c r="J213" s="11">
        <f t="shared" si="13"/>
        <v>1</v>
      </c>
      <c r="K213" s="10"/>
      <c r="L213" s="10">
        <f>VLOOKUP('Combined Labels'!E213,'Pietro Labels'!$E$2:$G$301, 3,FALSE)</f>
        <v>0</v>
      </c>
      <c r="M213" s="10">
        <f>VLOOKUP('Combined Labels'!E213, 'Nico Labels'!E213:G512, 3, FALSE)</f>
        <v>0</v>
      </c>
      <c r="N213">
        <f t="shared" si="14"/>
        <v>0</v>
      </c>
      <c r="P213">
        <f t="shared" si="15"/>
        <v>0</v>
      </c>
      <c r="Q213" t="str">
        <f>_xlfn.XLOOKUP(E213,'Nico Labels'!$E$2:$E$301,'Nico Labels'!$C$2:$C$301,,0,1)</f>
        <v xml:space="preserve">an improvement by sek103 million compared to the first quarter. all in all, deposit margins dropped by another sek188 million in the quarter and the net interest income related to the financing effect of the equity declined by sek38 million. in sweden deposit margins fell by another sek200 million, whereas operations outside sweden saw a small pickup of sek12 million. increased deposit volumes in sweden gave a negative impact of sek8 million, while total lending margins declined by sek11 million. here we have an improvement of sek77 million in sweden that was offset by lower lending margins, mainly in norway. in the uk lending margins improved slightly also in q2. in sweden the improvement was mainly driven by mortgage margins being up 3 basis points to 104 basis points. increased lending </v>
      </c>
    </row>
    <row r="214" spans="1:17" ht="101.5" x14ac:dyDescent="0.35">
      <c r="A214" s="10" t="str">
        <f>'Pietro Labels'!A214</f>
        <v>belgium</v>
      </c>
      <c r="B214" s="10">
        <f>'Pietro Labels'!B214</f>
        <v>12534</v>
      </c>
      <c r="C214" s="12" t="str">
        <f>'Pietro Labels'!C214</f>
        <v xml:space="preserve">osure towards office buildings, commercial assets and public car parks across europe. more than 70% of the assets are located in belgium, and some 20% in the surrounding countries. most of the office buildings portfolio is located in brussels, in the brussels region, known for its relatively low volatility compared with other cities. commercial assets are situated within major shopping centers in belgium, while the public car parks via interparking are widespread over europe. that's for the investment portfolio. in terms of capital, fortis reports a core equity of eur7.9 billion, exceeding the total minimum requirement of the insurance activities by eur5.4 billion, what we can call a quite solid solvency situation. the core equity of the insurance activities stood at eur4.7 billion, while </v>
      </c>
      <c r="D214" s="10" t="str">
        <f>'Pietro Labels'!D214</f>
        <v>belgium</v>
      </c>
      <c r="E214" s="10">
        <f>'Pietro Labels'!E214</f>
        <v>52956</v>
      </c>
      <c r="F214" s="10">
        <f>'Pietro Labels'!F214</f>
        <v>2</v>
      </c>
      <c r="G214" s="10">
        <f>VLOOKUP(E214,'Nico Labels'!$E$2:$F$301, 2, FALSE)</f>
        <v>0</v>
      </c>
      <c r="H214" s="10">
        <f t="shared" si="12"/>
        <v>1</v>
      </c>
      <c r="I214" s="10">
        <v>0</v>
      </c>
      <c r="J214" s="11">
        <f t="shared" si="13"/>
        <v>0</v>
      </c>
      <c r="K214" s="10"/>
      <c r="L214" s="10">
        <f>VLOOKUP('Combined Labels'!E214,'Pietro Labels'!$E$2:$G$301, 3,FALSE)</f>
        <v>0</v>
      </c>
      <c r="M214" s="10">
        <f>VLOOKUP('Combined Labels'!E214, 'Nico Labels'!E214:G513, 3, FALSE)</f>
        <v>0</v>
      </c>
      <c r="N214">
        <f t="shared" si="14"/>
        <v>0</v>
      </c>
      <c r="P214">
        <f t="shared" si="15"/>
        <v>0</v>
      </c>
      <c r="Q214" t="str">
        <f>_xlfn.XLOOKUP(E214,'Nico Labels'!$E$2:$E$301,'Nico Labels'!$C$2:$C$301,,0,1)</f>
        <v xml:space="preserve">osure towards office buildings, commercial assets and public car parks across europe. more than 70% of the assets are located in belgium, and some 20% in the surrounding countries. most of the office buildings portfolio is located in brussels, in the brussels region, known for its relatively low volatility compared with other cities. commercial assets are situated within major shopping centers in belgium, while the public car parks via interparking are widespread over europe. that's for the investment portfolio. in terms of capital, fortis reports a core equity of eur7.9 billion, exceeding the total minimum requirement of the insurance activities by eur5.4 billion, what we can call a quite solid solvency situation. the core equity of the insurance activities stood at eur4.7 billion, while </v>
      </c>
    </row>
    <row r="215" spans="1:17" ht="101.5" x14ac:dyDescent="0.35">
      <c r="A215" s="10" t="str">
        <f>'Pietro Labels'!A215</f>
        <v>finnish</v>
      </c>
      <c r="B215" s="10">
        <f>'Pietro Labels'!B215</f>
        <v>10833</v>
      </c>
      <c r="C215" s="12" t="str">
        <f>'Pietro Labels'!C215</f>
        <v>arket, but in some markets we look for at least 20% irr, especially for larger portfolios or medium sized portfolios. robert bonte-friedheim, select equity group inc. - analyst and so the portfolios acquired in second quarter would all have been with the higher irr? michael wolf, intrum justitia ab - ceo somewhere between 15% and 20% and some north of that. but it's not like it's a general -- the finnish market is not the same as the spanish market for example, so it depends on the mix. but generally speaking, we are trying to go for slightly higher irrs than the past. monika elling, intrum justitia ab - cfo and then, of course, once you have bought them, some is better than you expected and some is a little bit lower than expected. so there is a spread in the actual performance of what yo</v>
      </c>
      <c r="D215" s="10" t="str">
        <f>'Pietro Labels'!D215</f>
        <v>finland</v>
      </c>
      <c r="E215" s="10">
        <f>'Pietro Labels'!E215</f>
        <v>45138</v>
      </c>
      <c r="F215" s="10">
        <f>'Pietro Labels'!F215</f>
        <v>0</v>
      </c>
      <c r="G215" s="10">
        <f>VLOOKUP(E215,'Nico Labels'!$E$2:$F$301, 2, FALSE)</f>
        <v>0</v>
      </c>
      <c r="H215" s="10">
        <f t="shared" si="12"/>
        <v>0</v>
      </c>
      <c r="I215" s="10"/>
      <c r="J215" s="11">
        <f t="shared" si="13"/>
        <v>0</v>
      </c>
      <c r="K215" s="10"/>
      <c r="L215" s="10">
        <f>VLOOKUP('Combined Labels'!E215,'Pietro Labels'!$E$2:$G$301, 3,FALSE)</f>
        <v>1</v>
      </c>
      <c r="M215" s="10">
        <f>VLOOKUP('Combined Labels'!E215, 'Nico Labels'!E215:G514, 3, FALSE)</f>
        <v>0</v>
      </c>
      <c r="N215">
        <f t="shared" si="14"/>
        <v>1</v>
      </c>
      <c r="O215">
        <v>1</v>
      </c>
      <c r="P215">
        <f t="shared" si="15"/>
        <v>1</v>
      </c>
      <c r="Q215" t="str">
        <f>_xlfn.XLOOKUP(E215,'Nico Labels'!$E$2:$E$301,'Nico Labels'!$C$2:$C$301,,0,1)</f>
        <v>arket, but in some markets we look for at least 20% irr, especially for larger portfolios or medium sized portfolios. robert bonte-friedheim, select equity group inc. - analyst and so the portfolios acquired in second quarter would all have been with the higher irr? michael wolf, intrum justitia ab - ceo somewhere between 15% and 20% and some north of that. but it's not like it's a general -- the finnish market is not the same as the spanish market for example, so it depends on the mix. but generally speaking, we are trying to go for slightly higher irrs than the past. monika elling, intrum justitia ab - cfo and then, of course, once you have bought them, some is better than you expected and some is a little bit lower than expected. so there is a spread in the actual performance of what yo</v>
      </c>
    </row>
    <row r="216" spans="1:17" ht="101.5" x14ac:dyDescent="0.35">
      <c r="A216" s="10" t="str">
        <f>'Pietro Labels'!A216</f>
        <v>denmark</v>
      </c>
      <c r="B216" s="10">
        <f>'Pietro Labels'!B216</f>
        <v>20401</v>
      </c>
      <c r="C216" s="12" t="str">
        <f>'Pietro Labels'!C216</f>
        <v>n away in denmark with these new rules. so it means that there are lots of customers who want simply, very normally taking back (inaudible) servicing their debts. but nevertheless if there is a negative equity in that type of asset-backed financing that has to pay before the loan loss. of course, this means for the future, as i said, that now because we have gone through our whole lending book in denmark in light of these new approvals then now we have definitely identified lots of new impaired customers and have booked lots of new loan losses for all these impaired customers so that it is very likely that this trend is not -- it is not going to be repeated quarter after quarter. but still we will have new loan-loss customers and impaired customers also in denmark because, of course, there</v>
      </c>
      <c r="D216" s="10" t="str">
        <f>'Pietro Labels'!D216</f>
        <v>denmark</v>
      </c>
      <c r="E216" s="10">
        <f>'Pietro Labels'!E216</f>
        <v>93336</v>
      </c>
      <c r="F216" s="10">
        <f>'Pietro Labels'!F216</f>
        <v>-2</v>
      </c>
      <c r="G216" s="10">
        <f>VLOOKUP(E216,'Nico Labels'!$E$2:$F$301, 2, FALSE)</f>
        <v>0</v>
      </c>
      <c r="H216" s="10">
        <f t="shared" si="12"/>
        <v>1</v>
      </c>
      <c r="I216" s="10">
        <v>-2</v>
      </c>
      <c r="J216" s="11">
        <f t="shared" si="13"/>
        <v>-2</v>
      </c>
      <c r="K216" s="10"/>
      <c r="L216" s="10">
        <f>VLOOKUP('Combined Labels'!E216,'Pietro Labels'!$E$2:$G$301, 3,FALSE)</f>
        <v>0</v>
      </c>
      <c r="M216" s="10">
        <f>VLOOKUP('Combined Labels'!E216, 'Nico Labels'!E216:G515, 3, FALSE)</f>
        <v>0</v>
      </c>
      <c r="N216">
        <f t="shared" si="14"/>
        <v>0</v>
      </c>
      <c r="P216">
        <f t="shared" si="15"/>
        <v>0</v>
      </c>
      <c r="Q216" t="str">
        <f>_xlfn.XLOOKUP(E216,'Nico Labels'!$E$2:$E$301,'Nico Labels'!$C$2:$C$301,,0,1)</f>
        <v>n away in denmark with these new rules. so it means that there are lots of customers who want simply, very normally taking back (inaudible) servicing their debts. but nevertheless if there is a negative equity in that type of asset-backed financing that has to pay before the loan loss. of course, this means for the future, as i said, that now because we have gone through our whole lending book in denmark in light of these new approvals then now we have definitely identified lots of new impaired customers and have booked lots of new loan losses for all these impaired customers so that it is very likely that this trend is not -- it is not going to be repeated quarter after quarter. but still we will have new loan-loss customers and impaired customers also in denmark because, of course, there</v>
      </c>
    </row>
    <row r="217" spans="1:17" ht="101.5" x14ac:dyDescent="0.35">
      <c r="A217" s="10" t="str">
        <f>'Pietro Labels'!A217</f>
        <v>portugal</v>
      </c>
      <c r="B217" s="10">
        <f>'Pietro Labels'!B217</f>
        <v>9902</v>
      </c>
      <c r="C217" s="12" t="str">
        <f>'Pietro Labels'!C217</f>
        <v>o say that this project is one [of the] project -- is a very, very important project for angola. we are talking about more than 800,000 square meters of construction. thank you. operator your next question comes from daragh quinn from lehman brothers. please ask your question. daragh quinn, lehman brothers - analyst hi. good afternoon. i have three questions. firstly, on the underlying results in portugal and specifically on margins and the cost of risk. on the margin again this quarter, there's been further downward pressure. and i was just wondering your outlook for the remainder of the year. do you think, given the conditions i the wholesale markets and competition for deposits that the subsequent quarters in 2008 will see continued pressure on margins or do you expect to see a positive</v>
      </c>
      <c r="D217" s="10" t="str">
        <f>'Pietro Labels'!D217</f>
        <v>portugal</v>
      </c>
      <c r="E217" s="10">
        <f>'Pietro Labels'!E217</f>
        <v>40559</v>
      </c>
      <c r="F217" s="10">
        <f>'Pietro Labels'!F217</f>
        <v>0</v>
      </c>
      <c r="G217" s="10">
        <f>VLOOKUP(E217,'Nico Labels'!$E$2:$F$301, 2, FALSE)</f>
        <v>0</v>
      </c>
      <c r="H217" s="10">
        <f t="shared" si="12"/>
        <v>0</v>
      </c>
      <c r="I217" s="10"/>
      <c r="J217" s="11">
        <f t="shared" si="13"/>
        <v>0</v>
      </c>
      <c r="K217" s="10"/>
      <c r="L217" s="10">
        <f>VLOOKUP('Combined Labels'!E217,'Pietro Labels'!$E$2:$G$301, 3,FALSE)</f>
        <v>1</v>
      </c>
      <c r="M217" s="10">
        <f>VLOOKUP('Combined Labels'!E217, 'Nico Labels'!E217:G516, 3, FALSE)</f>
        <v>0</v>
      </c>
      <c r="N217">
        <f t="shared" si="14"/>
        <v>1</v>
      </c>
      <c r="O217">
        <v>0</v>
      </c>
      <c r="P217">
        <f t="shared" si="15"/>
        <v>0</v>
      </c>
      <c r="Q217" t="str">
        <f>_xlfn.XLOOKUP(E217,'Nico Labels'!$E$2:$E$301,'Nico Labels'!$C$2:$C$301,,0,1)</f>
        <v>o say that this project is one [of the] project -- is a very, very important project for angola. we are talking about more than 800,000 square meters of construction. thank you. operator your next question comes from daragh quinn from lehman brothers. please ask your question. daragh quinn, lehman brothers - analyst hi. good afternoon. i have three questions. firstly, on the underlying results in portugal and specifically on margins and the cost of risk. on the margin again this quarter, there's been further downward pressure. and i was just wondering your outlook for the remainder of the year. do you think, given the conditions i the wholesale markets and competition for deposits that the subsequent quarters in 2008 will see continued pressure on margins or do you expect to see a positive</v>
      </c>
    </row>
    <row r="218" spans="1:17" ht="101.5" x14ac:dyDescent="0.35">
      <c r="A218" s="10" t="str">
        <f>'Pietro Labels'!A218</f>
        <v>slovakia</v>
      </c>
      <c r="B218" s="10">
        <f>'Pietro Labels'!B218</f>
        <v>49464</v>
      </c>
      <c r="C218" s="12" t="str">
        <f>'Pietro Labels'!C218</f>
        <v>, i think it would be a very brief answer than hannes has given. so what's your euro rate sensitivity? can you guide us to how much benefit dni would have from the higher euro rates? johann strobl, raiffeisen bank international ag - chairman of the management board &amp; ceo yes, this is -- just the euro rates you said. okay, so here, you have to be aware that from the euro, we will mainly benefit in slovakia as there, we have a retail portfolio and to a much lower extent in some countries in southeastern europe, where there are some deposits as well, and 50 to something, i would assume, as a first guess. let's see how competition develops maybe a little bit more, hopefully. operator (operator instructions) we do have a follow-up question from alan webborn with societe generale. alan ramsey we</v>
      </c>
      <c r="D218" s="10" t="str">
        <f>'Pietro Labels'!D218</f>
        <v>slovakia</v>
      </c>
      <c r="E218" s="10">
        <f>'Pietro Labels'!E218</f>
        <v>197185</v>
      </c>
      <c r="F218" s="10">
        <f>'Pietro Labels'!F218</f>
        <v>1</v>
      </c>
      <c r="G218" s="10">
        <f>VLOOKUP(E218,'Nico Labels'!$E$2:$F$301, 2, FALSE)</f>
        <v>0</v>
      </c>
      <c r="H218" s="10">
        <f t="shared" si="12"/>
        <v>1</v>
      </c>
      <c r="I218" s="10">
        <v>0</v>
      </c>
      <c r="J218" s="11">
        <f t="shared" si="13"/>
        <v>0</v>
      </c>
      <c r="K218" s="10"/>
      <c r="L218" s="10">
        <f>VLOOKUP('Combined Labels'!E218,'Pietro Labels'!$E$2:$G$301, 3,FALSE)</f>
        <v>0</v>
      </c>
      <c r="M218" s="10">
        <f>VLOOKUP('Combined Labels'!E218, 'Nico Labels'!E218:G517, 3, FALSE)</f>
        <v>0</v>
      </c>
      <c r="N218">
        <f t="shared" si="14"/>
        <v>0</v>
      </c>
      <c r="P218">
        <f t="shared" si="15"/>
        <v>0</v>
      </c>
      <c r="Q218" t="str">
        <f>_xlfn.XLOOKUP(E218,'Nico Labels'!$E$2:$E$301,'Nico Labels'!$C$2:$C$301,,0,1)</f>
        <v>, i think it would be a very brief answer than hannes has given. so what's your euro rate sensitivity? can you guide us to how much benefit dni would have from the higher euro rates? johann strobl, raiffeisen bank international ag - chairman of the management board &amp; ceo yes, this is -- just the euro rates you said. okay, so here, you have to be aware that from the euro, we will mainly benefit in slovakia as there, we have a retail portfolio and to a much lower extent in some countries in southeastern europe, where there are some deposits as well, and 50 to something, i would assume, as a first guess. let's see how competition develops maybe a little bit more, hopefully. operator (operator instructions) we do have a follow-up question from alan webborn with societe generale. alan ramsey we</v>
      </c>
    </row>
    <row r="219" spans="1:17" ht="101.5" x14ac:dyDescent="0.35">
      <c r="A219" s="10" t="str">
        <f>'Pietro Labels'!A219</f>
        <v>poland</v>
      </c>
      <c r="B219" s="10">
        <f>'Pietro Labels'!B219</f>
        <v>7684</v>
      </c>
      <c r="C219" s="12" t="str">
        <f>'Pietro Labels'!C219</f>
        <v>ear and our customers in poland are much more tax savvy than in general. so we have 70% of our customers in poland, that's 900,000 customers are online customers and they are very quick adaptors to the entire online services side. so a very strong position overall, the asset management continues to do very well. we are number one in three out of the five categories of asset management products in poland. so we've a very strong reputation there and that's our -- this outperformance is built on reputation over the last number of years. because we are primarily an organic growth story in all our divisions we have to also be committed to supporting that level of growth. and that's why in the last year we have organized our enterprise agenda which is to put in place systems and processes that s</v>
      </c>
      <c r="D219" s="10" t="str">
        <f>'Pietro Labels'!D219</f>
        <v>poland</v>
      </c>
      <c r="E219" s="10">
        <f>'Pietro Labels'!E219</f>
        <v>30736</v>
      </c>
      <c r="F219" s="10">
        <f>'Pietro Labels'!F219</f>
        <v>1</v>
      </c>
      <c r="G219" s="10">
        <f>VLOOKUP(E219,'Nico Labels'!$E$2:$F$301, 2, FALSE)</f>
        <v>0</v>
      </c>
      <c r="H219" s="10">
        <f t="shared" si="12"/>
        <v>1</v>
      </c>
      <c r="I219" s="10">
        <v>0</v>
      </c>
      <c r="J219" s="11">
        <f t="shared" si="13"/>
        <v>0</v>
      </c>
      <c r="K219" s="10"/>
      <c r="L219" s="10">
        <f>VLOOKUP('Combined Labels'!E219,'Pietro Labels'!$E$2:$G$301, 3,FALSE)</f>
        <v>0</v>
      </c>
      <c r="M219" s="10">
        <f>VLOOKUP('Combined Labels'!E219, 'Nico Labels'!E219:G518, 3, FALSE)</f>
        <v>0</v>
      </c>
      <c r="N219">
        <f t="shared" si="14"/>
        <v>0</v>
      </c>
      <c r="P219">
        <f t="shared" si="15"/>
        <v>0</v>
      </c>
      <c r="Q219" t="str">
        <f>_xlfn.XLOOKUP(E219,'Nico Labels'!$E$2:$E$301,'Nico Labels'!$C$2:$C$301,,0,1)</f>
        <v>ear and our customers in poland are much more tax savvy than in general. so we have 70% of our customers in poland, that's 900,000 customers are online customers and they are very quick adaptors to the entire online services side. so a very strong position overall, the asset management continues to do very well. we are number one in three out of the five categories of asset management products in poland. so we've a very strong reputation there and that's our -- this outperformance is built on reputation over the last number of years. because we are primarily an organic growth story in all our divisions we have to also be committed to supporting that level of growth. and that's why in the last year we have organized our enterprise agenda which is to put in place systems and processes that s</v>
      </c>
    </row>
    <row r="220" spans="1:17" ht="101.5" x14ac:dyDescent="0.35">
      <c r="A220" s="10" t="str">
        <f>'Pietro Labels'!A220</f>
        <v>luxembourg</v>
      </c>
      <c r="B220" s="10">
        <f>'Pietro Labels'!B220</f>
        <v>14859</v>
      </c>
      <c r="C220" s="12" t="str">
        <f>'Pietro Labels'!C220</f>
        <v>xpect this development to be repeated year-after-year. profitability also increased significantly again, not least, thanks to the improved investment result, and resulted in an increased ebit. strong growth, as well as more efficient processes also improved the new business margin. here a brief comment on the development on the annual premium equivalent. the ape does not contain the premiums from luxembourg, liechtenstein, austria and croatia, since we do not calculate embedded value for these units. they are included in the total value with their ifrs equity. let's look at the details of the embedded value development on the next slide. return on embedded value increased to 13.1%. the main factors for this development are, first, the increase in value of new business; second, the lower ri</v>
      </c>
      <c r="D220" s="10" t="str">
        <f>'Pietro Labels'!D220</f>
        <v>luxembourg</v>
      </c>
      <c r="E220" s="10">
        <f>'Pietro Labels'!E220</f>
        <v>63176</v>
      </c>
      <c r="F220" s="10">
        <f>'Pietro Labels'!F220</f>
        <v>0</v>
      </c>
      <c r="G220" s="10">
        <f>VLOOKUP(E220,'Nico Labels'!$E$2:$F$301, 2, FALSE)</f>
        <v>0</v>
      </c>
      <c r="H220" s="10">
        <f t="shared" si="12"/>
        <v>0</v>
      </c>
      <c r="I220" s="10"/>
      <c r="J220" s="11">
        <f t="shared" si="13"/>
        <v>0</v>
      </c>
      <c r="K220" s="10"/>
      <c r="L220" s="10">
        <f>VLOOKUP('Combined Labels'!E220,'Pietro Labels'!$E$2:$G$301, 3,FALSE)</f>
        <v>1</v>
      </c>
      <c r="M220" s="10">
        <f>VLOOKUP('Combined Labels'!E220, 'Nico Labels'!E220:G519, 3, FALSE)</f>
        <v>0</v>
      </c>
      <c r="N220">
        <f t="shared" si="14"/>
        <v>1</v>
      </c>
      <c r="O220">
        <v>1</v>
      </c>
      <c r="P220">
        <f t="shared" si="15"/>
        <v>1</v>
      </c>
      <c r="Q220" t="str">
        <f>_xlfn.XLOOKUP(E220,'Nico Labels'!$E$2:$E$301,'Nico Labels'!$C$2:$C$301,,0,1)</f>
        <v>xpect this development to be repeated year-after-year. profitability also increased significantly again, not least, thanks to the improved investment result, and resulted in an increased ebit. strong growth, as well as more efficient processes also improved the new business margin. here a brief comment on the development on the annual premium equivalent. the ape does not contain the premiums from luxembourg, liechtenstein, austria and croatia, since we do not calculate embedded value for these units. they are included in the total value with their ifrs equity. let's look at the details of the embedded value development on the next slide. return on embedded value increased to 13.1%. the main factors for this development are, first, the increase in value of new business; second, the lower ri</v>
      </c>
    </row>
    <row r="221" spans="1:17" ht="101.5" x14ac:dyDescent="0.35">
      <c r="A221" s="10" t="str">
        <f>'Pietro Labels'!A221</f>
        <v>spain</v>
      </c>
      <c r="B221" s="10">
        <f>'Pietro Labels'!B221</f>
        <v>33015</v>
      </c>
      <c r="C221" s="12" t="str">
        <f>'Pietro Labels'!C221</f>
        <v>ency. we think that we have a strong set of capital ratios. cet1 fully loaded ratio going up to 11.7%. that's the organic capital generation for 28 basis points and all other adjustments that deduct 13. our total capital ratio after recent issuance really sound at 15.8% on a fully loaded basis after the issuance this summer of new senior nonpreferred taking advantage of the new legal framework in spain. our mrel subordinated instruments ratio would be at 16.8%. so we think that really sound capital metrics. the tangible book value also up by eur 0.10 per share this quarter to eur 3.40. and just to remind that yesterday, the board [this] approved an interim dividend payment of eur 0.07 per share in cash to be paid november 2. and with this, i give the floor back to the ceo before taking que</v>
      </c>
      <c r="D221" s="10" t="str">
        <f>'Pietro Labels'!D221</f>
        <v>spain</v>
      </c>
      <c r="E221" s="10">
        <f>'Pietro Labels'!E221</f>
        <v>142300</v>
      </c>
      <c r="F221" s="10">
        <f>'Pietro Labels'!F221</f>
        <v>2</v>
      </c>
      <c r="G221" s="10">
        <f>VLOOKUP(E221,'Nico Labels'!$E$2:$F$301, 2, FALSE)</f>
        <v>0</v>
      </c>
      <c r="H221" s="10">
        <f t="shared" si="12"/>
        <v>1</v>
      </c>
      <c r="I221" s="10">
        <v>0</v>
      </c>
      <c r="J221" s="11">
        <f t="shared" si="13"/>
        <v>0</v>
      </c>
      <c r="K221" s="10"/>
      <c r="L221" s="10">
        <f>VLOOKUP('Combined Labels'!E221,'Pietro Labels'!$E$2:$G$301, 3,FALSE)</f>
        <v>0</v>
      </c>
      <c r="M221" s="10">
        <f>VLOOKUP('Combined Labels'!E221, 'Nico Labels'!E221:G520, 3, FALSE)</f>
        <v>0</v>
      </c>
      <c r="N221">
        <f t="shared" si="14"/>
        <v>0</v>
      </c>
      <c r="P221">
        <f t="shared" si="15"/>
        <v>0</v>
      </c>
      <c r="Q221" t="str">
        <f>_xlfn.XLOOKUP(E221,'Nico Labels'!$E$2:$E$301,'Nico Labels'!$C$2:$C$301,,0,1)</f>
        <v>ency. we think that we have a strong set of capital ratios. cet1 fully loaded ratio going up to 11.7%. that's the organic capital generation for 28 basis points and all other adjustments that deduct 13. our total capital ratio after recent issuance really sound at 15.8% on a fully loaded basis after the issuance this summer of new senior nonpreferred taking advantage of the new legal framework in spain. our mrel subordinated instruments ratio would be at 16.8%. so we think that really sound capital metrics. the tangible book value also up by eur 0.10 per share this quarter to eur 3.40. and just to remind that yesterday, the board [this] approved an interim dividend payment of eur 0.07 per share in cash to be paid november 2. and with this, i give the floor back to the ceo before taking que</v>
      </c>
    </row>
    <row r="222" spans="1:17" ht="101.5" x14ac:dyDescent="0.35">
      <c r="A222" s="10" t="str">
        <f>'Pietro Labels'!A222</f>
        <v>german</v>
      </c>
      <c r="B222" s="10">
        <f>'Pietro Labels'!B222</f>
        <v>34298</v>
      </c>
      <c r="C222" s="12" t="str">
        <f>'Pietro Labels'!C222</f>
        <v>ckversicherungs-gesellschaft aktiengesellschaft - cfo &amp; member of management board we just avoided the increase per share because 2017 was an extraordinarily bad year with regard to the major losses. so we learned that the capital market was somewhat disappointed about that. but we thought it to be adequate, yes. on your second question, the dividends from subsidiaries of munich re ag under local german gaap, there's a part which is recurring, i would say. but there's also a lot of noise with regard to one-off effect, yes. so one was in this year that the dividends from our u.s. reinsurance subsidiaries, property-casualty subsidiaries, had to be canceled due to the burden from the natural catastrophes. but typically, we also have intra-group transactions of various kinds, be it disposals o</v>
      </c>
      <c r="D222" s="10" t="str">
        <f>'Pietro Labels'!D222</f>
        <v>germany</v>
      </c>
      <c r="E222" s="10">
        <f>'Pietro Labels'!E222</f>
        <v>147364</v>
      </c>
      <c r="F222" s="10">
        <f>'Pietro Labels'!F222</f>
        <v>-2</v>
      </c>
      <c r="G222" s="10">
        <f>VLOOKUP(E222,'Nico Labels'!$E$2:$F$301, 2, FALSE)</f>
        <v>0</v>
      </c>
      <c r="H222" s="10">
        <f t="shared" si="12"/>
        <v>1</v>
      </c>
      <c r="I222" s="10">
        <v>0</v>
      </c>
      <c r="J222" s="11">
        <f t="shared" si="13"/>
        <v>0</v>
      </c>
      <c r="K222" s="10"/>
      <c r="L222" s="10">
        <f>VLOOKUP('Combined Labels'!E222,'Pietro Labels'!$E$2:$G$301, 3,FALSE)</f>
        <v>0</v>
      </c>
      <c r="M222" s="10">
        <f>VLOOKUP('Combined Labels'!E222, 'Nico Labels'!E222:G521, 3, FALSE)</f>
        <v>0</v>
      </c>
      <c r="N222">
        <f t="shared" si="14"/>
        <v>0</v>
      </c>
      <c r="P222">
        <f t="shared" si="15"/>
        <v>0</v>
      </c>
      <c r="Q222" t="str">
        <f>_xlfn.XLOOKUP(E222,'Nico Labels'!$E$2:$E$301,'Nico Labels'!$C$2:$C$301,,0,1)</f>
        <v>ckversicherungs-gesellschaft aktiengesellschaft - cfo &amp; member of management board we just avoided the increase per share because 2017 was an extraordinarily bad year with regard to the major losses. so we learned that the capital market was somewhat disappointed about that. but we thought it to be adequate, yes. on your second question, the dividends from subsidiaries of munich re ag under local german gaap, there's a part which is recurring, i would say. but there's also a lot of noise with regard to one-off effect, yes. so one was in this year that the dividends from our u.s. reinsurance subsidiaries, property-casualty subsidiaries, had to be canceled due to the burden from the natural catastrophes. but typically, we also have intra-group transactions of various kinds, be it disposals o</v>
      </c>
    </row>
    <row r="223" spans="1:17" ht="101.5" x14ac:dyDescent="0.35">
      <c r="A223" s="10" t="str">
        <f>'Pietro Labels'!A223</f>
        <v>greece</v>
      </c>
      <c r="B223" s="10">
        <f>'Pietro Labels'!B223</f>
        <v>41836</v>
      </c>
      <c r="C223" s="12" t="str">
        <f>'Pietro Labels'!C223</f>
        <v xml:space="preserve">holders for this proposal. and with that, i would like to hand back to henrik. henrik wennerholm, ddm holding ag - ceo thanks, fredrik. please go to slide 16 to summarize the quarter here. and the key takeaways is that the collections were initially significantly impacted by the pandemic before actually gradually improving during the quarter. collections were principally received from croatia and greece as a result of our larger markets. we have, during the quarter, primarily focused on collections, liquidity management, keeping our staff safe and strengthening operations across our markets. our portfolio has continued to show resilience with downward revaluations and impairments on the first half being less than 0.7% of the opening 2020 book. our strategic investment in addiko is pending </v>
      </c>
      <c r="D223" s="10" t="str">
        <f>'Pietro Labels'!D223</f>
        <v>greece</v>
      </c>
      <c r="E223" s="10">
        <f>'Pietro Labels'!E223</f>
        <v>173850</v>
      </c>
      <c r="F223" s="10">
        <f>'Pietro Labels'!F223</f>
        <v>1</v>
      </c>
      <c r="G223" s="10">
        <f>VLOOKUP(E223,'Nico Labels'!$E$2:$F$301, 2, FALSE)</f>
        <v>0</v>
      </c>
      <c r="H223" s="10">
        <f t="shared" si="12"/>
        <v>1</v>
      </c>
      <c r="I223" s="10">
        <v>0</v>
      </c>
      <c r="J223" s="11">
        <f t="shared" si="13"/>
        <v>0</v>
      </c>
      <c r="K223" s="10"/>
      <c r="L223" s="10">
        <f>VLOOKUP('Combined Labels'!E223,'Pietro Labels'!$E$2:$G$301, 3,FALSE)</f>
        <v>0</v>
      </c>
      <c r="M223" s="10">
        <f>VLOOKUP('Combined Labels'!E223, 'Nico Labels'!E223:G522, 3, FALSE)</f>
        <v>0</v>
      </c>
      <c r="N223">
        <f t="shared" si="14"/>
        <v>0</v>
      </c>
      <c r="P223">
        <f t="shared" si="15"/>
        <v>0</v>
      </c>
      <c r="Q223" t="str">
        <f>_xlfn.XLOOKUP(E223,'Nico Labels'!$E$2:$E$301,'Nico Labels'!$C$2:$C$301,,0,1)</f>
        <v xml:space="preserve">holders for this proposal. and with that, i would like to hand back to henrik. henrik wennerholm, ddm holding ag - ceo thanks, fredrik. please go to slide 16 to summarize the quarter here. and the key takeaways is that the collections were initially significantly impacted by the pandemic before actually gradually improving during the quarter. collections were principally received from croatia and greece as a result of our larger markets. we have, during the quarter, primarily focused on collections, liquidity management, keeping our staff safe and strengthening operations across our markets. our portfolio has continued to show resilience with downward revaluations and impairments on the first half being less than 0.7% of the opening 2020 book. our strategic investment in addiko is pending </v>
      </c>
    </row>
    <row r="224" spans="1:17" ht="101.5" x14ac:dyDescent="0.35">
      <c r="A224" s="10" t="str">
        <f>'Pietro Labels'!A224</f>
        <v>italy</v>
      </c>
      <c r="B224" s="10">
        <f>'Pietro Labels'!B224</f>
        <v>33951</v>
      </c>
      <c r="C224" s="12" t="str">
        <f>'Pietro Labels'!C224</f>
        <v>ve been having in '17, we've been growing very fast and we had a very positive return from our customers. now for '18, we see growth coming from different segment of the markets. we are pushing on the consumer loans in italy, in germany, in austria as well as in central eastern europe. we are pushing on the mortgage loans, recapturing market share that we lost in the couple of years previously in italy, but we're also having an inroad in germany and we're already growing in mortgage loan in austria by double digits, so we have higher growth than the market. and then we have also on the corporate, we have -- on the corporate commercial, we have a growth in all the countries and in central eastern europe. we are moving very fast on the so-called working capital solutions, which is mainly fos</v>
      </c>
      <c r="D224" s="10" t="str">
        <f>'Pietro Labels'!D224</f>
        <v>italy</v>
      </c>
      <c r="E224" s="10">
        <f>'Pietro Labels'!E224</f>
        <v>145580</v>
      </c>
      <c r="F224" s="10">
        <f>'Pietro Labels'!F224</f>
        <v>0</v>
      </c>
      <c r="G224" s="10">
        <f>VLOOKUP(E224,'Nico Labels'!$E$2:$F$301, 2, FALSE)</f>
        <v>0</v>
      </c>
      <c r="H224" s="10">
        <f t="shared" si="12"/>
        <v>0</v>
      </c>
      <c r="I224" s="10"/>
      <c r="J224" s="11">
        <f t="shared" si="13"/>
        <v>0</v>
      </c>
      <c r="K224" s="10"/>
      <c r="L224" s="10">
        <f>VLOOKUP('Combined Labels'!E224,'Pietro Labels'!$E$2:$G$301, 3,FALSE)</f>
        <v>0</v>
      </c>
      <c r="M224" s="10">
        <f>VLOOKUP('Combined Labels'!E224, 'Nico Labels'!E224:G523, 3, FALSE)</f>
        <v>0</v>
      </c>
      <c r="N224">
        <f t="shared" si="14"/>
        <v>0</v>
      </c>
      <c r="P224">
        <f t="shared" si="15"/>
        <v>0</v>
      </c>
      <c r="Q224" t="str">
        <f>_xlfn.XLOOKUP(E224,'Nico Labels'!$E$2:$E$301,'Nico Labels'!$C$2:$C$301,,0,1)</f>
        <v>ve been having in '17, we've been growing very fast and we had a very positive return from our customers. now for '18, we see growth coming from different segment of the markets. we are pushing on the consumer loans in italy, in germany, in austria as well as in central eastern europe. we are pushing on the mortgage loans, recapturing market share that we lost in the couple of years previously in italy, but we're also having an inroad in germany and we're already growing in mortgage loan in austria by double digits, so we have higher growth than the market. and then we have also on the corporate, we have -- on the corporate commercial, we have a growth in all the countries and in central eastern europe. we are moving very fast on the so-called working capital solutions, which is mainly fos</v>
      </c>
    </row>
    <row r="225" spans="1:17" ht="101.5" x14ac:dyDescent="0.35">
      <c r="A225" s="10" t="str">
        <f>'Pietro Labels'!A225</f>
        <v>warsaw</v>
      </c>
      <c r="B225" s="10">
        <f>'Pietro Labels'!B225</f>
        <v>24975</v>
      </c>
      <c r="C225" s="12" t="str">
        <f>'Pietro Labels'!C225</f>
        <v xml:space="preserve">'ve sunk some costs into that already, and talked in the past about the expensive bits being done, so from here costs on that, and then why you're building anything at all. mike tobin, telecity group plc - ceo i think the first part of that, the -- on the surface, 72% would suggest that you could continue to grow in that space. but you think about that on a group level, right? so, for example, in warsaw and sofia we have nothing. we've acquired assets there that are completely full and operationally sweating fully the assets, so we need expansion programs there. when you look at places like powergate, we have the capacity; and as that fills, we open more. where we've got -- the challenge is, as i said, the focus for the sales people will be to go and utilize the churn space, which, again, </v>
      </c>
      <c r="D225" s="10" t="str">
        <f>'Pietro Labels'!D225</f>
        <v>poland</v>
      </c>
      <c r="E225" s="10">
        <f>'Pietro Labels'!E225</f>
        <v>113718</v>
      </c>
      <c r="F225" s="10">
        <f>'Pietro Labels'!F225</f>
        <v>0</v>
      </c>
      <c r="G225" s="10">
        <f>VLOOKUP(E225,'Nico Labels'!$E$2:$F$301, 2, FALSE)</f>
        <v>0</v>
      </c>
      <c r="H225" s="10">
        <f t="shared" si="12"/>
        <v>0</v>
      </c>
      <c r="I225" s="10"/>
      <c r="J225" s="11">
        <f t="shared" si="13"/>
        <v>0</v>
      </c>
      <c r="K225" s="10"/>
      <c r="L225" s="10">
        <f>VLOOKUP('Combined Labels'!E225,'Pietro Labels'!$E$2:$G$301, 3,FALSE)</f>
        <v>1</v>
      </c>
      <c r="M225" s="10">
        <f>VLOOKUP('Combined Labels'!E225, 'Nico Labels'!E225:G524, 3, FALSE)</f>
        <v>0</v>
      </c>
      <c r="N225">
        <f t="shared" si="14"/>
        <v>1</v>
      </c>
      <c r="O225">
        <v>1</v>
      </c>
      <c r="P225">
        <f t="shared" si="15"/>
        <v>1</v>
      </c>
      <c r="Q225" t="str">
        <f>_xlfn.XLOOKUP(E225,'Nico Labels'!$E$2:$E$301,'Nico Labels'!$C$2:$C$301,,0,1)</f>
        <v xml:space="preserve">'ve sunk some costs into that already, and talked in the past about the expensive bits being done, so from here costs on that, and then why you're building anything at all. mike tobin, telecity group plc - ceo i think the first part of that, the -- on the surface, 72% would suggest that you could continue to grow in that space. but you think about that on a group level, right? so, for example, in warsaw and sofia we have nothing. we've acquired assets there that are completely full and operationally sweating fully the assets, so we need expansion programs there. when you look at places like powergate, we have the capacity; and as that fills, we open more. where we've got -- the challenge is, as i said, the focus for the sales people will be to go and utilize the churn space, which, again, </v>
      </c>
    </row>
    <row r="226" spans="1:17" ht="101.5" x14ac:dyDescent="0.35">
      <c r="A226" s="10" t="str">
        <f>'Pietro Labels'!A226</f>
        <v>poland</v>
      </c>
      <c r="B226" s="10">
        <f>'Pietro Labels'!B226</f>
        <v>50466</v>
      </c>
      <c r="C226" s="12" t="str">
        <f>'Pietro Labels'!C226</f>
        <v xml:space="preserve">d commissions. in spite of the more adverse environment due to the market [results] and due to the higher interest rates which typically translate in less interest in off-balance sheet investments, shows a growth of 6%, where (technical difficulty] shows the growth of 9%, to a large extent, explained by credit cards, transactional fees and the current fees. in the international operations, namely poland, the fees and commissions were stable due to an even higher, i would say, impact from the interest rate movements from the nii. other income, as you see, were affected by the institutional protection scheme. you can see here, the other income in 2022 had an impact of eur 59 million, which translates, of course, in the growth of the mandatory contributions. in portugal, it's quite stable in </v>
      </c>
      <c r="D226" s="10" t="str">
        <f>'Pietro Labels'!D226</f>
        <v>poland</v>
      </c>
      <c r="E226" s="10">
        <f>'Pietro Labels'!E226</f>
        <v>200314</v>
      </c>
      <c r="F226" s="10">
        <f>'Pietro Labels'!F226</f>
        <v>0</v>
      </c>
      <c r="G226" s="10">
        <f>VLOOKUP(E226,'Nico Labels'!$E$2:$F$301, 2, FALSE)</f>
        <v>0</v>
      </c>
      <c r="H226" s="10">
        <f t="shared" si="12"/>
        <v>0</v>
      </c>
      <c r="I226" s="10"/>
      <c r="J226" s="11">
        <f t="shared" si="13"/>
        <v>0</v>
      </c>
      <c r="K226" s="10"/>
      <c r="L226" s="10">
        <f>VLOOKUP('Combined Labels'!E226,'Pietro Labels'!$E$2:$G$301, 3,FALSE)</f>
        <v>0</v>
      </c>
      <c r="M226" s="10">
        <f>VLOOKUP('Combined Labels'!E226, 'Nico Labels'!E226:G525, 3, FALSE)</f>
        <v>0</v>
      </c>
      <c r="N226">
        <f t="shared" si="14"/>
        <v>0</v>
      </c>
      <c r="P226">
        <f t="shared" si="15"/>
        <v>0</v>
      </c>
      <c r="Q226" t="str">
        <f>_xlfn.XLOOKUP(E226,'Nico Labels'!$E$2:$E$301,'Nico Labels'!$C$2:$C$301,,0,1)</f>
        <v xml:space="preserve">d commissions. in spite of the more adverse environment due to the market [results] and due to the higher interest rates which typically translate in less interest in off-balance sheet investments, shows a growth of 6%, where (technical difficulty] shows the growth of 9%, to a large extent, explained by credit cards, transactional fees and the current fees. in the international operations, namely poland, the fees and commissions were stable due to an even higher, i would say, impact from the interest rate movements from the nii. other income, as you see, were affected by the institutional protection scheme. you can see here, the other income in 2022 had an impact of eur 59 million, which translates, of course, in the growth of the mandatory contributions. in portugal, it's quite stable in </v>
      </c>
    </row>
    <row r="227" spans="1:17" ht="101.5" x14ac:dyDescent="0.35">
      <c r="A227" s="10" t="str">
        <f>'Pietro Labels'!A227</f>
        <v>ireland</v>
      </c>
      <c r="B227" s="10">
        <f>'Pietro Labels'!B227</f>
        <v>6271</v>
      </c>
      <c r="C227" s="12" t="str">
        <f>'Pietro Labels'!C227</f>
        <v>agement division shows a disimprovement due to lower income levels in biam. progress is being made in reducing the group cost income ratio and i expect to see further improvement in the current fiscal year to march '07. if i look at loan and resources volume growth, we have seen very strong growth across the group, reflecting the strength of our distribution network and sales capability in retail ireland and the success of our growth strategies in wholesale and ukfs. in retail ireland, we achieved loan growth of 23% and resource growth of 15%, whilst in wholesale and the uk we delivered very strong loan growth of 35% and 29%, respectively. our resources in the uk declined as a result of the sale of the bristol &amp; west branch network and its related deposit base. the significant growth in ou</v>
      </c>
      <c r="D227" s="10" t="str">
        <f>'Pietro Labels'!D227</f>
        <v>ireland</v>
      </c>
      <c r="E227" s="10">
        <f>'Pietro Labels'!E227</f>
        <v>23811</v>
      </c>
      <c r="F227" s="10">
        <f>'Pietro Labels'!F227</f>
        <v>2</v>
      </c>
      <c r="G227" s="10">
        <f>VLOOKUP(E227,'Nico Labels'!$E$2:$F$301, 2, FALSE)</f>
        <v>1</v>
      </c>
      <c r="H227" s="10">
        <f t="shared" si="12"/>
        <v>1</v>
      </c>
      <c r="I227" s="10">
        <v>2</v>
      </c>
      <c r="J227" s="11">
        <f t="shared" si="13"/>
        <v>2</v>
      </c>
      <c r="K227" s="10"/>
      <c r="L227" s="10">
        <f>VLOOKUP('Combined Labels'!E227,'Pietro Labels'!$E$2:$G$301, 3,FALSE)</f>
        <v>0</v>
      </c>
      <c r="M227" s="10">
        <f>VLOOKUP('Combined Labels'!E227, 'Nico Labels'!E227:G526, 3, FALSE)</f>
        <v>0</v>
      </c>
      <c r="N227">
        <f t="shared" si="14"/>
        <v>0</v>
      </c>
      <c r="P227">
        <f t="shared" si="15"/>
        <v>0</v>
      </c>
      <c r="Q227" t="str">
        <f>_xlfn.XLOOKUP(E227,'Nico Labels'!$E$2:$E$301,'Nico Labels'!$C$2:$C$301,,0,1)</f>
        <v>agement division shows a disimprovement due to lower income levels in biam. progress is being made in reducing the group cost income ratio and i expect to see further improvement in the current fiscal year to march '07. if i look at loan and resources volume growth, we have seen very strong growth across the group, reflecting the strength of our distribution network and sales capability in retail ireland and the success of our growth strategies in wholesale and ukfs. in retail ireland, we achieved loan growth of 23% and resource growth of 15%, whilst in wholesale and the uk we delivered very strong loan growth of 35% and 29%, respectively. our resources in the uk declined as a result of the sale of the bristol &amp; west branch network and its related deposit base. the significant growth in ou</v>
      </c>
    </row>
    <row r="228" spans="1:17" ht="101.5" x14ac:dyDescent="0.35">
      <c r="A228" s="10" t="str">
        <f>'Pietro Labels'!A228</f>
        <v>ireland</v>
      </c>
      <c r="B228" s="10">
        <f>'Pietro Labels'!B228</f>
        <v>47160</v>
      </c>
      <c r="C228" s="12" t="str">
        <f>'Pietro Labels'!C228</f>
        <v>r as a result of legacy technology assets reached in the end of their useful lives, and we continue to invest in new technology. the following slide sets out our noncore charges for the year, which fell as we progress important elements of our business restructuring. the customer redress charges you see here relate to the ongoing tracker mortgage examination and the eur 25 million central bank of ireland fine related to historical it service continuity issues. slide 24 sets out the building blocks with a net impairment gain of eur 194 million. eur 152 million of this gain is a combination of ila model releases from the improved economic outlook partially offset by the retention of management adjustments, as we protect our balance sheet from latent covid-19 risk and npe resolution and relat</v>
      </c>
      <c r="D228" s="10" t="str">
        <f>'Pietro Labels'!D228</f>
        <v>ireland</v>
      </c>
      <c r="E228" s="10">
        <f>'Pietro Labels'!E228</f>
        <v>190223</v>
      </c>
      <c r="F228" s="10">
        <f>'Pietro Labels'!F228</f>
        <v>0</v>
      </c>
      <c r="G228" s="10">
        <f>VLOOKUP(E228,'Nico Labels'!$E$2:$F$301, 2, FALSE)</f>
        <v>0</v>
      </c>
      <c r="H228" s="10">
        <f t="shared" si="12"/>
        <v>0</v>
      </c>
      <c r="I228" s="10"/>
      <c r="J228" s="11">
        <f t="shared" si="13"/>
        <v>0</v>
      </c>
      <c r="K228" s="10"/>
      <c r="L228" s="10">
        <f>VLOOKUP('Combined Labels'!E228,'Pietro Labels'!$E$2:$G$301, 3,FALSE)</f>
        <v>0</v>
      </c>
      <c r="M228" s="10">
        <f>VLOOKUP('Combined Labels'!E228, 'Nico Labels'!E228:G527, 3, FALSE)</f>
        <v>0</v>
      </c>
      <c r="N228">
        <f t="shared" si="14"/>
        <v>0</v>
      </c>
      <c r="P228">
        <f t="shared" si="15"/>
        <v>0</v>
      </c>
      <c r="Q228" t="str">
        <f>_xlfn.XLOOKUP(E228,'Nico Labels'!$E$2:$E$301,'Nico Labels'!$C$2:$C$301,,0,1)</f>
        <v>r as a result of legacy technology assets reached in the end of their useful lives, and we continue to invest in new technology. the following slide sets out our noncore charges for the year, which fell as we progress important elements of our business restructuring. the customer redress charges you see here relate to the ongoing tracker mortgage examination and the eur 25 million central bank of ireland fine related to historical it service continuity issues. slide 24 sets out the building blocks with a net impairment gain of eur 194 million. eur 152 million of this gain is a combination of ila model releases from the improved economic outlook partially offset by the retention of management adjustments, as we protect our balance sheet from latent covid-19 risk and npe resolution and relat</v>
      </c>
    </row>
    <row r="229" spans="1:17" ht="101.5" x14ac:dyDescent="0.35">
      <c r="A229" s="10" t="str">
        <f>'Pietro Labels'!A229</f>
        <v>croatian</v>
      </c>
      <c r="B229" s="10">
        <f>'Pietro Labels'!B229</f>
        <v>32798</v>
      </c>
      <c r="C229" s="12" t="str">
        <f>'Pietro Labels'!C229</f>
        <v xml:space="preserve">s here are much higher than the stock volume growth. and this is actually -- these are the numbers which reflect the increasing demand, even if they don't translate immediately to similarly high-growth volume numbers there in our portfolios. and particularly strong is the hungarian mortgage, cash loan; and the bulgarian mortgage; the ukrainian consumer lending; romanian mortgage consumer lending; croatian consumer lending; serbian mortgage loans; croatian -- montenegro mortgage loan. so basically in each country -- and russian cash flow, as in each country, we have this 1 retail product segment growing quite fast in terms of our new productions. and this obviously reflects the economic situation in these countries. basically, in all countries and most importantly in our biggest markets in </v>
      </c>
      <c r="D229" s="10" t="str">
        <f>'Pietro Labels'!D229</f>
        <v>croatia</v>
      </c>
      <c r="E229" s="10">
        <f>'Pietro Labels'!E229</f>
        <v>141444</v>
      </c>
      <c r="F229" s="10">
        <f>'Pietro Labels'!F229</f>
        <v>0</v>
      </c>
      <c r="G229" s="10">
        <f>VLOOKUP(E229,'Nico Labels'!$E$2:$F$301, 2, FALSE)</f>
        <v>1</v>
      </c>
      <c r="H229" s="10">
        <f t="shared" si="12"/>
        <v>1</v>
      </c>
      <c r="I229" s="10">
        <v>0</v>
      </c>
      <c r="J229" s="11">
        <f t="shared" si="13"/>
        <v>0</v>
      </c>
      <c r="K229" s="10"/>
      <c r="L229" s="10">
        <f>VLOOKUP('Combined Labels'!E229,'Pietro Labels'!$E$2:$G$301, 3,FALSE)</f>
        <v>0</v>
      </c>
      <c r="M229" s="10">
        <f>VLOOKUP('Combined Labels'!E229, 'Nico Labels'!E229:G528, 3, FALSE)</f>
        <v>0</v>
      </c>
      <c r="N229">
        <f t="shared" si="14"/>
        <v>0</v>
      </c>
      <c r="P229">
        <f t="shared" si="15"/>
        <v>0</v>
      </c>
      <c r="Q229" t="str">
        <f>_xlfn.XLOOKUP(E229,'Nico Labels'!$E$2:$E$301,'Nico Labels'!$C$2:$C$301,,0,1)</f>
        <v xml:space="preserve">s here are much higher than the stock volume growth. and this is actually -- these are the numbers which reflect the increasing demand, even if they don't translate immediately to similarly high-growth volume numbers there in our portfolios. and particularly strong is the hungarian mortgage, cash loan; and the bulgarian mortgage; the ukrainian consumer lending; romanian mortgage consumer lending; croatian consumer lending; serbian mortgage loans; croatian -- montenegro mortgage loan. so basically in each country -- and russian cash flow, as in each country, we have this 1 retail product segment growing quite fast in terms of our new productions. and this obviously reflects the economic situation in these countries. basically, in all countries and most importantly in our biggest markets in </v>
      </c>
    </row>
    <row r="230" spans="1:17" ht="101.5" x14ac:dyDescent="0.35">
      <c r="A230" s="10" t="str">
        <f>'Pietro Labels'!A230</f>
        <v>dutch</v>
      </c>
      <c r="B230" s="10">
        <f>'Pietro Labels'!B230</f>
        <v>50188</v>
      </c>
      <c r="C230" s="12" t="str">
        <f>'Pietro Labels'!C230</f>
        <v xml:space="preserve">rcedes the unused conditional share buyback of eur 250 million, and total shareholder remuneration for its 2022 is equivalent to eur 1.55 per share and reflects a yield of around 11% at the current share price. so i'd like to talk a little bit about the achievements on our strategy execution and turning, therefore, to slide 3. we had a good year attracting new business. we were a market leader in dutch mortgages, and our entrepreneur and enterprise concept is now live in all countries. we successfully transitioned our retail business to a digital-first model with now only 27 branches remaining. we simplified our organizational structure and intend to appoint a chief operational officer on the board in due course. the ecb noncore wind-down is well underway as we fully closed our activities </v>
      </c>
      <c r="D230" s="10" t="str">
        <f>'Pietro Labels'!D230</f>
        <v>netherlands</v>
      </c>
      <c r="E230" s="10">
        <f>'Pietro Labels'!E230</f>
        <v>199323</v>
      </c>
      <c r="F230" s="10">
        <f>'Pietro Labels'!F230</f>
        <v>1</v>
      </c>
      <c r="G230" s="10">
        <f>VLOOKUP(E230,'Nico Labels'!$E$2:$F$301, 2, FALSE)</f>
        <v>1</v>
      </c>
      <c r="H230" s="10">
        <f t="shared" si="12"/>
        <v>0</v>
      </c>
      <c r="I230" s="10"/>
      <c r="J230" s="11">
        <f t="shared" si="13"/>
        <v>1</v>
      </c>
      <c r="K230" s="10"/>
      <c r="L230" s="10">
        <f>VLOOKUP('Combined Labels'!E230,'Pietro Labels'!$E$2:$G$301, 3,FALSE)</f>
        <v>0</v>
      </c>
      <c r="M230" s="10">
        <f>VLOOKUP('Combined Labels'!E230, 'Nico Labels'!E230:G529, 3, FALSE)</f>
        <v>0</v>
      </c>
      <c r="N230">
        <f t="shared" si="14"/>
        <v>0</v>
      </c>
      <c r="P230">
        <f t="shared" si="15"/>
        <v>0</v>
      </c>
      <c r="Q230" t="str">
        <f>_xlfn.XLOOKUP(E230,'Nico Labels'!$E$2:$E$301,'Nico Labels'!$C$2:$C$301,,0,1)</f>
        <v xml:space="preserve">rcedes the unused conditional share buyback of eur 250 million, and total shareholder remuneration for its 2022 is equivalent to eur 1.55 per share and reflects a yield of around 11% at the current share price. so i'd like to talk a little bit about the achievements on our strategy execution and turning, therefore, to slide 3. we had a good year attracting new business. we were a market leader in dutch mortgages, and our entrepreneur and enterprise concept is now live in all countries. we successfully transitioned our retail business to a digital-first model with now only 27 branches remaining. we simplified our organizational structure and intend to appoint a chief operational officer on the board in due course. the ecb noncore wind-down is well underway as we fully closed our activities </v>
      </c>
    </row>
    <row r="231" spans="1:17" ht="101.5" x14ac:dyDescent="0.35">
      <c r="A231" s="10" t="str">
        <f>'Pietro Labels'!A231</f>
        <v>poland</v>
      </c>
      <c r="B231" s="10">
        <f>'Pietro Labels'!B231</f>
        <v>26948</v>
      </c>
      <c r="C231" s="12" t="str">
        <f>'Pietro Labels'!C231</f>
        <v>ctically stable at around pln700 million, yet the cross-sell grows to this client substantially. and we will continue this business using the it systems, know-how expertise, financial modelling that was accumulated in meritum for the last years. we combine that with what is the best in class in alior and it allows me to be very positive that we will be the number two player in consumer finance in poland after santander. this is our goal; i think quite achievable. on page 18, these are the highlights and probably the most difficult page of the presentation. the easy part here is nim. we started the last year with 4.5%; we ended up with 4.6%. we are starting this year with 4.6%; we believe it will end up at 4.7%. cost of risk is nothing special, it's just we do not expect any deterioration w</v>
      </c>
      <c r="D231" s="10" t="str">
        <f>'Pietro Labels'!D231</f>
        <v>poland</v>
      </c>
      <c r="E231" s="10">
        <f>'Pietro Labels'!E231</f>
        <v>121440</v>
      </c>
      <c r="F231" s="10">
        <f>'Pietro Labels'!F231</f>
        <v>2</v>
      </c>
      <c r="G231" s="10">
        <f>VLOOKUP(E231,'Nico Labels'!$E$2:$F$301, 2, FALSE)</f>
        <v>0</v>
      </c>
      <c r="H231" s="10">
        <f t="shared" si="12"/>
        <v>1</v>
      </c>
      <c r="I231" s="10">
        <v>0</v>
      </c>
      <c r="J231" s="11">
        <f t="shared" si="13"/>
        <v>0</v>
      </c>
      <c r="K231" s="10"/>
      <c r="L231" s="10">
        <f>VLOOKUP('Combined Labels'!E231,'Pietro Labels'!$E$2:$G$301, 3,FALSE)</f>
        <v>0</v>
      </c>
      <c r="M231" s="10">
        <f>VLOOKUP('Combined Labels'!E231, 'Nico Labels'!E231:G530, 3, FALSE)</f>
        <v>0</v>
      </c>
      <c r="N231">
        <f t="shared" si="14"/>
        <v>0</v>
      </c>
      <c r="P231">
        <f t="shared" si="15"/>
        <v>0</v>
      </c>
      <c r="Q231" t="str">
        <f>_xlfn.XLOOKUP(E231,'Nico Labels'!$E$2:$E$301,'Nico Labels'!$C$2:$C$301,,0,1)</f>
        <v>ctically stable at around pln700 million, yet the cross-sell grows to this client substantially. and we will continue this business using the it systems, know-how expertise, financial modelling that was accumulated in meritum for the last years. we combine that with what is the best in class in alior and it allows me to be very positive that we will be the number two player in consumer finance in poland after santander. this is our goal; i think quite achievable. on page 18, these are the highlights and probably the most difficult page of the presentation. the easy part here is nim. we started the last year with 4.5%; we ended up with 4.6%. we are starting this year with 4.6%; we believe it will end up at 4.7%. cost of risk is nothing special, it's just we do not expect any deterioration w</v>
      </c>
    </row>
    <row r="232" spans="1:17" ht="101.5" x14ac:dyDescent="0.35">
      <c r="A232" s="10" t="str">
        <f>'Pietro Labels'!A232</f>
        <v>ireland</v>
      </c>
      <c r="B232" s="10">
        <f>'Pietro Labels'!B232</f>
        <v>10257</v>
      </c>
      <c r="C232" s="12" t="str">
        <f>'Pietro Labels'!C232</f>
        <v>ross collections are roughly 10% higher than you expected at the beginning of the quarter? michael wolf, intrum justitia ab - ceo no, slightly lower. i think -- monika elling, intrum justitia ab - cfo about 5%. michael wolf, intrum justitia ab - ceo yes, half of that. gaurav rege, cazenove - analyst alright, alright. and last couple of questions on the uk. what's the new data that you've got from ireland and scotland which makes you think the breakeven for the group -- for the region will be challenging for the full year? michael wolf, intrum justitia ab - ceo i think the challenge in markets like ireland and scotland is that there is not the well-developed debt surveillance business. so you're basically dependent on amicable debt collection. and there, you get cases late, and therefore yo</v>
      </c>
      <c r="D232" s="10" t="str">
        <f>'Pietro Labels'!D232</f>
        <v>ireland</v>
      </c>
      <c r="E232" s="10">
        <f>'Pietro Labels'!E232</f>
        <v>42677</v>
      </c>
      <c r="F232" s="10">
        <f>'Pietro Labels'!F232</f>
        <v>0</v>
      </c>
      <c r="G232" s="10">
        <f>VLOOKUP(E232,'Nico Labels'!$E$2:$F$301, 2, FALSE)</f>
        <v>0</v>
      </c>
      <c r="H232" s="10">
        <f t="shared" si="12"/>
        <v>0</v>
      </c>
      <c r="I232" s="10"/>
      <c r="J232" s="11">
        <f t="shared" si="13"/>
        <v>0</v>
      </c>
      <c r="K232" s="10"/>
      <c r="L232" s="10">
        <f>VLOOKUP('Combined Labels'!E232,'Pietro Labels'!$E$2:$G$301, 3,FALSE)</f>
        <v>0</v>
      </c>
      <c r="M232" s="10">
        <f>VLOOKUP('Combined Labels'!E232, 'Nico Labels'!E232:G531, 3, FALSE)</f>
        <v>0</v>
      </c>
      <c r="N232">
        <f t="shared" si="14"/>
        <v>0</v>
      </c>
      <c r="P232">
        <f t="shared" si="15"/>
        <v>0</v>
      </c>
      <c r="Q232" t="str">
        <f>_xlfn.XLOOKUP(E232,'Nico Labels'!$E$2:$E$301,'Nico Labels'!$C$2:$C$301,,0,1)</f>
        <v>ross collections are roughly 10% higher than you expected at the beginning of the quarter? michael wolf, intrum justitia ab - ceo no, slightly lower. i think -- monika elling, intrum justitia ab - cfo about 5%. michael wolf, intrum justitia ab - ceo yes, half of that. gaurav rege, cazenove - analyst alright, alright. and last couple of questions on the uk. what's the new data that you've got from ireland and scotland which makes you think the breakeven for the group -- for the region will be challenging for the full year? michael wolf, intrum justitia ab - ceo i think the challenge in markets like ireland and scotland is that there is not the well-developed debt surveillance business. so you're basically dependent on amicable debt collection. and there, you get cases late, and therefore yo</v>
      </c>
    </row>
    <row r="233" spans="1:17" ht="101.5" x14ac:dyDescent="0.35">
      <c r="A233" s="10" t="str">
        <f>'Pietro Labels'!A233</f>
        <v>paris</v>
      </c>
      <c r="B233" s="10">
        <f>'Pietro Labels'!B233</f>
        <v>19443</v>
      </c>
      <c r="C233" s="12" t="str">
        <f>'Pietro Labels'!C233</f>
        <v>t year, which actually there's been very substantial reductions. that's really been the focus of our most recent discussions with the agencies. amit kumar, macquarie research equities - analyst and what is the feedback you are getting from them? bill babcock, partnerre ltd. - evp &amp; cfo we have no feedback yet. amit kumar, macquarie research equities - analyst i guess the other question relates to paris re. when you acquired it that was a $1.4 billion book. a lot of that has been re-underwritten. how much of that remains on your book right now? and i guess, what are your thoughts on renewals going forward? should we expect you to continue to pullback or are you okay with the current levels of exposure? costas miranthis, partnerre ltd. - president &amp; ceo let me take that. i think we, as i sai</v>
      </c>
      <c r="D233" s="10" t="str">
        <f>'Pietro Labels'!D233</f>
        <v>france</v>
      </c>
      <c r="E233" s="10">
        <f>'Pietro Labels'!E233</f>
        <v>87943</v>
      </c>
      <c r="F233" s="10">
        <f>'Pietro Labels'!F233</f>
        <v>0</v>
      </c>
      <c r="G233" s="10">
        <f>VLOOKUP(E233,'Nico Labels'!$E$2:$F$301, 2, FALSE)</f>
        <v>0</v>
      </c>
      <c r="H233" s="10">
        <f t="shared" si="12"/>
        <v>0</v>
      </c>
      <c r="I233" s="10"/>
      <c r="J233" s="11">
        <f t="shared" si="13"/>
        <v>0</v>
      </c>
      <c r="K233" s="10"/>
      <c r="L233" s="10">
        <f>VLOOKUP('Combined Labels'!E233,'Pietro Labels'!$E$2:$G$301, 3,FALSE)</f>
        <v>1</v>
      </c>
      <c r="M233" s="10">
        <f>VLOOKUP('Combined Labels'!E233, 'Nico Labels'!E233:G532, 3, FALSE)</f>
        <v>0</v>
      </c>
      <c r="N233">
        <f t="shared" si="14"/>
        <v>1</v>
      </c>
      <c r="O233">
        <v>1</v>
      </c>
      <c r="P233">
        <f t="shared" si="15"/>
        <v>1</v>
      </c>
      <c r="Q233" t="str">
        <f>_xlfn.XLOOKUP(E233,'Nico Labels'!$E$2:$E$301,'Nico Labels'!$C$2:$C$301,,0,1)</f>
        <v>t year, which actually there's been very substantial reductions. that's really been the focus of our most recent discussions with the agencies. amit kumar, macquarie research equities - analyst and what is the feedback you are getting from them? bill babcock, partnerre ltd. - evp &amp; cfo we have no feedback yet. amit kumar, macquarie research equities - analyst i guess the other question relates to paris re. when you acquired it that was a $1.4 billion book. a lot of that has been re-underwritten. how much of that remains on your book right now? and i guess, what are your thoughts on renewals going forward? should we expect you to continue to pullback or are you okay with the current levels of exposure? costas miranthis, partnerre ltd. - president &amp; ceo let me take that. i think we, as i sai</v>
      </c>
    </row>
    <row r="234" spans="1:17" ht="101.5" x14ac:dyDescent="0.35">
      <c r="A234" s="10" t="str">
        <f>'Pietro Labels'!A234</f>
        <v>germany</v>
      </c>
      <c r="B234" s="10">
        <f>'Pietro Labels'!B234</f>
        <v>33443</v>
      </c>
      <c r="C234" s="12" t="str">
        <f>'Pietro Labels'!C234</f>
        <v>er it right, we have even given slightly -- slight ranges. so for the time being, that still fits well. and the associated question to margin -- does margin pressure or customer behavior have an impact. theoretically speaking, if you model something, there is always a model risk. but i would think that, that model risk is pretty limited, and very well tracked currently. and the margin pressure in germany, i think, that is also a pretty well-known effect and doesn't affect the models anyway. ladies and gentlemen, many thanks for your questions and the discussions with you. i would like to say goodbye for today, and i'm looking forward to future discussions with you. goodbye and have a nice day. definitions transcript has been published in near real-time by an experienced professional transc</v>
      </c>
      <c r="D234" s="10" t="str">
        <f>'Pietro Labels'!D234</f>
        <v>germany</v>
      </c>
      <c r="E234" s="10">
        <f>'Pietro Labels'!E234</f>
        <v>143600</v>
      </c>
      <c r="F234" s="10">
        <f>'Pietro Labels'!F234</f>
        <v>0</v>
      </c>
      <c r="G234" s="10">
        <f>VLOOKUP(E234,'Nico Labels'!$E$2:$F$301, 2, FALSE)</f>
        <v>0</v>
      </c>
      <c r="H234" s="10">
        <f t="shared" si="12"/>
        <v>0</v>
      </c>
      <c r="I234" s="10"/>
      <c r="J234" s="11">
        <f t="shared" si="13"/>
        <v>0</v>
      </c>
      <c r="K234" s="10"/>
      <c r="L234" s="10">
        <f>VLOOKUP('Combined Labels'!E234,'Pietro Labels'!$E$2:$G$301, 3,FALSE)</f>
        <v>1</v>
      </c>
      <c r="M234" s="10">
        <f>VLOOKUP('Combined Labels'!E234, 'Nico Labels'!E234:G533, 3, FALSE)</f>
        <v>0</v>
      </c>
      <c r="N234">
        <f t="shared" si="14"/>
        <v>1</v>
      </c>
      <c r="O234">
        <v>1</v>
      </c>
      <c r="P234">
        <f t="shared" si="15"/>
        <v>1</v>
      </c>
      <c r="Q234" t="str">
        <f>_xlfn.XLOOKUP(E234,'Nico Labels'!$E$2:$E$301,'Nico Labels'!$C$2:$C$301,,0,1)</f>
        <v>er it right, we have even given slightly -- slight ranges. so for the time being, that still fits well. and the associated question to margin -- does margin pressure or customer behavior have an impact. theoretically speaking, if you model something, there is always a model risk. but i would think that, that model risk is pretty limited, and very well tracked currently. and the margin pressure in germany, i think, that is also a pretty well-known effect and doesn't affect the models anyway. ladies and gentlemen, many thanks for your questions and the discussions with you. i would like to say goodbye for today, and i'm looking forward to future discussions with you. goodbye and have a nice day. definitions transcript has been published in near real-time by an experienced professional transc</v>
      </c>
    </row>
    <row r="235" spans="1:17" ht="101.5" x14ac:dyDescent="0.35">
      <c r="A235" s="10" t="str">
        <f>'Pietro Labels'!A235</f>
        <v>austria</v>
      </c>
      <c r="B235" s="10">
        <f>'Pietro Labels'!B235</f>
        <v>16586</v>
      </c>
      <c r="C235" s="12" t="str">
        <f>'Pietro Labels'!C235</f>
        <v>hat you expect retain earnings or the consensus expects retained earnings to be 140 basis points, which should make sure that 2012 basel 3 core tier 1 will be at the level of today, so 8.6%. so does it imply that you roughly see 140 basis points impact from basel 3 today, is that how i should understand this? the second question, could you clarify please the jump in risk-weighted assets in retail austria, it jumped quite a bit in the quarter. and on funding (technical difficulty). would you give us some insight as to how big the potential cover pool is and how much (technical difficulty) federico ghizzoni, unicredit group spa - ceo sorry, can you repeat again the question about funding because we are losing part of your line. ronny rehn, kbw - analyst of the line, yes. (technical difficult</v>
      </c>
      <c r="D235" s="10" t="str">
        <f>'Pietro Labels'!D235</f>
        <v>austria</v>
      </c>
      <c r="E235" s="10">
        <f>'Pietro Labels'!E235</f>
        <v>71678</v>
      </c>
      <c r="F235" s="10">
        <f>'Pietro Labels'!F235</f>
        <v>0</v>
      </c>
      <c r="G235" s="10">
        <f>VLOOKUP(E235,'Nico Labels'!$E$2:$F$301, 2, FALSE)</f>
        <v>-1</v>
      </c>
      <c r="H235" s="10">
        <f t="shared" si="12"/>
        <v>1</v>
      </c>
      <c r="I235" s="10">
        <v>-1</v>
      </c>
      <c r="J235" s="11">
        <f t="shared" si="13"/>
        <v>-1</v>
      </c>
      <c r="K235" s="10"/>
      <c r="L235" s="10">
        <f>VLOOKUP('Combined Labels'!E235,'Pietro Labels'!$E$2:$G$301, 3,FALSE)</f>
        <v>0</v>
      </c>
      <c r="M235" s="10">
        <f>VLOOKUP('Combined Labels'!E235, 'Nico Labels'!E235:G534, 3, FALSE)</f>
        <v>0</v>
      </c>
      <c r="N235">
        <f t="shared" si="14"/>
        <v>0</v>
      </c>
      <c r="P235">
        <f t="shared" si="15"/>
        <v>0</v>
      </c>
      <c r="Q235" t="str">
        <f>_xlfn.XLOOKUP(E235,'Nico Labels'!$E$2:$E$301,'Nico Labels'!$C$2:$C$301,,0,1)</f>
        <v>hat you expect retain earnings or the consensus expects retained earnings to be 140 basis points, which should make sure that 2012 basel 3 core tier 1 will be at the level of today, so 8.6%. so does it imply that you roughly see 140 basis points impact from basel 3 today, is that how i should understand this? the second question, could you clarify please the jump in risk-weighted assets in retail austria, it jumped quite a bit in the quarter. and on funding (technical difficulty). would you give us some insight as to how big the potential cover pool is and how much (technical difficulty) federico ghizzoni, unicredit group spa - ceo sorry, can you repeat again the question about funding because we are losing part of your line. ronny rehn, kbw - analyst of the line, yes. (technical difficult</v>
      </c>
    </row>
    <row r="236" spans="1:17" ht="101.5" x14ac:dyDescent="0.35">
      <c r="A236" s="10" t="str">
        <f>'Pietro Labels'!A236</f>
        <v>germany</v>
      </c>
      <c r="B236" s="10">
        <f>'Pietro Labels'!B236</f>
        <v>36088</v>
      </c>
      <c r="C236" s="12" t="str">
        <f>'Pietro Labels'!C236</f>
        <v>rning more business from advisers who sell our funds. in the quarter, net outflows were higher and that included more than $1 billion year-over-year negative swing in model flows. in the u.k. and europe retail, we're in net inflows of about $300 million, but flows have been softer. we're reinforcing our strong position in the u.k. and investing and expanding key european markets, including italy, germany and spain. brexit remains a top priority. during this period of uncertainty, we've been supporting our clients as we begin to transition certain portfolios while we continue to extend our ckf fund range in europe. in institutional, we had elevated outflows as clients continue to derisk, rebalance and seek liquidity in this environment. we're working hard to convert opportunities in our pip</v>
      </c>
      <c r="D236" s="10" t="str">
        <f>'Pietro Labels'!D236</f>
        <v>germany</v>
      </c>
      <c r="E236" s="10">
        <f>'Pietro Labels'!E236</f>
        <v>153785</v>
      </c>
      <c r="F236" s="10">
        <f>'Pietro Labels'!F236</f>
        <v>0</v>
      </c>
      <c r="G236" s="10">
        <f>VLOOKUP(E236,'Nico Labels'!$E$2:$F$301, 2, FALSE)</f>
        <v>0</v>
      </c>
      <c r="H236" s="10">
        <f t="shared" si="12"/>
        <v>0</v>
      </c>
      <c r="I236" s="10"/>
      <c r="J236" s="11">
        <f t="shared" si="13"/>
        <v>0</v>
      </c>
      <c r="K236" s="10"/>
      <c r="L236" s="10">
        <f>VLOOKUP('Combined Labels'!E236,'Pietro Labels'!$E$2:$G$301, 3,FALSE)</f>
        <v>0</v>
      </c>
      <c r="M236" s="10">
        <f>VLOOKUP('Combined Labels'!E236, 'Nico Labels'!E236:G535, 3, FALSE)</f>
        <v>0</v>
      </c>
      <c r="N236">
        <f t="shared" si="14"/>
        <v>0</v>
      </c>
      <c r="P236">
        <f t="shared" si="15"/>
        <v>0</v>
      </c>
      <c r="Q236" t="str">
        <f>_xlfn.XLOOKUP(E236,'Nico Labels'!$E$2:$E$301,'Nico Labels'!$C$2:$C$301,,0,1)</f>
        <v>rning more business from advisers who sell our funds. in the quarter, net outflows were higher and that included more than $1 billion year-over-year negative swing in model flows. in the u.k. and europe retail, we're in net inflows of about $300 million, but flows have been softer. we're reinforcing our strong position in the u.k. and investing and expanding key european markets, including italy, germany and spain. brexit remains a top priority. during this period of uncertainty, we've been supporting our clients as we begin to transition certain portfolios while we continue to extend our ckf fund range in europe. in institutional, we had elevated outflows as clients continue to derisk, rebalance and seek liquidity in this environment. we're working hard to convert opportunities in our pip</v>
      </c>
    </row>
    <row r="237" spans="1:17" ht="101.5" x14ac:dyDescent="0.35">
      <c r="A237" s="10" t="str">
        <f>'Pietro Labels'!A237</f>
        <v>germany</v>
      </c>
      <c r="B237" s="10">
        <f>'Pietro Labels'!B237</f>
        <v>17940</v>
      </c>
      <c r="C237" s="12" t="str">
        <f>'Pietro Labels'!C237</f>
        <v xml:space="preserve"> somewhat lower levels, but uk spread betting had certainly improved over the last few months. australia had a 6% fall in revenue per client; again that was weighted towards the beginning of the year. towards the end of the year it certainly recovered, and it actually peaked in may. europe overall fell 9%. there's a number of dynamics in here; the one to spike out is that germany had an 11% rise. germany's average revenue per client is a lot lower to the rest of the european countries, so as that mix changes there's an impact on the revenue per client. italy and spain are certainly driven by the economic conditions. client retention; this slide shows that the retention rates are actually broadly stable. there are troughs after extreme volatility, but overall, we had a 70% retention rate fr</v>
      </c>
      <c r="D237" s="10" t="str">
        <f>'Pietro Labels'!D237</f>
        <v>germany</v>
      </c>
      <c r="E237" s="10">
        <f>'Pietro Labels'!E237</f>
        <v>79434</v>
      </c>
      <c r="F237" s="10">
        <f>'Pietro Labels'!F237</f>
        <v>2</v>
      </c>
      <c r="G237" s="10">
        <f>VLOOKUP(E237,'Nico Labels'!$E$2:$F$301, 2, FALSE)</f>
        <v>0</v>
      </c>
      <c r="H237" s="10">
        <f t="shared" si="12"/>
        <v>1</v>
      </c>
      <c r="I237" s="10">
        <v>1</v>
      </c>
      <c r="J237" s="11">
        <f t="shared" si="13"/>
        <v>1</v>
      </c>
      <c r="K237" s="10"/>
      <c r="L237" s="10">
        <f>VLOOKUP('Combined Labels'!E237,'Pietro Labels'!$E$2:$G$301, 3,FALSE)</f>
        <v>0</v>
      </c>
      <c r="M237" s="10">
        <f>VLOOKUP('Combined Labels'!E237, 'Nico Labels'!E237:G536, 3, FALSE)</f>
        <v>0</v>
      </c>
      <c r="N237">
        <f t="shared" si="14"/>
        <v>0</v>
      </c>
      <c r="P237">
        <f t="shared" si="15"/>
        <v>0</v>
      </c>
      <c r="Q237" t="str">
        <f>_xlfn.XLOOKUP(E237,'Nico Labels'!$E$2:$E$301,'Nico Labels'!$C$2:$C$301,,0,1)</f>
        <v xml:space="preserve"> somewhat lower levels, but uk spread betting had certainly improved over the last few months. australia had a 6% fall in revenue per client; again that was weighted towards the beginning of the year. towards the end of the year it certainly recovered, and it actually peaked in may. europe overall fell 9%. there's a number of dynamics in here; the one to spike out is that germany had an 11% rise. germany's average revenue per client is a lot lower to the rest of the european countries, so as that mix changes there's an impact on the revenue per client. italy and spain are certainly driven by the economic conditions. client retention; this slide shows that the retention rates are actually broadly stable. there are troughs after extreme volatility, but overall, we had a 70% retention rate fr</v>
      </c>
    </row>
    <row r="238" spans="1:17" ht="101.5" x14ac:dyDescent="0.35">
      <c r="A238" s="10" t="str">
        <f>'Pietro Labels'!A238</f>
        <v>germany</v>
      </c>
      <c r="B238" s="10">
        <f>'Pietro Labels'!B238</f>
        <v>5693</v>
      </c>
      <c r="C238" s="12" t="str">
        <f>'Pietro Labels'!C238</f>
        <v xml:space="preserve"> reflects the fact that some -- on the proportional business our clients have been less disciplined than ourselves. they have had, in some categories, like [holdings and holding motor], a harsher competition in various countries that we have identified and spoken about in the past. and that stefan and michel referred to in terms of price adequacy in relative terms in some lines, in countries like germany or france. so that has an effect, which is addressed successfully by the new 2006 renewal, but you're conclusion was correct. so this is not a dramatic set back, but it's there. stefan lippe, swiss reinsurance company - head of products just turning to the question of what is the expected nat cat burden,'06. we simply don't know at this moment, because more than 40% of the u.s. business, e</v>
      </c>
      <c r="D238" s="10" t="str">
        <f>'Pietro Labels'!D238</f>
        <v>germany</v>
      </c>
      <c r="E238" s="10">
        <f>'Pietro Labels'!E238</f>
        <v>21098</v>
      </c>
      <c r="F238" s="10">
        <f>'Pietro Labels'!F238</f>
        <v>-1</v>
      </c>
      <c r="G238" s="10">
        <f>VLOOKUP(E238,'Nico Labels'!$E$2:$F$301, 2, FALSE)</f>
        <v>0</v>
      </c>
      <c r="H238" s="10">
        <f t="shared" si="12"/>
        <v>1</v>
      </c>
      <c r="I238" s="10">
        <v>0</v>
      </c>
      <c r="J238" s="11">
        <f t="shared" si="13"/>
        <v>0</v>
      </c>
      <c r="K238" s="10"/>
      <c r="L238" s="10">
        <f>VLOOKUP('Combined Labels'!E238,'Pietro Labels'!$E$2:$G$301, 3,FALSE)</f>
        <v>0</v>
      </c>
      <c r="M238" s="10">
        <f>VLOOKUP('Combined Labels'!E238, 'Nico Labels'!E238:G537, 3, FALSE)</f>
        <v>0</v>
      </c>
      <c r="N238">
        <f t="shared" si="14"/>
        <v>0</v>
      </c>
      <c r="P238">
        <f t="shared" si="15"/>
        <v>0</v>
      </c>
      <c r="Q238" t="str">
        <f>_xlfn.XLOOKUP(E238,'Nico Labels'!$E$2:$E$301,'Nico Labels'!$C$2:$C$301,,0,1)</f>
        <v xml:space="preserve"> reflects the fact that some -- on the proportional business our clients have been less disciplined than ourselves. they have had, in some categories, like [holdings and holding motor], a harsher competition in various countries that we have identified and spoken about in the past. and that stefan and michel referred to in terms of price adequacy in relative terms in some lines, in countries like germany or france. so that has an effect, which is addressed successfully by the new 2006 renewal, but you're conclusion was correct. so this is not a dramatic set back, but it's there. stefan lippe, swiss reinsurance company - head of products just turning to the question of what is the expected nat cat burden,'06. we simply don't know at this moment, because more than 40% of the u.s. business, e</v>
      </c>
    </row>
    <row r="239" spans="1:17" ht="101.5" x14ac:dyDescent="0.35">
      <c r="A239" s="10" t="str">
        <f>'Pietro Labels'!A239</f>
        <v>ireland</v>
      </c>
      <c r="B239" s="10">
        <f>'Pietro Labels'!B239</f>
        <v>11901</v>
      </c>
      <c r="C239" s="12" t="str">
        <f>'Pietro Labels'!C239</f>
        <v xml:space="preserve">real problems. our total exposure, as you can see from the slide, is eur5.9b and this is split between construction and land, which is 14% of the irish book or 8% of our group loan book total. because of the problems in the market, our watch list has increased to almost 8% of the total and impaired loans are running at 5%. impaired loans in this sector now account for 60% of all impaired loans in ireland, so it gives you a sense of how tough the market has been. having said that, 78% is classified as high quality, it's passed all our stress tests and the next few slides explain why. you'll have seen the first bullet point on this slide before because it's the key to the way we lend. we lend to experienced developers with full personal recourse and we take a charge over all other available </v>
      </c>
      <c r="D239" s="10" t="str">
        <f>'Pietro Labels'!D239</f>
        <v>ireland</v>
      </c>
      <c r="E239" s="10">
        <f>'Pietro Labels'!E239</f>
        <v>50023</v>
      </c>
      <c r="F239" s="10">
        <f>'Pietro Labels'!F239</f>
        <v>-2</v>
      </c>
      <c r="G239" s="10">
        <f>VLOOKUP(E239,'Nico Labels'!$E$2:$F$301, 2, FALSE)</f>
        <v>0</v>
      </c>
      <c r="H239" s="10">
        <f t="shared" si="12"/>
        <v>1</v>
      </c>
      <c r="I239" s="10">
        <v>-1</v>
      </c>
      <c r="J239" s="11">
        <f t="shared" si="13"/>
        <v>-1</v>
      </c>
      <c r="K239" s="10"/>
      <c r="L239" s="10">
        <f>VLOOKUP('Combined Labels'!E239,'Pietro Labels'!$E$2:$G$301, 3,FALSE)</f>
        <v>0</v>
      </c>
      <c r="M239" s="10">
        <f>VLOOKUP('Combined Labels'!E239, 'Nico Labels'!E239:G538, 3, FALSE)</f>
        <v>0</v>
      </c>
      <c r="N239">
        <f t="shared" si="14"/>
        <v>0</v>
      </c>
      <c r="P239">
        <f t="shared" si="15"/>
        <v>0</v>
      </c>
      <c r="Q239" t="str">
        <f>_xlfn.XLOOKUP(E239,'Nico Labels'!$E$2:$E$301,'Nico Labels'!$C$2:$C$301,,0,1)</f>
        <v xml:space="preserve">real problems. our total exposure, as you can see from the slide, is eur5.9b and this is split between construction and land, which is 14% of the irish book or 8% of our group loan book total. because of the problems in the market, our watch list has increased to almost 8% of the total and impaired loans are running at 5%. impaired loans in this sector now account for 60% of all impaired loans in ireland, so it gives you a sense of how tough the market has been. having said that, 78% is classified as high quality, it's passed all our stress tests and the next few slides explain why. you'll have seen the first bullet point on this slide before because it's the key to the way we lend. we lend to experienced developers with full personal recourse and we take a charge over all other available </v>
      </c>
    </row>
    <row r="240" spans="1:17" ht="101.5" x14ac:dyDescent="0.35">
      <c r="A240" s="10" t="str">
        <f>'Pietro Labels'!A240</f>
        <v>italy</v>
      </c>
      <c r="B240" s="10">
        <f>'Pietro Labels'!B240</f>
        <v>37131</v>
      </c>
      <c r="C240" s="12" t="str">
        <f>'Pietro Labels'!C240</f>
        <v>his slowdown and the capacity of the german industry to accelerate again in the course of 2019. so no recession. i would say, more or less a plateau in europe. philippe brassac, crédit agricole s.a. - ceo i would add on. in italy, at this point, when you look at on the long term, you can see that there was no correlation between our net income reserves and the growth in italy. we had recession in italy several years ago. we are not negative results for crédit agricole. the explanation is very simple. our setup started more than 30 years ago, especially north of italy. and since this time, we just give the priority to organic growth and then to additional setup by gradually acquisition, very small acquisitions, never rupturing the model. thanks to that, we succeeded to close many situations</v>
      </c>
      <c r="D240" s="10" t="str">
        <f>'Pietro Labels'!D240</f>
        <v>italy</v>
      </c>
      <c r="E240" s="10">
        <f>'Pietro Labels'!E240</f>
        <v>157354</v>
      </c>
      <c r="F240" s="10">
        <f>'Pietro Labels'!F240</f>
        <v>2</v>
      </c>
      <c r="G240" s="10">
        <f>VLOOKUP(E240,'Nico Labels'!$E$2:$F$301, 2, FALSE)</f>
        <v>0</v>
      </c>
      <c r="H240" s="10">
        <f t="shared" si="12"/>
        <v>1</v>
      </c>
      <c r="I240" s="10">
        <v>0</v>
      </c>
      <c r="J240" s="11">
        <f t="shared" si="13"/>
        <v>0</v>
      </c>
      <c r="K240" s="10"/>
      <c r="L240" s="10">
        <f>VLOOKUP('Combined Labels'!E240,'Pietro Labels'!$E$2:$G$301, 3,FALSE)</f>
        <v>0</v>
      </c>
      <c r="M240" s="10">
        <f>VLOOKUP('Combined Labels'!E240, 'Nico Labels'!E240:G539, 3, FALSE)</f>
        <v>0</v>
      </c>
      <c r="N240">
        <f t="shared" si="14"/>
        <v>0</v>
      </c>
      <c r="P240">
        <f t="shared" si="15"/>
        <v>0</v>
      </c>
      <c r="Q240" t="str">
        <f>_xlfn.XLOOKUP(E240,'Nico Labels'!$E$2:$E$301,'Nico Labels'!$C$2:$C$301,,0,1)</f>
        <v>his slowdown and the capacity of the german industry to accelerate again in the course of 2019. so no recession. i would say, more or less a plateau in europe. philippe brassac, crédit agricole s.a. - ceo i would add on. in italy, at this point, when you look at on the long term, you can see that there was no correlation between our net income reserves and the growth in italy. we had recession in italy several years ago. we are not negative results for crédit agricole. the explanation is very simple. our setup started more than 30 years ago, especially north of italy. and since this time, we just give the priority to organic growth and then to additional setup by gradually acquisition, very small acquisitions, never rupturing the model. thanks to that, we succeeded to close many situations</v>
      </c>
    </row>
    <row r="241" spans="1:17" ht="101.5" x14ac:dyDescent="0.35">
      <c r="A241" s="10" t="str">
        <f>'Pietro Labels'!A241</f>
        <v>denmark</v>
      </c>
      <c r="B241" s="10">
        <f>'Pietro Labels'!B241</f>
        <v>22944</v>
      </c>
      <c r="C241" s="12" t="str">
        <f>'Pietro Labels'!C241</f>
        <v xml:space="preserve">4. we expect to be in 2015 before we see a top line more in line with inflation and clearly it takes a while before particularly sweden and commercial starts to move in the right direction. and then i guess on the e-auction side and on the property side, it's fair to say that currently on the property benefits in the procurement program i would say that some 75% of the impact currently comes from denmark and a rather small proportion currently comes from norway. i guess what we're trying to do now is to figure out what sort of persuasive measures does it require to get the norwegian craftsmen more interested in participating in these programs. so far we have perhaps naively assumed that we could use exactly the same methodology in those two countries and given that the craftsmen in norway </v>
      </c>
      <c r="D241" s="10" t="str">
        <f>'Pietro Labels'!D241</f>
        <v>denmark</v>
      </c>
      <c r="E241" s="10">
        <f>'Pietro Labels'!E241</f>
        <v>105210</v>
      </c>
      <c r="F241" s="10">
        <f>'Pietro Labels'!F241</f>
        <v>0</v>
      </c>
      <c r="G241" s="10">
        <f>VLOOKUP(E241,'Nico Labels'!$E$2:$F$301, 2, FALSE)</f>
        <v>1</v>
      </c>
      <c r="H241" s="10">
        <f t="shared" si="12"/>
        <v>1</v>
      </c>
      <c r="I241" s="10">
        <v>0</v>
      </c>
      <c r="J241" s="11">
        <f t="shared" si="13"/>
        <v>0</v>
      </c>
      <c r="K241" s="10"/>
      <c r="L241" s="10">
        <f>VLOOKUP('Combined Labels'!E241,'Pietro Labels'!$E$2:$G$301, 3,FALSE)</f>
        <v>0</v>
      </c>
      <c r="M241" s="10">
        <f>VLOOKUP('Combined Labels'!E241, 'Nico Labels'!E241:G540, 3, FALSE)</f>
        <v>0</v>
      </c>
      <c r="N241">
        <f t="shared" si="14"/>
        <v>0</v>
      </c>
      <c r="P241">
        <f t="shared" si="15"/>
        <v>0</v>
      </c>
      <c r="Q241" t="str">
        <f>_xlfn.XLOOKUP(E241,'Nico Labels'!$E$2:$E$301,'Nico Labels'!$C$2:$C$301,,0,1)</f>
        <v xml:space="preserve">4. we expect to be in 2015 before we see a top line more in line with inflation and clearly it takes a while before particularly sweden and commercial starts to move in the right direction. and then i guess on the e-auction side and on the property side, it's fair to say that currently on the property benefits in the procurement program i would say that some 75% of the impact currently comes from denmark and a rather small proportion currently comes from norway. i guess what we're trying to do now is to figure out what sort of persuasive measures does it require to get the norwegian craftsmen more interested in participating in these programs. so far we have perhaps naively assumed that we could use exactly the same methodology in those two countries and given that the craftsmen in norway </v>
      </c>
    </row>
    <row r="242" spans="1:17" ht="101.5" x14ac:dyDescent="0.35">
      <c r="A242" s="10" t="str">
        <f>'Pietro Labels'!A242</f>
        <v>luxembourg</v>
      </c>
      <c r="B242" s="10">
        <f>'Pietro Labels'!B242</f>
        <v>14891</v>
      </c>
      <c r="C242" s="12" t="str">
        <f>'Pietro Labels'!C242</f>
        <v xml:space="preserve">open, but, of course, we have to establish our position with these first in order to be really credible in getting into other areas as well. unidentified audience member is elcoteq going to be a listed company in the future? jouni hartikainen, elcoteq se - president and ceo now, when the videocon discussion has terminated, i strongly believe so. because, practically, you probably all know that in luxembourg change of control, or whatever you call it, if someone owns more than 33%, meaning new owners, not the existing ones, then that triggers the public tender offer. satu jaatinen, elcoteq se - communications manager okay, any more questions? what about operator; do we have any questions on the line? operator (operator instructions). we appear to have no questions from the line. i hand the </v>
      </c>
      <c r="D242" s="10" t="str">
        <f>'Pietro Labels'!D242</f>
        <v>luxembourg</v>
      </c>
      <c r="E242" s="10">
        <f>'Pietro Labels'!E242</f>
        <v>63556</v>
      </c>
      <c r="F242" s="10">
        <f>'Pietro Labels'!F242</f>
        <v>0</v>
      </c>
      <c r="G242" s="10">
        <f>VLOOKUP(E242,'Nico Labels'!$E$2:$F$301, 2, FALSE)</f>
        <v>0</v>
      </c>
      <c r="H242" s="10">
        <f t="shared" si="12"/>
        <v>0</v>
      </c>
      <c r="I242" s="10"/>
      <c r="J242" s="11">
        <f t="shared" si="13"/>
        <v>0</v>
      </c>
      <c r="K242" s="10"/>
      <c r="L242" s="10">
        <f>VLOOKUP('Combined Labels'!E242,'Pietro Labels'!$E$2:$G$301, 3,FALSE)</f>
        <v>1</v>
      </c>
      <c r="M242" s="10">
        <f>VLOOKUP('Combined Labels'!E242, 'Nico Labels'!E242:G541, 3, FALSE)</f>
        <v>0</v>
      </c>
      <c r="N242">
        <f t="shared" si="14"/>
        <v>1</v>
      </c>
      <c r="O242">
        <v>1</v>
      </c>
      <c r="P242">
        <f t="shared" si="15"/>
        <v>1</v>
      </c>
      <c r="Q242" t="str">
        <f>_xlfn.XLOOKUP(E242,'Nico Labels'!$E$2:$E$301,'Nico Labels'!$C$2:$C$301,,0,1)</f>
        <v xml:space="preserve">open, but, of course, we have to establish our position with these first in order to be really credible in getting into other areas as well. unidentified audience member is elcoteq going to be a listed company in the future? jouni hartikainen, elcoteq se - president and ceo now, when the videocon discussion has terminated, i strongly believe so. because, practically, you probably all know that in luxembourg change of control, or whatever you call it, if someone owns more than 33%, meaning new owners, not the existing ones, then that triggers the public tender offer. satu jaatinen, elcoteq se - communications manager okay, any more questions? what about operator; do we have any questions on the line? operator (operator instructions). we appear to have no questions from the line. i hand the </v>
      </c>
    </row>
    <row r="243" spans="1:17" ht="101.5" x14ac:dyDescent="0.35">
      <c r="A243" s="10" t="str">
        <f>'Pietro Labels'!A243</f>
        <v>netherlands</v>
      </c>
      <c r="B243" s="10">
        <f>'Pietro Labels'!B243</f>
        <v>13040</v>
      </c>
      <c r="C243" s="12" t="str">
        <f>'Pietro Labels'!C243</f>
        <v>e quarter when compared to the fourth quarter; evidence, we believe, of the ongoing strength of our franchise and continued confidence of our customers. new life sales were down in the americas due to lower universal life sales in the high net worth market, and lower variable life sales in the middle market, as well as lower sales of bank-owned and corporate-owned life insurance contracts. in the netherlands we won a couple of large group pension contracts, though we've seen it's declined in individual life sales. in the uk sales were down across most lines of business, which offset the growth we experienced in our annuity business. and in other countries spain experienced a particularly strong increase in new life sales, reflecting the incorporation of our new joint ventures, as well as h</v>
      </c>
      <c r="D243" s="10" t="str">
        <f>'Pietro Labels'!D243</f>
        <v>netherlands</v>
      </c>
      <c r="E243" s="10">
        <f>'Pietro Labels'!E243</f>
        <v>54690</v>
      </c>
      <c r="F243" s="10">
        <f>'Pietro Labels'!F243</f>
        <v>0</v>
      </c>
      <c r="G243" s="10">
        <f>VLOOKUP(E243,'Nico Labels'!$E$2:$F$301, 2, FALSE)</f>
        <v>0</v>
      </c>
      <c r="H243" s="10">
        <f t="shared" si="12"/>
        <v>0</v>
      </c>
      <c r="I243" s="10"/>
      <c r="J243" s="11">
        <f t="shared" si="13"/>
        <v>0</v>
      </c>
      <c r="K243" s="10"/>
      <c r="L243" s="10">
        <f>VLOOKUP('Combined Labels'!E243,'Pietro Labels'!$E$2:$G$301, 3,FALSE)</f>
        <v>0</v>
      </c>
      <c r="M243" s="10">
        <f>VLOOKUP('Combined Labels'!E243, 'Nico Labels'!E243:G542, 3, FALSE)</f>
        <v>0</v>
      </c>
      <c r="N243">
        <f t="shared" si="14"/>
        <v>0</v>
      </c>
      <c r="P243">
        <f t="shared" si="15"/>
        <v>0</v>
      </c>
      <c r="Q243" t="str">
        <f>_xlfn.XLOOKUP(E243,'Nico Labels'!$E$2:$E$301,'Nico Labels'!$C$2:$C$301,,0,1)</f>
        <v>e quarter when compared to the fourth quarter; evidence, we believe, of the ongoing strength of our franchise and continued confidence of our customers. new life sales were down in the americas due to lower universal life sales in the high net worth market, and lower variable life sales in the middle market, as well as lower sales of bank-owned and corporate-owned life insurance contracts. in the netherlands we won a couple of large group pension contracts, though we've seen it's declined in individual life sales. in the uk sales were down across most lines of business, which offset the growth we experienced in our annuity business. and in other countries spain experienced a particularly strong increase in new life sales, reflecting the incorporation of our new joint ventures, as well as h</v>
      </c>
    </row>
    <row r="244" spans="1:17" ht="101.5" x14ac:dyDescent="0.35">
      <c r="A244" s="10" t="str">
        <f>'Pietro Labels'!A244</f>
        <v>german</v>
      </c>
      <c r="B244" s="10">
        <f>'Pietro Labels'!B244</f>
        <v>23301</v>
      </c>
      <c r="C244" s="12" t="str">
        <f>'Pietro Labels'!C244</f>
        <v xml:space="preserve"> in determining if a customer defaults -- a loan is over 90 days past due; the bank is assisting in the financial rescue restructuring measures of the customer with or without restructuring contributions; the bank has demanded repayment of its claim; or the customer has become insolvent. in addition, in the risk management, we follow the group exposure approach (spoken in german) according to the german law. this means that if there is one non-performing loan to a group of exposures, the overall exposure of the group is included in the default portfolio. francesca tondi, morgan stanley - analyst thank you. operator anke reingen, rbc. anke reingen, rbc capital markets - analyst i just had two follow-up questions. the first is on the reduction in the non-core assets in the quarter. you said </v>
      </c>
      <c r="D244" s="10" t="str">
        <f>'Pietro Labels'!D244</f>
        <v>germany</v>
      </c>
      <c r="E244" s="10">
        <f>'Pietro Labels'!E244</f>
        <v>106302</v>
      </c>
      <c r="F244" s="10">
        <f>'Pietro Labels'!F244</f>
        <v>0</v>
      </c>
      <c r="G244" s="10">
        <f>VLOOKUP(E244,'Nico Labels'!$E$2:$F$301, 2, FALSE)</f>
        <v>0</v>
      </c>
      <c r="H244" s="10">
        <f t="shared" si="12"/>
        <v>0</v>
      </c>
      <c r="I244" s="10"/>
      <c r="J244" s="11">
        <f t="shared" si="13"/>
        <v>0</v>
      </c>
      <c r="K244" s="10"/>
      <c r="L244" s="10">
        <f>VLOOKUP('Combined Labels'!E244,'Pietro Labels'!$E$2:$G$301, 3,FALSE)</f>
        <v>1</v>
      </c>
      <c r="M244" s="10">
        <f>VLOOKUP('Combined Labels'!E244, 'Nico Labels'!E244:G543, 3, FALSE)</f>
        <v>0</v>
      </c>
      <c r="N244">
        <f t="shared" si="14"/>
        <v>1</v>
      </c>
      <c r="O244">
        <v>1</v>
      </c>
      <c r="P244">
        <f t="shared" si="15"/>
        <v>1</v>
      </c>
      <c r="Q244" t="str">
        <f>_xlfn.XLOOKUP(E244,'Nico Labels'!$E$2:$E$301,'Nico Labels'!$C$2:$C$301,,0,1)</f>
        <v xml:space="preserve"> in determining if a customer defaults -- a loan is over 90 days past due; the bank is assisting in the financial rescue restructuring measures of the customer with or without restructuring contributions; the bank has demanded repayment of its claim; or the customer has become insolvent. in addition, in the risk management, we follow the group exposure approach (spoken in german) according to the german law. this means that if there is one non-performing loan to a group of exposures, the overall exposure of the group is included in the default portfolio. francesca tondi, morgan stanley - analyst thank you. operator anke reingen, rbc. anke reingen, rbc capital markets - analyst i just had two follow-up questions. the first is on the reduction in the non-core assets in the quarter. you said </v>
      </c>
    </row>
    <row r="245" spans="1:17" ht="101.5" x14ac:dyDescent="0.35">
      <c r="A245" s="10" t="str">
        <f>'Pietro Labels'!A245</f>
        <v>poland</v>
      </c>
      <c r="B245" s="10">
        <f>'Pietro Labels'!B245</f>
        <v>50620</v>
      </c>
      <c r="C245" s="12" t="str">
        <f>'Pietro Labels'!C245</f>
        <v xml:space="preserve">concrete outlook for 2023 basis of ifrs 17 and 9, will only be possible in the course of the year. thank you for your attention, and we are ready now to take your questions. questions and answers operator (operator instructions) the first question is coming from bhavin rathod from hsbc. bhavin kumar rathod, hsbc, research division - analyst so i have 3. the first one would be on the cost ratio in poland, which was remarkably high in the fourth quarter of 2022. so could you just provide any additional color as on what was the driver of this higher cost ratio in poland? i'll appreciate there's some competition going on, but any indication as in what drove this higher ratio higher acquisition cost or claim handling, any color would be really helpful? the second one would be on turkey, if you </v>
      </c>
      <c r="D245" s="10" t="str">
        <f>'Pietro Labels'!D245</f>
        <v>poland</v>
      </c>
      <c r="E245" s="10">
        <f>'Pietro Labels'!E245</f>
        <v>200966</v>
      </c>
      <c r="F245" s="10">
        <f>'Pietro Labels'!F245</f>
        <v>0</v>
      </c>
      <c r="G245" s="10">
        <f>VLOOKUP(E245,'Nico Labels'!$E$2:$F$301, 2, FALSE)</f>
        <v>0</v>
      </c>
      <c r="H245" s="10">
        <f t="shared" si="12"/>
        <v>0</v>
      </c>
      <c r="I245" s="10"/>
      <c r="J245" s="11">
        <f t="shared" si="13"/>
        <v>0</v>
      </c>
      <c r="K245" s="10"/>
      <c r="L245" s="10">
        <f>VLOOKUP('Combined Labels'!E245,'Pietro Labels'!$E$2:$G$301, 3,FALSE)</f>
        <v>1</v>
      </c>
      <c r="M245" s="10">
        <f>VLOOKUP('Combined Labels'!E245, 'Nico Labels'!E245:G544, 3, FALSE)</f>
        <v>0</v>
      </c>
      <c r="N245">
        <f t="shared" si="14"/>
        <v>1</v>
      </c>
      <c r="O245">
        <v>1</v>
      </c>
      <c r="P245">
        <f t="shared" si="15"/>
        <v>1</v>
      </c>
      <c r="Q245" t="str">
        <f>_xlfn.XLOOKUP(E245,'Nico Labels'!$E$2:$E$301,'Nico Labels'!$C$2:$C$301,,0,1)</f>
        <v xml:space="preserve">concrete outlook for 2023 basis of ifrs 17 and 9, will only be possible in the course of the year. thank you for your attention, and we are ready now to take your questions. questions and answers operator (operator instructions) the first question is coming from bhavin rathod from hsbc. bhavin kumar rathod, hsbc, research division - analyst so i have 3. the first one would be on the cost ratio in poland, which was remarkably high in the fourth quarter of 2022. so could you just provide any additional color as on what was the driver of this higher cost ratio in poland? i'll appreciate there's some competition going on, but any indication as in what drove this higher ratio higher acquisition cost or claim handling, any color would be really helpful? the second one would be on turkey, if you </v>
      </c>
    </row>
    <row r="246" spans="1:17" ht="101.5" x14ac:dyDescent="0.35">
      <c r="A246" s="10" t="str">
        <f>'Pietro Labels'!A246</f>
        <v>italy</v>
      </c>
      <c r="B246" s="10">
        <f>'Pietro Labels'!B246</f>
        <v>43327</v>
      </c>
      <c r="C246" s="12" t="str">
        <f>'Pietro Labels'!C246</f>
        <v xml:space="preserve">gdahl, intrum ab (publ) - president &amp; ceo and let me clarify then. it's because the erc curve is slightly higher then because of the upward revision rather than the collections coming down. peter testa, one investments s.a.g.l. - analyst right. okay. and then just on the strategic markets, greece is obviously performing extremely well. you could see it in the margin. we saw, when you started with italy, there was an element, let's say, low-hanging fruit. and after a period of time, it normalized. do you expect that in greece? or are you also seeing then something different on flows, et cetera, which give you some confidence that this is sustaining at a high rate going forward? anders engdahl, intrum ab (publ) - president &amp; ceo in terms of the greek business, as we said, we're very pleased </v>
      </c>
      <c r="D246" s="10" t="str">
        <f>'Pietro Labels'!D246</f>
        <v>italy</v>
      </c>
      <c r="E246" s="10">
        <f>'Pietro Labels'!E246</f>
        <v>178140</v>
      </c>
      <c r="F246" s="10">
        <f>'Pietro Labels'!F246</f>
        <v>0</v>
      </c>
      <c r="G246" s="10">
        <f>VLOOKUP(E246,'Nico Labels'!$E$2:$F$301, 2, FALSE)</f>
        <v>0</v>
      </c>
      <c r="H246" s="10">
        <f t="shared" si="12"/>
        <v>0</v>
      </c>
      <c r="I246" s="10"/>
      <c r="J246" s="11">
        <f t="shared" si="13"/>
        <v>0</v>
      </c>
      <c r="K246" s="10"/>
      <c r="L246" s="10">
        <f>VLOOKUP('Combined Labels'!E246,'Pietro Labels'!$E$2:$G$301, 3,FALSE)</f>
        <v>1</v>
      </c>
      <c r="M246" s="10">
        <f>VLOOKUP('Combined Labels'!E246, 'Nico Labels'!E246:G545, 3, FALSE)</f>
        <v>0</v>
      </c>
      <c r="N246">
        <f t="shared" si="14"/>
        <v>1</v>
      </c>
      <c r="O246">
        <v>1</v>
      </c>
      <c r="P246">
        <f t="shared" si="15"/>
        <v>1</v>
      </c>
      <c r="Q246" t="str">
        <f>_xlfn.XLOOKUP(E246,'Nico Labels'!$E$2:$E$301,'Nico Labels'!$C$2:$C$301,,0,1)</f>
        <v xml:space="preserve">gdahl, intrum ab (publ) - president &amp; ceo and let me clarify then. it's because the erc curve is slightly higher then because of the upward revision rather than the collections coming down. peter testa, one investments s.a.g.l. - analyst right. okay. and then just on the strategic markets, greece is obviously performing extremely well. you could see it in the margin. we saw, when you started with italy, there was an element, let's say, low-hanging fruit. and after a period of time, it normalized. do you expect that in greece? or are you also seeing then something different on flows, et cetera, which give you some confidence that this is sustaining at a high rate going forward? anders engdahl, intrum ab (publ) - president &amp; ceo in terms of the greek business, as we said, we're very pleased </v>
      </c>
    </row>
    <row r="247" spans="1:17" ht="101.5" x14ac:dyDescent="0.35">
      <c r="A247" s="10" t="str">
        <f>'Pietro Labels'!A247</f>
        <v>slovenia</v>
      </c>
      <c r="B247" s="10">
        <f>'Pietro Labels'!B247</f>
        <v>47087</v>
      </c>
      <c r="C247" s="12" t="str">
        <f>'Pietro Labels'!C247</f>
        <v xml:space="preserve"> the other indicators because turmoil and volatility is nothing that none of us would like or appreciate. but if there were a gradual increase of rate environment, of course, for all banks, that's great news, including us. so that's for sure. roe upside in the range of 100 bps easily. operator (operator instructions) so i'll move over to the webcast questions. our first question is from miha from slovenia. it reads to what extent is nlb group exposed to ukraine and russia? how are you planning to project nlb group against economical and geopolitical consequences of the war in ukraine? blaz brodnjak, nova ljubljanska banka d.d. - president of the management board, president, ceo &amp; cmo andreas, will you? peter andreas burkhardt, nova ljubljanska banka d.d. - chief risk officer &amp; member of ma</v>
      </c>
      <c r="D247" s="10" t="str">
        <f>'Pietro Labels'!D247</f>
        <v>slovenia</v>
      </c>
      <c r="E247" s="10">
        <f>'Pietro Labels'!E247</f>
        <v>190101</v>
      </c>
      <c r="F247" s="10">
        <f>'Pietro Labels'!F247</f>
        <v>0</v>
      </c>
      <c r="G247" s="10">
        <f>VLOOKUP(E247,'Nico Labels'!$E$2:$F$301, 2, FALSE)</f>
        <v>0</v>
      </c>
      <c r="H247" s="10">
        <f t="shared" si="12"/>
        <v>0</v>
      </c>
      <c r="I247" s="10"/>
      <c r="J247" s="11">
        <f t="shared" si="13"/>
        <v>0</v>
      </c>
      <c r="K247" s="10"/>
      <c r="L247" s="10">
        <f>VLOOKUP('Combined Labels'!E247,'Pietro Labels'!$E$2:$G$301, 3,FALSE)</f>
        <v>1</v>
      </c>
      <c r="M247" s="10">
        <f>VLOOKUP('Combined Labels'!E247, 'Nico Labels'!E247:G546, 3, FALSE)</f>
        <v>1</v>
      </c>
      <c r="N247">
        <f t="shared" si="14"/>
        <v>0</v>
      </c>
      <c r="P247">
        <f t="shared" si="15"/>
        <v>1</v>
      </c>
      <c r="Q247" t="str">
        <f>_xlfn.XLOOKUP(E247,'Nico Labels'!$E$2:$E$301,'Nico Labels'!$C$2:$C$301,,0,1)</f>
        <v xml:space="preserve"> the other indicators because turmoil and volatility is nothing that none of us would like or appreciate. but if there were a gradual increase of rate environment, of course, for all banks, that's great news, including us. so that's for sure. roe upside in the range of 100 bps easily. operator (operator instructions) so i'll move over to the webcast questions. our first question is from miha from slovenia. it reads to what extent is nlb group exposed to ukraine and russia? how are you planning to project nlb group against economical and geopolitical consequences of the war in ukraine? blaz brodnjak, nova ljubljanska banka d.d. - president of the management board, president, ceo &amp; cmo andreas, will you? peter andreas burkhardt, nova ljubljanska banka d.d. - chief risk officer &amp; member of ma</v>
      </c>
    </row>
    <row r="248" spans="1:17" ht="101.5" x14ac:dyDescent="0.35">
      <c r="A248" s="10" t="str">
        <f>'Pietro Labels'!A248</f>
        <v>danish</v>
      </c>
      <c r="B248" s="10">
        <f>'Pietro Labels'!B248</f>
        <v>25306</v>
      </c>
      <c r="C248" s="12" t="str">
        <f>'Pietro Labels'!C248</f>
        <v xml:space="preserve"> analyst thank you very much for taking the questions. i just had a question on net interest income. you pointed out that there have been some headwinds from rates and fx coming through. i'm just wondering if you expect these headwinds have fallen out? and whether you expect a more positive underlying development in q4 net interest income? and then just a question on asset quality. i can see that danish asset quality has improved a lot, which just seems to drive a lot of the beat. can you just give us some color around what's going on in denmark? is it being kind of driven by higher asset prices? or just kind of sort of give us some information on what's going on there. and then just a last question on regulation. in your discussion with the swedish regulator, has any kind of concerns arou</v>
      </c>
      <c r="D248" s="10" t="str">
        <f>'Pietro Labels'!D248</f>
        <v>denmark</v>
      </c>
      <c r="E248" s="10">
        <f>'Pietro Labels'!E248</f>
        <v>115266</v>
      </c>
      <c r="F248" s="10">
        <f>'Pietro Labels'!F248</f>
        <v>2</v>
      </c>
      <c r="G248" s="10">
        <f>VLOOKUP(E248,'Nico Labels'!$E$2:$F$301, 2, FALSE)</f>
        <v>1</v>
      </c>
      <c r="H248" s="10">
        <f t="shared" si="12"/>
        <v>1</v>
      </c>
      <c r="I248" s="10">
        <v>2</v>
      </c>
      <c r="J248" s="11">
        <f t="shared" si="13"/>
        <v>2</v>
      </c>
      <c r="K248" s="10"/>
      <c r="L248" s="10">
        <f>VLOOKUP('Combined Labels'!E248,'Pietro Labels'!$E$2:$G$301, 3,FALSE)</f>
        <v>0</v>
      </c>
      <c r="M248" s="10">
        <f>VLOOKUP('Combined Labels'!E248, 'Nico Labels'!E248:G547, 3, FALSE)</f>
        <v>0</v>
      </c>
      <c r="N248">
        <f t="shared" si="14"/>
        <v>0</v>
      </c>
      <c r="P248">
        <f t="shared" si="15"/>
        <v>0</v>
      </c>
      <c r="Q248" t="str">
        <f>_xlfn.XLOOKUP(E248,'Nico Labels'!$E$2:$E$301,'Nico Labels'!$C$2:$C$301,,0,1)</f>
        <v xml:space="preserve"> analyst thank you very much for taking the questions. i just had a question on net interest income. you pointed out that there have been some headwinds from rates and fx coming through. i'm just wondering if you expect these headwinds have fallen out? and whether you expect a more positive underlying development in q4 net interest income? and then just a question on asset quality. i can see that danish asset quality has improved a lot, which just seems to drive a lot of the beat. can you just give us some color around what's going on in denmark? is it being kind of driven by higher asset prices? or just kind of sort of give us some information on what's going on there. and then just a last question on regulation. in your discussion with the swedish regulator, has any kind of concerns arou</v>
      </c>
    </row>
    <row r="249" spans="1:17" ht="101.5" x14ac:dyDescent="0.35">
      <c r="A249" s="10" t="str">
        <f>'Pietro Labels'!A249</f>
        <v>portugal</v>
      </c>
      <c r="B249" s="10">
        <f>'Pietro Labels'!B249</f>
        <v>38684</v>
      </c>
      <c r="C249" s="12" t="str">
        <f>'Pietro Labels'!C249</f>
        <v>ountries. this is very much linked to all the programs we have implemented on technical excellence, and this is something we started now that -- more than 3 years ago. how sustainable is it? hard for me to tell you. i mean, we are working hard to make it sustainable. and again, the fact that we see broad-based and consistent with our technical excellence program makes us confident. acquisition in portugal, you remember that when we had discussed our plan at the investor day, we said we had various criteria, strategic fit, and we believe this is totally consistent with our strategy, [culturally] and we also believe that this is a deal which is consistent with our corporate dna. and then, of course, financial criteria. so we've disclosed, i think which is helpful to you, results that we thin</v>
      </c>
      <c r="D249" s="10" t="str">
        <f>'Pietro Labels'!D249</f>
        <v>portugal</v>
      </c>
      <c r="E249" s="10">
        <f>'Pietro Labels'!E249</f>
        <v>163295</v>
      </c>
      <c r="F249" s="10">
        <f>'Pietro Labels'!F249</f>
        <v>0</v>
      </c>
      <c r="G249" s="10">
        <f>VLOOKUP(E249,'Nico Labels'!$E$2:$F$301, 2, FALSE)</f>
        <v>0</v>
      </c>
      <c r="H249" s="10">
        <f t="shared" si="12"/>
        <v>0</v>
      </c>
      <c r="I249" s="10"/>
      <c r="J249" s="11">
        <f t="shared" si="13"/>
        <v>0</v>
      </c>
      <c r="K249" s="10"/>
      <c r="L249" s="10">
        <f>VLOOKUP('Combined Labels'!E249,'Pietro Labels'!$E$2:$G$301, 3,FALSE)</f>
        <v>1</v>
      </c>
      <c r="M249" s="10">
        <f>VLOOKUP('Combined Labels'!E249, 'Nico Labels'!E249:G548, 3, FALSE)</f>
        <v>0</v>
      </c>
      <c r="N249">
        <f t="shared" si="14"/>
        <v>1</v>
      </c>
      <c r="O249">
        <v>1</v>
      </c>
      <c r="P249">
        <f t="shared" si="15"/>
        <v>1</v>
      </c>
      <c r="Q249" t="str">
        <f>_xlfn.XLOOKUP(E249,'Nico Labels'!$E$2:$E$301,'Nico Labels'!$C$2:$C$301,,0,1)</f>
        <v>ountries. this is very much linked to all the programs we have implemented on technical excellence, and this is something we started now that -- more than 3 years ago. how sustainable is it? hard for me to tell you. i mean, we are working hard to make it sustainable. and again, the fact that we see broad-based and consistent with our technical excellence program makes us confident. acquisition in portugal, you remember that when we had discussed our plan at the investor day, we said we had various criteria, strategic fit, and we believe this is totally consistent with our strategy, [culturally] and we also believe that this is a deal which is consistent with our corporate dna. and then, of course, financial criteria. so we've disclosed, i think which is helpful to you, results that we thin</v>
      </c>
    </row>
    <row r="250" spans="1:17" ht="101.5" x14ac:dyDescent="0.35">
      <c r="A250" s="10" t="str">
        <f>'Pietro Labels'!A250</f>
        <v>german</v>
      </c>
      <c r="B250" s="10">
        <f>'Pietro Labels'!B250</f>
        <v>19757</v>
      </c>
      <c r="C250" s="12" t="str">
        <f>'Pietro Labels'!C250</f>
        <v>estion is that you are not probably going to sign a new agreement covering the next two years. also on costs, if you could, quantify how much was the austrian bank levy in 2011 and how much we should expect for 2012 in terms of bank levies in austria and other cee countries, given that there's a number of other countries which are introducing it and it is going up in austria. i'd like to keep the german one separate. then a second question is on basel 3. now that the impact of the rwas related to basel 2 is behind, could you just give us an update on what will be the impact next year on the rwa side related to basel 3? and then the curiosity is out of the ecb funding. is it all drawn from italy, or there's some of it which has been drawn from germany and austria? thank you. federico ghizzo</v>
      </c>
      <c r="D250" s="10" t="str">
        <f>'Pietro Labels'!D250</f>
        <v>germany</v>
      </c>
      <c r="E250" s="10">
        <f>'Pietro Labels'!E250</f>
        <v>90054</v>
      </c>
      <c r="F250" s="10">
        <f>'Pietro Labels'!F250</f>
        <v>0</v>
      </c>
      <c r="G250" s="10">
        <f>VLOOKUP(E250,'Nico Labels'!$E$2:$F$301, 2, FALSE)</f>
        <v>0</v>
      </c>
      <c r="H250" s="10">
        <f t="shared" si="12"/>
        <v>0</v>
      </c>
      <c r="I250" s="10"/>
      <c r="J250" s="11">
        <f t="shared" si="13"/>
        <v>0</v>
      </c>
      <c r="K250" s="10"/>
      <c r="L250" s="10">
        <f>VLOOKUP('Combined Labels'!E250,'Pietro Labels'!$E$2:$G$301, 3,FALSE)</f>
        <v>1</v>
      </c>
      <c r="M250" s="10">
        <f>VLOOKUP('Combined Labels'!E250, 'Nico Labels'!E250:G549, 3, FALSE)</f>
        <v>0</v>
      </c>
      <c r="N250">
        <f t="shared" si="14"/>
        <v>1</v>
      </c>
      <c r="O250">
        <v>1</v>
      </c>
      <c r="P250">
        <f t="shared" si="15"/>
        <v>1</v>
      </c>
      <c r="Q250" t="str">
        <f>_xlfn.XLOOKUP(E250,'Nico Labels'!$E$2:$E$301,'Nico Labels'!$C$2:$C$301,,0,1)</f>
        <v>estion is that you are not probably going to sign a new agreement covering the next two years. also on costs, if you could, quantify how much was the austrian bank levy in 2011 and how much we should expect for 2012 in terms of bank levies in austria and other cee countries, given that there's a number of other countries which are introducing it and it is going up in austria. i'd like to keep the german one separate. then a second question is on basel 3. now that the impact of the rwas related to basel 2 is behind, could you just give us an update on what will be the impact next year on the rwa side related to basel 3? and then the curiosity is out of the ecb funding. is it all drawn from italy, or there's some of it which has been drawn from germany and austria? thank you. federico ghizzo</v>
      </c>
    </row>
    <row r="251" spans="1:17" ht="101.5" x14ac:dyDescent="0.35">
      <c r="A251" s="10" t="str">
        <f>'Pietro Labels'!A251</f>
        <v>cyprus</v>
      </c>
      <c r="B251" s="10">
        <f>'Pietro Labels'!B251</f>
        <v>21962</v>
      </c>
      <c r="C251" s="12" t="str">
        <f>'Pietro Labels'!C251</f>
        <v>d, i think that will be the negative legacy of this decision for the cypriot economy. on that happy note, i will pass the floor to george poulopoulos. george poulopoulos, piraeus bank sa - cfo thank you, ilias. as we were in cyprus, let's describe the recent acquisition of the operations of the three cypriot banks. piraeus bank acquired all the greek deposits, loans, and branches of banco cyprus, cyprus popular bank, and hellenic bank, including loans and deposits of their greek subsidiaries -- leasing, factoring, and ibg in greece -- for a total cash consideration of eur524 million. the agreement follows the proposal submitted in response to the invitation addressed to greek banks by the greek government, the bank of greece, and the hellenic financial stability fund. the consideration was</v>
      </c>
      <c r="D251" s="10" t="str">
        <f>'Pietro Labels'!D251</f>
        <v>cyprus</v>
      </c>
      <c r="E251" s="10">
        <f>'Pietro Labels'!E251</f>
        <v>100160</v>
      </c>
      <c r="F251" s="10">
        <f>'Pietro Labels'!F251</f>
        <v>2</v>
      </c>
      <c r="G251" s="10">
        <f>VLOOKUP(E251,'Nico Labels'!$E$2:$F$301, 2, FALSE)</f>
        <v>0</v>
      </c>
      <c r="H251" s="10">
        <f t="shared" si="12"/>
        <v>1</v>
      </c>
      <c r="I251" s="10">
        <v>0</v>
      </c>
      <c r="J251" s="11">
        <f t="shared" si="13"/>
        <v>0</v>
      </c>
      <c r="K251" s="10"/>
      <c r="L251" s="10">
        <f>VLOOKUP('Combined Labels'!E251,'Pietro Labels'!$E$2:$G$301, 3,FALSE)</f>
        <v>0</v>
      </c>
      <c r="M251" s="10">
        <f>VLOOKUP('Combined Labels'!E251, 'Nico Labels'!E251:G550, 3, FALSE)</f>
        <v>0</v>
      </c>
      <c r="N251">
        <f t="shared" si="14"/>
        <v>0</v>
      </c>
      <c r="P251">
        <f t="shared" si="15"/>
        <v>0</v>
      </c>
      <c r="Q251" t="str">
        <f>_xlfn.XLOOKUP(E251,'Nico Labels'!$E$2:$E$301,'Nico Labels'!$C$2:$C$301,,0,1)</f>
        <v>d, i think that will be the negative legacy of this decision for the cypriot economy. on that happy note, i will pass the floor to george poulopoulos. george poulopoulos, piraeus bank sa - cfo thank you, ilias. as we were in cyprus, let's describe the recent acquisition of the operations of the three cypriot banks. piraeus bank acquired all the greek deposits, loans, and branches of banco cyprus, cyprus popular bank, and hellenic bank, including loans and deposits of their greek subsidiaries -- leasing, factoring, and ibg in greece -- for a total cash consideration of eur524 million. the agreement follows the proposal submitted in response to the invitation addressed to greek banks by the greek government, the bank of greece, and the hellenic financial stability fund. the consideration was</v>
      </c>
    </row>
    <row r="252" spans="1:17" ht="101.5" x14ac:dyDescent="0.35">
      <c r="A252" s="10" t="str">
        <f>'Pietro Labels'!A252</f>
        <v>netherlands</v>
      </c>
      <c r="B252" s="10">
        <f>'Pietro Labels'!B252</f>
        <v>13040</v>
      </c>
      <c r="C252" s="12" t="str">
        <f>'Pietro Labels'!C252</f>
        <v>has bumped your new business margin up from sort of 14% to 40%. what's the background to that? bill robertson, aegon n.v. - chief actuary which number is that? chris hitchings, kbw - analyst this is the value of new business in the first quarter. bill robertson, aegon n.v. - chief actuary okay. chris hitchings, kbw - analyst in the netherlands. or just overall generally, but particularly it's the netherlands figure that stands out. bill robertson, aegon n.v. - chief actuary the new business impact there has just grown significantly, increased margin coming through from our mortgage business that we're able to generate a significantly higher margin than we were able to generate in the previous year. i think the market's less competitive and that allows you to generate a significantly higher</v>
      </c>
      <c r="D252" s="10" t="str">
        <f>'Pietro Labels'!D252</f>
        <v>netherlands</v>
      </c>
      <c r="E252" s="10">
        <f>'Pietro Labels'!E252</f>
        <v>54696</v>
      </c>
      <c r="F252" s="10">
        <f>'Pietro Labels'!F252</f>
        <v>-1</v>
      </c>
      <c r="G252" s="10">
        <f>VLOOKUP(E252,'Nico Labels'!$E$2:$F$301, 2, FALSE)</f>
        <v>0</v>
      </c>
      <c r="H252" s="10">
        <f t="shared" si="12"/>
        <v>1</v>
      </c>
      <c r="I252" s="10"/>
      <c r="J252" s="11">
        <f t="shared" si="13"/>
        <v>0</v>
      </c>
      <c r="K252" s="10"/>
      <c r="L252" s="10">
        <f>VLOOKUP('Combined Labels'!E252,'Pietro Labels'!$E$2:$G$301, 3,FALSE)</f>
        <v>0</v>
      </c>
      <c r="M252" s="10">
        <f>VLOOKUP('Combined Labels'!E252, 'Nico Labels'!E252:G551, 3, FALSE)</f>
        <v>1</v>
      </c>
      <c r="N252">
        <f t="shared" si="14"/>
        <v>1</v>
      </c>
      <c r="O252">
        <v>1</v>
      </c>
      <c r="P252">
        <f t="shared" si="15"/>
        <v>1</v>
      </c>
      <c r="Q252" t="str">
        <f>_xlfn.XLOOKUP(E252,'Nico Labels'!$E$2:$E$301,'Nico Labels'!$C$2:$C$301,,0,1)</f>
        <v>has bumped your new business margin up from sort of 14% to 40%. what's the background to that? bill robertson, aegon n.v. - chief actuary which number is that? chris hitchings, kbw - analyst this is the value of new business in the first quarter. bill robertson, aegon n.v. - chief actuary okay. chris hitchings, kbw - analyst in the netherlands. or just overall generally, but particularly it's the netherlands figure that stands out. bill robertson, aegon n.v. - chief actuary the new business impact there has just grown significantly, increased margin coming through from our mortgage business that we're able to generate a significantly higher margin than we were able to generate in the previous year. i think the market's less competitive and that allows you to generate a significantly higher</v>
      </c>
    </row>
    <row r="253" spans="1:17" ht="101.5" x14ac:dyDescent="0.35">
      <c r="A253" s="10" t="str">
        <f>'Pietro Labels'!A253</f>
        <v>italian</v>
      </c>
      <c r="B253" s="10">
        <f>'Pietro Labels'!B253</f>
        <v>44924</v>
      </c>
      <c r="C253" s="12" t="str">
        <f>'Pietro Labels'!C253</f>
        <v>ntinued normalization across our business segments, especially cms and strategic markets. in cms, we expect to see gradual normalization in u.k.'s inflows and our strong pipeline conversion to add to the growth outlook into next year and beyond. in strategic markets, we see continued solid performance with strong delivery from our greek business and our real estate business in spain and where our italian business, which has experienced a delayed recovery, is expected to gradually go back to full operating capacity. our investment business continues to have very strong momentum, displaying strong back-book performance and accelerating deployment pace at attractive mid-teen returns. and lastly, our one intrum transformation program remains on track. and we're now, during the second half of 2</v>
      </c>
      <c r="D253" s="10" t="str">
        <f>'Pietro Labels'!D253</f>
        <v>italy</v>
      </c>
      <c r="E253" s="10">
        <f>'Pietro Labels'!E253</f>
        <v>183263</v>
      </c>
      <c r="F253" s="10">
        <f>'Pietro Labels'!F253</f>
        <v>0</v>
      </c>
      <c r="G253" s="10">
        <f>VLOOKUP(E253,'Nico Labels'!$E$2:$F$301, 2, FALSE)</f>
        <v>-1</v>
      </c>
      <c r="H253" s="10">
        <f t="shared" si="12"/>
        <v>1</v>
      </c>
      <c r="I253" s="10">
        <v>-1</v>
      </c>
      <c r="J253" s="11">
        <f t="shared" si="13"/>
        <v>-1</v>
      </c>
      <c r="K253" s="10"/>
      <c r="L253" s="10">
        <f>VLOOKUP('Combined Labels'!E253,'Pietro Labels'!$E$2:$G$301, 3,FALSE)</f>
        <v>0</v>
      </c>
      <c r="M253" s="10">
        <f>VLOOKUP('Combined Labels'!E253, 'Nico Labels'!E253:G552, 3, FALSE)</f>
        <v>0</v>
      </c>
      <c r="N253">
        <f t="shared" si="14"/>
        <v>0</v>
      </c>
      <c r="P253">
        <f t="shared" si="15"/>
        <v>0</v>
      </c>
      <c r="Q253" t="str">
        <f>_xlfn.XLOOKUP(E253,'Nico Labels'!$E$2:$E$301,'Nico Labels'!$C$2:$C$301,,0,1)</f>
        <v>ntinued normalization across our business segments, especially cms and strategic markets. in cms, we expect to see gradual normalization in u.k.'s inflows and our strong pipeline conversion to add to the growth outlook into next year and beyond. in strategic markets, we see continued solid performance with strong delivery from our greek business and our real estate business in spain and where our italian business, which has experienced a delayed recovery, is expected to gradually go back to full operating capacity. our investment business continues to have very strong momentum, displaying strong back-book performance and accelerating deployment pace at attractive mid-teen returns. and lastly, our one intrum transformation program remains on track. and we're now, during the second half of 2</v>
      </c>
    </row>
    <row r="254" spans="1:17" ht="101.5" x14ac:dyDescent="0.35">
      <c r="A254" s="10" t="str">
        <f>'Pietro Labels'!A254</f>
        <v>finnish</v>
      </c>
      <c r="B254" s="10">
        <f>'Pietro Labels'!B254</f>
        <v>2211</v>
      </c>
      <c r="C254" s="12" t="str">
        <f>'Pietro Labels'!C254</f>
        <v xml:space="preserve"> take the last three quarters in net interest income, the net interest income has perhaps more or less stabilized. on the life insurance side, the investment market was a bit mixed, still in the first quarter of 2003, and then we saw a significant turnaround in the quarters after that, and this first quarter in 2004 has been exceptionally good with very strong investment income and dividends from finnish companies. in if, we still take the exact 38% of their net profits, and the net profit how we consolidate, or how we take the 38% is net of actual paid tax plus the reduction on the deferred tax assets. so the actually paid tax and the tax benefit is not reflected in these numbers. on the holding company level, there is a minor change compared to last year. now on the holding company level</v>
      </c>
      <c r="D254" s="10" t="str">
        <f>'Pietro Labels'!D254</f>
        <v>finland</v>
      </c>
      <c r="E254" s="10">
        <f>'Pietro Labels'!E254</f>
        <v>6642</v>
      </c>
      <c r="F254" s="10">
        <f>'Pietro Labels'!F254</f>
        <v>1</v>
      </c>
      <c r="G254" s="10">
        <f>VLOOKUP(E254,'Nico Labels'!$E$2:$F$301, 2, FALSE)</f>
        <v>1</v>
      </c>
      <c r="H254" s="10">
        <f t="shared" si="12"/>
        <v>0</v>
      </c>
      <c r="I254" s="10"/>
      <c r="J254" s="11">
        <f t="shared" si="13"/>
        <v>1</v>
      </c>
      <c r="K254" s="10"/>
      <c r="L254" s="10">
        <f>VLOOKUP('Combined Labels'!E254,'Pietro Labels'!$E$2:$G$301, 3,FALSE)</f>
        <v>0</v>
      </c>
      <c r="M254" s="10">
        <f>VLOOKUP('Combined Labels'!E254, 'Nico Labels'!E254:G553, 3, FALSE)</f>
        <v>0</v>
      </c>
      <c r="N254">
        <f t="shared" si="14"/>
        <v>0</v>
      </c>
      <c r="P254">
        <f t="shared" si="15"/>
        <v>0</v>
      </c>
      <c r="Q254" t="str">
        <f>_xlfn.XLOOKUP(E254,'Nico Labels'!$E$2:$E$301,'Nico Labels'!$C$2:$C$301,,0,1)</f>
        <v xml:space="preserve"> take the last three quarters in net interest income, the net interest income has perhaps more or less stabilized. on the life insurance side, the investment market was a bit mixed, still in the first quarter of 2003, and then we saw a significant turnaround in the quarters after that, and this first quarter in 2004 has been exceptionally good with very strong investment income and dividends from finnish companies. in if, we still take the exact 38% of their net profits, and the net profit how we consolidate, or how we take the 38% is net of actual paid tax plus the reduction on the deferred tax assets. so the actually paid tax and the tax benefit is not reflected in these numbers. on the holding company level, there is a minor change compared to last year. now on the holding company level</v>
      </c>
    </row>
    <row r="255" spans="1:17" ht="101.5" x14ac:dyDescent="0.35">
      <c r="A255" s="10" t="str">
        <f>'Pietro Labels'!A255</f>
        <v>spain</v>
      </c>
      <c r="B255" s="10">
        <f>'Pietro Labels'!B255</f>
        <v>44653</v>
      </c>
      <c r="C255" s="12" t="str">
        <f>'Pietro Labels'!C255</f>
        <v>the fund. when it comes to innovative deal structures, dovalue has been able to consistently affirm its market leadership. this is why we are present in the most important bids in europe. the pipeline for servicing mandate is still solid across all market with a few larger -- with a few large mandates we are already working on, especially in greece, italy and cyprus; and several mid-sized ones in spain. the most interesting announcement will be in the second half of the year, where the most important mandates will complete. moving to slide 6, i would like to point out how the positive cash generation feature of 2020, which is resulting from a shift to professional investors and consolidation of dovalue greece, is consolidating further, with q1 operating cash flow standing at a record [heig</v>
      </c>
      <c r="D255" s="10" t="str">
        <f>'Pietro Labels'!D255</f>
        <v>spain</v>
      </c>
      <c r="E255" s="10">
        <f>'Pietro Labels'!E255</f>
        <v>182372</v>
      </c>
      <c r="F255" s="10">
        <f>'Pietro Labels'!F255</f>
        <v>0</v>
      </c>
      <c r="G255" s="10">
        <f>VLOOKUP(E255,'Nico Labels'!$E$2:$F$301, 2, FALSE)</f>
        <v>0</v>
      </c>
      <c r="H255" s="10">
        <f t="shared" si="12"/>
        <v>0</v>
      </c>
      <c r="I255" s="10"/>
      <c r="J255" s="11">
        <f t="shared" si="13"/>
        <v>0</v>
      </c>
      <c r="K255" s="10"/>
      <c r="L255" s="10">
        <f>VLOOKUP('Combined Labels'!E255,'Pietro Labels'!$E$2:$G$301, 3,FALSE)</f>
        <v>1</v>
      </c>
      <c r="M255" s="10">
        <f>VLOOKUP('Combined Labels'!E255, 'Nico Labels'!E255:G554, 3, FALSE)</f>
        <v>0</v>
      </c>
      <c r="N255">
        <f t="shared" si="14"/>
        <v>1</v>
      </c>
      <c r="O255">
        <v>1</v>
      </c>
      <c r="P255">
        <f t="shared" si="15"/>
        <v>1</v>
      </c>
      <c r="Q255" t="str">
        <f>_xlfn.XLOOKUP(E255,'Nico Labels'!$E$2:$E$301,'Nico Labels'!$C$2:$C$301,,0,1)</f>
        <v>the fund. when it comes to innovative deal structures, dovalue has been able to consistently affirm its market leadership. this is why we are present in the most important bids in europe. the pipeline for servicing mandate is still solid across all market with a few larger -- with a few large mandates we are already working on, especially in greece, italy and cyprus; and several mid-sized ones in spain. the most interesting announcement will be in the second half of the year, where the most important mandates will complete. moving to slide 6, i would like to point out how the positive cash generation feature of 2020, which is resulting from a shift to professional investors and consolidation of dovalue greece, is consolidating further, with q1 operating cash flow standing at a record [heig</v>
      </c>
    </row>
    <row r="256" spans="1:17" ht="101.5" x14ac:dyDescent="0.35">
      <c r="A256" s="10" t="str">
        <f>'Pietro Labels'!A256</f>
        <v>irish</v>
      </c>
      <c r="B256" s="10">
        <f>'Pietro Labels'!B256</f>
        <v>9966</v>
      </c>
      <c r="C256" s="12" t="str">
        <f>'Pietro Labels'!C256</f>
        <v xml:space="preserve">nothing untoward on a recurring basis coming through on that number. and if you flick it over into the assumption changes side, you'll see an ongoing improvement in our expense, our productivity base. denis casey, irish life and permanent plc - group ceo okay. thank you, peter. peter fitzpatrick, irish life and permanent plc - group fd so apologies for that little bit of confusion. dave mccarthy, irish life and permanent plc - cfo i don't think there are any more questions from london. denis casey, irish life and permanent plc - group ceo okay. thank you, dave. you're all done? okay. right. so we're going to take questions, please, from the audience in dublin now. if we start with emer. emer lang, davy stockbrokers - analyst emer lang from davy. just two questions. can you clarify whether </v>
      </c>
      <c r="D256" s="10" t="str">
        <f>'Pietro Labels'!D256</f>
        <v>ireland</v>
      </c>
      <c r="E256" s="10">
        <f>'Pietro Labels'!E256</f>
        <v>40982</v>
      </c>
      <c r="F256" s="10">
        <f>'Pietro Labels'!F256</f>
        <v>0</v>
      </c>
      <c r="G256" s="10">
        <f>VLOOKUP(E256,'Nico Labels'!$E$2:$F$301, 2, FALSE)</f>
        <v>0</v>
      </c>
      <c r="H256" s="10">
        <f t="shared" si="12"/>
        <v>0</v>
      </c>
      <c r="I256" s="10"/>
      <c r="J256" s="11">
        <f t="shared" si="13"/>
        <v>0</v>
      </c>
      <c r="K256" s="10"/>
      <c r="L256" s="10">
        <f>VLOOKUP('Combined Labels'!E256,'Pietro Labels'!$E$2:$G$301, 3,FALSE)</f>
        <v>1</v>
      </c>
      <c r="M256" s="10">
        <f>VLOOKUP('Combined Labels'!E256, 'Nico Labels'!E256:G555, 3, FALSE)</f>
        <v>1</v>
      </c>
      <c r="N256">
        <f t="shared" si="14"/>
        <v>0</v>
      </c>
      <c r="P256">
        <f t="shared" si="15"/>
        <v>1</v>
      </c>
      <c r="Q256" t="str">
        <f>_xlfn.XLOOKUP(E256,'Nico Labels'!$E$2:$E$301,'Nico Labels'!$C$2:$C$301,,0,1)</f>
        <v xml:space="preserve">nothing untoward on a recurring basis coming through on that number. and if you flick it over into the assumption changes side, you'll see an ongoing improvement in our expense, our productivity base. denis casey, irish life and permanent plc - group ceo okay. thank you, peter. peter fitzpatrick, irish life and permanent plc - group fd so apologies for that little bit of confusion. dave mccarthy, irish life and permanent plc - cfo i don't think there are any more questions from london. denis casey, irish life and permanent plc - group ceo okay. thank you, dave. you're all done? okay. right. so we're going to take questions, please, from the audience in dublin now. if we start with emer. emer lang, davy stockbrokers - analyst emer lang from davy. just two questions. can you clarify whether </v>
      </c>
    </row>
    <row r="257" spans="1:17" ht="101.5" x14ac:dyDescent="0.35">
      <c r="A257" s="10" t="str">
        <f>'Pietro Labels'!A257</f>
        <v>germany</v>
      </c>
      <c r="B257" s="10">
        <f>'Pietro Labels'!B257</f>
        <v>46651</v>
      </c>
      <c r="C257" s="12" t="str">
        <f>'Pietro Labels'!C257</f>
        <v xml:space="preserve">pdate, less than salary inflation, and we have added people. and that is between these 2. [rejuvenation] taking younger, less expensive people to replace more expensive when they leave and also be very smart around whom you hire as a consultant versus higher as a permanent part of the bank. and there's many other areas. but to give you a little bit of flavor how we think about running it. then on germany, yes, you're right. for the tax audits, i believe with what i know today, the maximum will be the eur 1.5 billion plus interest. and that is for what we know today is around the eur 2 billion maximum. and then i have no news or new information on the u.s. and that is not, as i point out, a litigation. so we are nowhere near to having a litigation situation in the u.s., but we are having a </v>
      </c>
      <c r="D257" s="10" t="str">
        <f>'Pietro Labels'!D257</f>
        <v>germany</v>
      </c>
      <c r="E257" s="10">
        <f>'Pietro Labels'!E257</f>
        <v>188384</v>
      </c>
      <c r="F257" s="10">
        <f>'Pietro Labels'!F257</f>
        <v>0</v>
      </c>
      <c r="G257" s="10">
        <f>VLOOKUP(E257,'Nico Labels'!$E$2:$F$301, 2, FALSE)</f>
        <v>0</v>
      </c>
      <c r="H257" s="10">
        <f t="shared" si="12"/>
        <v>0</v>
      </c>
      <c r="I257" s="10"/>
      <c r="J257" s="11">
        <f t="shared" si="13"/>
        <v>0</v>
      </c>
      <c r="K257" s="10"/>
      <c r="L257" s="10">
        <f>VLOOKUP('Combined Labels'!E257,'Pietro Labels'!$E$2:$G$301, 3,FALSE)</f>
        <v>1</v>
      </c>
      <c r="M257" s="10">
        <f>VLOOKUP('Combined Labels'!E257, 'Nico Labels'!E257:G556, 3, FALSE)</f>
        <v>0</v>
      </c>
      <c r="N257">
        <f t="shared" si="14"/>
        <v>1</v>
      </c>
      <c r="O257">
        <v>1</v>
      </c>
      <c r="P257">
        <f t="shared" si="15"/>
        <v>1</v>
      </c>
      <c r="Q257" t="str">
        <f>_xlfn.XLOOKUP(E257,'Nico Labels'!$E$2:$E$301,'Nico Labels'!$C$2:$C$301,,0,1)</f>
        <v xml:space="preserve">pdate, less than salary inflation, and we have added people. and that is between these 2. [rejuvenation] taking younger, less expensive people to replace more expensive when they leave and also be very smart around whom you hire as a consultant versus higher as a permanent part of the bank. and there's many other areas. but to give you a little bit of flavor how we think about running it. then on germany, yes, you're right. for the tax audits, i believe with what i know today, the maximum will be the eur 1.5 billion plus interest. and that is for what we know today is around the eur 2 billion maximum. and then i have no news or new information on the u.s. and that is not, as i point out, a litigation. so we are nowhere near to having a litigation situation in the u.s., but we are having a </v>
      </c>
    </row>
    <row r="258" spans="1:17" ht="101.5" x14ac:dyDescent="0.35">
      <c r="A258" s="10" t="str">
        <f>'Pietro Labels'!A258</f>
        <v>spain</v>
      </c>
      <c r="B258" s="10">
        <f>'Pietro Labels'!B258</f>
        <v>46777</v>
      </c>
      <c r="C258" s="12" t="str">
        <f>'Pietro Labels'!C258</f>
        <v>e specific products, and we are in constant cooperation with the government on this. but in terms of the impact, you were more asking for the impact, i guess. for the gdp, first of all, for the gdp, this next-generation eu, our bbva research team, they do expect a 1 percentage point impact in the gdp growth because of next-generation eu in 2022, and 1.5% percentage point increase in gdp growth in spain due to next-generation eu funds. so overall, economic situation will be helped from this. we have also deep dived into which sectors are going to be receiving this, which types of companies, what is the subsidy level, how much financing, additional financing those clients might be needing and so on. we do expect annually an 8% increase in the what we call new loan production in the commercia</v>
      </c>
      <c r="D258" s="10" t="str">
        <f>'Pietro Labels'!D258</f>
        <v>spain</v>
      </c>
      <c r="E258" s="10">
        <f>'Pietro Labels'!E258</f>
        <v>188776</v>
      </c>
      <c r="F258" s="10">
        <f>'Pietro Labels'!F258</f>
        <v>1</v>
      </c>
      <c r="G258" s="10">
        <f>VLOOKUP(E258,'Nico Labels'!$E$2:$F$301, 2, FALSE)</f>
        <v>2</v>
      </c>
      <c r="H258" s="10">
        <f t="shared" si="12"/>
        <v>1</v>
      </c>
      <c r="I258" s="10">
        <v>2</v>
      </c>
      <c r="J258" s="11">
        <f t="shared" si="13"/>
        <v>2</v>
      </c>
      <c r="K258" s="10"/>
      <c r="L258" s="10">
        <f>VLOOKUP('Combined Labels'!E258,'Pietro Labels'!$E$2:$G$301, 3,FALSE)</f>
        <v>0</v>
      </c>
      <c r="M258" s="10">
        <f>VLOOKUP('Combined Labels'!E258, 'Nico Labels'!E258:G557, 3, FALSE)</f>
        <v>0</v>
      </c>
      <c r="N258">
        <f t="shared" si="14"/>
        <v>0</v>
      </c>
      <c r="P258">
        <f t="shared" si="15"/>
        <v>0</v>
      </c>
      <c r="Q258" t="str">
        <f>_xlfn.XLOOKUP(E258,'Nico Labels'!$E$2:$E$301,'Nico Labels'!$C$2:$C$301,,0,1)</f>
        <v>e specific products, and we are in constant cooperation with the government on this. but in terms of the impact, you were more asking for the impact, i guess. for the gdp, first of all, for the gdp, this next-generation eu, our bbva research team, they do expect a 1 percentage point impact in the gdp growth because of next-generation eu in 2022, and 1.5% percentage point increase in gdp growth in spain due to next-generation eu funds. so overall, economic situation will be helped from this. we have also deep dived into which sectors are going to be receiving this, which types of companies, what is the subsidy level, how much financing, additional financing those clients might be needing and so on. we do expect annually an 8% increase in the what we call new loan production in the commercia</v>
      </c>
    </row>
    <row r="259" spans="1:17" ht="101.5" x14ac:dyDescent="0.35">
      <c r="A259" s="10" t="str">
        <f>'Pietro Labels'!A259</f>
        <v>sweden</v>
      </c>
      <c r="B259" s="10">
        <f>'Pietro Labels'!B259</f>
        <v>9186</v>
      </c>
      <c r="C259" s="12" t="str">
        <f>'Pietro Labels'!C259</f>
        <v>e client side, i don't think in general we see the corporate come in expressing caution about their earnings growth. however, there are some that are pointing to the us dollar in the longer terms, that's going to give them some challenges if they have major proportion of earnings from dollar. but in general, it looks lets say if there is still good optimism around corporate. house price growth in sweden, i think can not be compared to the danish house price growth, but range to be seen. i think the danish house prices in certain areas came up quicker. the swedish, you can't really compare those. in none of the markets so are we overly cautious. derek de vries, merrill lynch - analyst okay. thanks you, very clear. operator anders hornbak from carnegie is on the phone with a question. anders</v>
      </c>
      <c r="D259" s="10" t="str">
        <f>'Pietro Labels'!D259</f>
        <v>sweden</v>
      </c>
      <c r="E259" s="10">
        <f>'Pietro Labels'!E259</f>
        <v>37710</v>
      </c>
      <c r="F259" s="10">
        <f>'Pietro Labels'!F259</f>
        <v>1</v>
      </c>
      <c r="G259" s="10">
        <f>VLOOKUP(E259,'Nico Labels'!$E$2:$F$301, 2, FALSE)</f>
        <v>0</v>
      </c>
      <c r="H259" s="10">
        <f t="shared" ref="H259:H301" si="16">IF(F259=G259, 0, 1)</f>
        <v>1</v>
      </c>
      <c r="I259" s="10">
        <v>0</v>
      </c>
      <c r="J259" s="11">
        <f t="shared" ref="J259:J301" si="17">IF(I259="",G259,I259)</f>
        <v>0</v>
      </c>
      <c r="K259" s="10"/>
      <c r="L259" s="10">
        <f>VLOOKUP('Combined Labels'!E259,'Pietro Labels'!$E$2:$G$301, 3,FALSE)</f>
        <v>0</v>
      </c>
      <c r="M259" s="10">
        <f>VLOOKUP('Combined Labels'!E259, 'Nico Labels'!E259:G558, 3, FALSE)</f>
        <v>0</v>
      </c>
      <c r="N259">
        <f t="shared" ref="N259:N301" si="18">IF(L259=M259,0,1)</f>
        <v>0</v>
      </c>
      <c r="P259">
        <f t="shared" ref="P259:P301" si="19">IF(O259="",M259,O259)</f>
        <v>0</v>
      </c>
      <c r="Q259" t="str">
        <f>_xlfn.XLOOKUP(E259,'Nico Labels'!$E$2:$E$301,'Nico Labels'!$C$2:$C$301,,0,1)</f>
        <v>e client side, i don't think in general we see the corporate come in expressing caution about their earnings growth. however, there are some that are pointing to the us dollar in the longer terms, that's going to give them some challenges if they have major proportion of earnings from dollar. but in general, it looks lets say if there is still good optimism around corporate. house price growth in sweden, i think can not be compared to the danish house price growth, but range to be seen. i think the danish house prices in certain areas came up quicker. the swedish, you can't really compare those. in none of the markets so are we overly cautious. derek de vries, merrill lynch - analyst okay. thanks you, very clear. operator anders hornbak from carnegie is on the phone with a question. anders</v>
      </c>
    </row>
    <row r="260" spans="1:17" ht="101.5" x14ac:dyDescent="0.35">
      <c r="A260" s="10" t="str">
        <f>'Pietro Labels'!A260</f>
        <v>ireland</v>
      </c>
      <c r="B260" s="10">
        <f>'Pietro Labels'!B260</f>
        <v>16073</v>
      </c>
      <c r="C260" s="12" t="str">
        <f>'Pietro Labels'!C260</f>
        <v>ortant point. calculating roe on net income is -- doesn't make much sense today. the net income is not high enough for the roe to be significant in terms of its calculation. so i think that's that. as far as the tension on the market is concerned, we were obviously a bit confident after the stress test episode, and now things have fallen back a bit, and the market clearly is still pretty nervous. ireland was downgraded yesterday from aa to aa minus. this is a very important event, justified by the support provided by the bank of ireland to financial institutions. and the market i think reacted very quickly to that. so the market is still very nervous. but there's a major change, however, which we have started to see this summer, which is that the eu has set up a eur750 billion fund, so the</v>
      </c>
      <c r="D260" s="10" t="str">
        <f>'Pietro Labels'!D260</f>
        <v>ireland</v>
      </c>
      <c r="E260" s="10">
        <f>'Pietro Labels'!E260</f>
        <v>69615</v>
      </c>
      <c r="F260" s="10">
        <f>'Pietro Labels'!F260</f>
        <v>-1</v>
      </c>
      <c r="G260" s="10">
        <f>VLOOKUP(E260,'Nico Labels'!$E$2:$F$301, 2, FALSE)</f>
        <v>-2</v>
      </c>
      <c r="H260" s="10">
        <f t="shared" si="16"/>
        <v>1</v>
      </c>
      <c r="I260" s="10">
        <v>-2</v>
      </c>
      <c r="J260" s="11">
        <f t="shared" si="17"/>
        <v>-2</v>
      </c>
      <c r="K260" s="10"/>
      <c r="L260" s="10">
        <f>VLOOKUP('Combined Labels'!E260,'Pietro Labels'!$E$2:$G$301, 3,FALSE)</f>
        <v>0</v>
      </c>
      <c r="M260" s="10">
        <f>VLOOKUP('Combined Labels'!E260, 'Nico Labels'!E260:G559, 3, FALSE)</f>
        <v>0</v>
      </c>
      <c r="N260">
        <f t="shared" si="18"/>
        <v>0</v>
      </c>
      <c r="P260">
        <f t="shared" si="19"/>
        <v>0</v>
      </c>
      <c r="Q260" t="str">
        <f>_xlfn.XLOOKUP(E260,'Nico Labels'!$E$2:$E$301,'Nico Labels'!$C$2:$C$301,,0,1)</f>
        <v>ortant point. calculating roe on net income is -- doesn't make much sense today. the net income is not high enough for the roe to be significant in terms of its calculation. so i think that's that. as far as the tension on the market is concerned, we were obviously a bit confident after the stress test episode, and now things have fallen back a bit, and the market clearly is still pretty nervous. ireland was downgraded yesterday from aa to aa minus. this is a very important event, justified by the support provided by the bank of ireland to financial institutions. and the market i think reacted very quickly to that. so the market is still very nervous. but there's a major change, however, which we have started to see this summer, which is that the eu has set up a eur750 billion fund, so the</v>
      </c>
    </row>
    <row r="261" spans="1:17" ht="101.5" x14ac:dyDescent="0.35">
      <c r="A261" s="10" t="str">
        <f>'Pietro Labels'!A261</f>
        <v>france</v>
      </c>
      <c r="B261" s="10">
        <f>'Pietro Labels'!B261</f>
        <v>42728</v>
      </c>
      <c r="C261" s="12" t="str">
        <f>'Pietro Labels'!C261</f>
        <v xml:space="preserve"> looking at 2021, just maybe if you could give some parameters around how much confidence you have in that $450 million number and what that implies for kind of fad across the business? joseph p. adams, fortress transportation and infrastructure investors llc - chairman &amp; ceo well, obviously, we feel pretty good about it, but obviously, covid is still out there, and you see europe and germany and france taking steps to shut down again. on the other hand, you have countries in asia where they've had no infections in taiwan. and china is back to pre-covid flying levels. so it's quite varied around the world. but people are figuring out how to manage it and people are flying. the u.s. had 1 million passengers in september. so i think people are getting there without a vaccine. obviously, many</v>
      </c>
      <c r="D261" s="10" t="str">
        <f>'Pietro Labels'!D261</f>
        <v>france</v>
      </c>
      <c r="E261" s="10">
        <f>'Pietro Labels'!E261</f>
        <v>176381</v>
      </c>
      <c r="F261" s="10">
        <f>'Pietro Labels'!F261</f>
        <v>-2</v>
      </c>
      <c r="G261" s="10">
        <f>VLOOKUP(E261,'Nico Labels'!$E$2:$F$301, 2, FALSE)</f>
        <v>-1</v>
      </c>
      <c r="H261" s="10">
        <f t="shared" si="16"/>
        <v>1</v>
      </c>
      <c r="I261" s="10">
        <v>-2</v>
      </c>
      <c r="J261" s="11">
        <f t="shared" si="17"/>
        <v>-2</v>
      </c>
      <c r="K261" s="10"/>
      <c r="L261" s="10">
        <f>VLOOKUP('Combined Labels'!E261,'Pietro Labels'!$E$2:$G$301, 3,FALSE)</f>
        <v>0</v>
      </c>
      <c r="M261" s="10">
        <f>VLOOKUP('Combined Labels'!E261, 'Nico Labels'!E261:G560, 3, FALSE)</f>
        <v>0</v>
      </c>
      <c r="N261">
        <f t="shared" si="18"/>
        <v>0</v>
      </c>
      <c r="P261">
        <f t="shared" si="19"/>
        <v>0</v>
      </c>
      <c r="Q261" t="str">
        <f>_xlfn.XLOOKUP(E261,'Nico Labels'!$E$2:$E$301,'Nico Labels'!$C$2:$C$301,,0,1)</f>
        <v xml:space="preserve"> looking at 2021, just maybe if you could give some parameters around how much confidence you have in that $450 million number and what that implies for kind of fad across the business? joseph p. adams, fortress transportation and infrastructure investors llc - chairman &amp; ceo well, obviously, we feel pretty good about it, but obviously, covid is still out there, and you see europe and germany and france taking steps to shut down again. on the other hand, you have countries in asia where they've had no infections in taiwan. and china is back to pre-covid flying levels. so it's quite varied around the world. but people are figuring out how to manage it and people are flying. the u.s. had 1 million passengers in september. so i think people are getting there without a vaccine. obviously, many</v>
      </c>
    </row>
    <row r="262" spans="1:17" ht="101.5" x14ac:dyDescent="0.35">
      <c r="A262" s="10" t="str">
        <f>'Pietro Labels'!A262</f>
        <v>denmark</v>
      </c>
      <c r="B262" s="10">
        <f>'Pietro Labels'!B262</f>
        <v>10378</v>
      </c>
      <c r="C262" s="12" t="str">
        <f>'Pietro Labels'!C262</f>
        <v>hink we understand that there are cycles and we are now at the beginning of a cycle that perhaps is a little slower than what we have seen before. but it's, in our opinion, likely to reverse itself. tonny thierry andersen, danske bank a/s - cfo and to add on that that when you look at our assumptions on gdp, that's the weighted for the group. we're saying 2% and we obviously have operated outside denmark. and if you look at the blended danske bank gdp, if one could express it that way, we're still at 2%. and so i think, in that regard, you can't look at just the 1.4% and say that -- to our assumption is under 2012 [bank]. andreas hakansson, ubs - analyst that's fair enough. thank you. operator aaron ibbotson from goldman sachs is on line with a question. aaron ibbotson, goldman sachs - ana</v>
      </c>
      <c r="D262" s="10" t="str">
        <f>'Pietro Labels'!D262</f>
        <v>denmark</v>
      </c>
      <c r="E262" s="10">
        <f>'Pietro Labels'!E262</f>
        <v>43035</v>
      </c>
      <c r="F262" s="10">
        <f>'Pietro Labels'!F262</f>
        <v>0</v>
      </c>
      <c r="G262" s="10">
        <f>VLOOKUP(E262,'Nico Labels'!$E$2:$F$301, 2, FALSE)</f>
        <v>0</v>
      </c>
      <c r="H262" s="10">
        <f t="shared" si="16"/>
        <v>0</v>
      </c>
      <c r="I262" s="10"/>
      <c r="J262" s="11">
        <f t="shared" si="17"/>
        <v>0</v>
      </c>
      <c r="K262" s="10"/>
      <c r="L262" s="10">
        <f>VLOOKUP('Combined Labels'!E262,'Pietro Labels'!$E$2:$G$301, 3,FALSE)</f>
        <v>1</v>
      </c>
      <c r="M262" s="10">
        <f>VLOOKUP('Combined Labels'!E262, 'Nico Labels'!E262:G561, 3, FALSE)</f>
        <v>0</v>
      </c>
      <c r="N262">
        <f t="shared" si="18"/>
        <v>1</v>
      </c>
      <c r="O262">
        <v>1</v>
      </c>
      <c r="P262">
        <f t="shared" si="19"/>
        <v>1</v>
      </c>
      <c r="Q262" t="str">
        <f>_xlfn.XLOOKUP(E262,'Nico Labels'!$E$2:$E$301,'Nico Labels'!$C$2:$C$301,,0,1)</f>
        <v>hink we understand that there are cycles and we are now at the beginning of a cycle that perhaps is a little slower than what we have seen before. but it's, in our opinion, likely to reverse itself. tonny thierry andersen, danske bank a/s - cfo and to add on that that when you look at our assumptions on gdp, that's the weighted for the group. we're saying 2% and we obviously have operated outside denmark. and if you look at the blended danske bank gdp, if one could express it that way, we're still at 2%. and so i think, in that regard, you can't look at just the 1.4% and say that -- to our assumption is under 2012 [bank]. andreas hakansson, ubs - analyst that's fair enough. thank you. operator aaron ibbotson from goldman sachs is on line with a question. aaron ibbotson, goldman sachs - ana</v>
      </c>
    </row>
    <row r="263" spans="1:17" ht="101.5" x14ac:dyDescent="0.35">
      <c r="A263" s="10" t="str">
        <f>'Pietro Labels'!A263</f>
        <v>copenhagen</v>
      </c>
      <c r="B263" s="10">
        <f>'Pietro Labels'!B263</f>
        <v>4664</v>
      </c>
      <c r="C263" s="12" t="str">
        <f>'Pietro Labels'!C263</f>
        <v>ct us to continue to see low provisioning levels. now expecting income on the provision line is not something one can do. we have to accept the fact that even at the highest point of the cycle, there would be credit losses. but my expectation would be they will be fairly moderate. operator per gronborg. per gronborg, alfred berg/abn amro - analyst it's per gronborg calling from alfred berg/abn in copenhagen. i have two questions. the first one -- now, i have to get back to the right slide -- on your slide 4, you are showing at the bottom right hand corner how your net interest income have developed from the first quarter to the second quarter. can you talk a bit more about the line called "other changes" and whether we should expect any negative impact from other areas going forward? my se</v>
      </c>
      <c r="D263" s="10" t="str">
        <f>'Pietro Labels'!D263</f>
        <v>denmark</v>
      </c>
      <c r="E263" s="10">
        <f>'Pietro Labels'!E263</f>
        <v>16576</v>
      </c>
      <c r="F263" s="10">
        <f>'Pietro Labels'!F263</f>
        <v>0</v>
      </c>
      <c r="G263" s="10">
        <f>VLOOKUP(E263,'Nico Labels'!$E$2:$F$301, 2, FALSE)</f>
        <v>0</v>
      </c>
      <c r="H263" s="10">
        <f t="shared" si="16"/>
        <v>0</v>
      </c>
      <c r="I263" s="10"/>
      <c r="J263" s="11">
        <f t="shared" si="17"/>
        <v>0</v>
      </c>
      <c r="K263" s="10"/>
      <c r="L263" s="10">
        <f>VLOOKUP('Combined Labels'!E263,'Pietro Labels'!$E$2:$G$301, 3,FALSE)</f>
        <v>1</v>
      </c>
      <c r="M263" s="10">
        <f>VLOOKUP('Combined Labels'!E263, 'Nico Labels'!E263:G562, 3, FALSE)</f>
        <v>1</v>
      </c>
      <c r="N263">
        <f t="shared" si="18"/>
        <v>0</v>
      </c>
      <c r="P263">
        <f t="shared" si="19"/>
        <v>1</v>
      </c>
      <c r="Q263" t="str">
        <f>_xlfn.XLOOKUP(E263,'Nico Labels'!$E$2:$E$301,'Nico Labels'!$C$2:$C$301,,0,1)</f>
        <v>ct us to continue to see low provisioning levels. now expecting income on the provision line is not something one can do. we have to accept the fact that even at the highest point of the cycle, there would be credit losses. but my expectation would be they will be fairly moderate. operator per gronborg. per gronborg, alfred berg/abn amro - analyst it's per gronborg calling from alfred berg/abn in copenhagen. i have two questions. the first one -- now, i have to get back to the right slide -- on your slide 4, you are showing at the bottom right hand corner how your net interest income have developed from the first quarter to the second quarter. can you talk a bit more about the line called "other changes" and whether we should expect any negative impact from other areas going forward? my se</v>
      </c>
    </row>
    <row r="264" spans="1:17" ht="101.5" x14ac:dyDescent="0.35">
      <c r="A264" s="10" t="str">
        <f>'Pietro Labels'!A264</f>
        <v>portugal</v>
      </c>
      <c r="B264" s="10">
        <f>'Pietro Labels'!B264</f>
        <v>11565</v>
      </c>
      <c r="C264" s="12" t="str">
        <f>'Pietro Labels'!C264</f>
        <v xml:space="preserve">od. so, we see that the trend is picking up. month-by-month we see improved spreads, specifically in assets, but also in liabilities. it's good. in santander consumer finance, scf, it's doing well; the scenario that we've seen so far. margins have been much flatter. it is true that it's a new cycle. we see shrinking rates. probably this unit will be rewarded, just as it has been chastised so far. portugal is doing nicely also in terms of business and in terms of their net interest revenue, not the commercial spreads however. i said that, yes, they have improved, but this year has been tough, because of the regulatory changes in portugal. we've seen what the results have been in the recent quarters. we've seen how the portuguese banking sector has reflected these changes. if we look now at </v>
      </c>
      <c r="D264" s="10" t="str">
        <f>'Pietro Labels'!D264</f>
        <v>portugal</v>
      </c>
      <c r="E264" s="10">
        <f>'Pietro Labels'!E264</f>
        <v>48299</v>
      </c>
      <c r="F264" s="10">
        <f>'Pietro Labels'!F264</f>
        <v>1</v>
      </c>
      <c r="G264" s="10">
        <f>VLOOKUP(E264,'Nico Labels'!$E$2:$F$301, 2, FALSE)</f>
        <v>0</v>
      </c>
      <c r="H264" s="10">
        <f t="shared" si="16"/>
        <v>1</v>
      </c>
      <c r="I264" s="10">
        <v>1</v>
      </c>
      <c r="J264" s="11">
        <f t="shared" si="17"/>
        <v>1</v>
      </c>
      <c r="K264" s="10"/>
      <c r="L264" s="10">
        <f>VLOOKUP('Combined Labels'!E264,'Pietro Labels'!$E$2:$G$301, 3,FALSE)</f>
        <v>0</v>
      </c>
      <c r="M264" s="10">
        <f>VLOOKUP('Combined Labels'!E264, 'Nico Labels'!E264:G563, 3, FALSE)</f>
        <v>0</v>
      </c>
      <c r="N264">
        <f t="shared" si="18"/>
        <v>0</v>
      </c>
      <c r="P264">
        <f t="shared" si="19"/>
        <v>0</v>
      </c>
      <c r="Q264" t="str">
        <f>_xlfn.XLOOKUP(E264,'Nico Labels'!$E$2:$E$301,'Nico Labels'!$C$2:$C$301,,0,1)</f>
        <v xml:space="preserve">od. so, we see that the trend is picking up. month-by-month we see improved spreads, specifically in assets, but also in liabilities. it's good. in santander consumer finance, scf, it's doing well; the scenario that we've seen so far. margins have been much flatter. it is true that it's a new cycle. we see shrinking rates. probably this unit will be rewarded, just as it has been chastised so far. portugal is doing nicely also in terms of business and in terms of their net interest revenue, not the commercial spreads however. i said that, yes, they have improved, but this year has been tough, because of the regulatory changes in portugal. we've seen what the results have been in the recent quarters. we've seen how the portuguese banking sector has reflected these changes. if we look now at </v>
      </c>
    </row>
    <row r="265" spans="1:17" ht="101.5" x14ac:dyDescent="0.35">
      <c r="A265" s="10" t="str">
        <f>'Pietro Labels'!A265</f>
        <v>hungarian</v>
      </c>
      <c r="B265" s="10">
        <f>'Pietro Labels'!B265</f>
        <v>34219</v>
      </c>
      <c r="C265" s="12" t="str">
        <f>'Pietro Labels'!C265</f>
        <v>t that's the best we could do. on page 5, basically, this outstanding performance is obviously driven by the very favorable operating environment, what we had last year, in all of the companies, basically, where we are present, but especially still in hungary. the hungarian macro performance was really outstanding, and you have to go back really far in history to see similar growth pattern in the hungarian economy. and it's not just the growth itself, which was indeed quite broad-based, as you can see on this chart, gdp growth, 4%; household consumption growth, 4.3%; investments group, more than 22%. obviously, there's a kind of remark we have to make there. this is due to -- partially explained by the fact that in '16, the growth was actually negative. it declined by 15%, so this is parti</v>
      </c>
      <c r="D265" s="10" t="str">
        <f>'Pietro Labels'!D265</f>
        <v>hungary</v>
      </c>
      <c r="E265" s="10">
        <f>'Pietro Labels'!E265</f>
        <v>147152</v>
      </c>
      <c r="F265" s="10">
        <f>'Pietro Labels'!F265</f>
        <v>2</v>
      </c>
      <c r="G265" s="10">
        <f>VLOOKUP(E265,'Nico Labels'!$E$2:$F$301, 2, FALSE)</f>
        <v>2</v>
      </c>
      <c r="H265" s="10">
        <f t="shared" si="16"/>
        <v>0</v>
      </c>
      <c r="I265" s="10"/>
      <c r="J265" s="11">
        <f t="shared" si="17"/>
        <v>2</v>
      </c>
      <c r="K265" s="10"/>
      <c r="L265" s="10">
        <f>VLOOKUP('Combined Labels'!E265,'Pietro Labels'!$E$2:$G$301, 3,FALSE)</f>
        <v>0</v>
      </c>
      <c r="M265" s="10">
        <f>VLOOKUP('Combined Labels'!E265, 'Nico Labels'!E265:G564, 3, FALSE)</f>
        <v>0</v>
      </c>
      <c r="N265">
        <f t="shared" si="18"/>
        <v>0</v>
      </c>
      <c r="P265">
        <f t="shared" si="19"/>
        <v>0</v>
      </c>
      <c r="Q265" t="str">
        <f>_xlfn.XLOOKUP(E265,'Nico Labels'!$E$2:$E$301,'Nico Labels'!$C$2:$C$301,,0,1)</f>
        <v>t that's the best we could do. on page 5, basically, this outstanding performance is obviously driven by the very favorable operating environment, what we had last year, in all of the companies, basically, where we are present, but especially still in hungary. the hungarian macro performance was really outstanding, and you have to go back really far in history to see similar growth pattern in the hungarian economy. and it's not just the growth itself, which was indeed quite broad-based, as you can see on this chart, gdp growth, 4%; household consumption growth, 4.3%; investments group, more than 22%. obviously, there's a kind of remark we have to make there. this is due to -- partially explained by the fact that in '16, the growth was actually negative. it declined by 15%, so this is parti</v>
      </c>
    </row>
    <row r="266" spans="1:17" ht="101.5" x14ac:dyDescent="0.35">
      <c r="A266" s="10" t="str">
        <f>'Pietro Labels'!A266</f>
        <v>netherlands</v>
      </c>
      <c r="B266" s="10">
        <f>'Pietro Labels'!B266</f>
        <v>28826</v>
      </c>
      <c r="C266" s="12" t="str">
        <f>'Pietro Labels'!C266</f>
        <v xml:space="preserve">d a good performance from our side. the volume will be up a high single-digit increase compared to last year. the french volumes instead are still weak. what is important to note there is that they have been improving all over the year, leading to flat volumes in the fourth quarter and also to a flat price development in the fourth quarter. the netherlands came from a very low basis, but also the netherlands recovered well over the year. all in all, the volume on a year-to-year basis were up 0.8%. coming on page 15 to the central, northern and eastern europe region, an even stronger fourth quarter. on a like-for-like basis, revenues are up 7%. overall, year on year, like for like the revenues are up 1.9%. we had a very strong performance in germany, where in a shrinking market we achieved </v>
      </c>
      <c r="D266" s="10" t="str">
        <f>'Pietro Labels'!D266</f>
        <v>netherlands</v>
      </c>
      <c r="E266" s="10">
        <f>'Pietro Labels'!E266</f>
        <v>127830</v>
      </c>
      <c r="F266" s="10">
        <f>'Pietro Labels'!F266</f>
        <v>1</v>
      </c>
      <c r="G266" s="10">
        <f>VLOOKUP(E266,'Nico Labels'!$E$2:$F$301, 2, FALSE)</f>
        <v>1</v>
      </c>
      <c r="H266" s="10">
        <f t="shared" si="16"/>
        <v>0</v>
      </c>
      <c r="I266" s="10"/>
      <c r="J266" s="11">
        <f t="shared" si="17"/>
        <v>1</v>
      </c>
      <c r="K266" s="10"/>
      <c r="L266" s="10">
        <f>VLOOKUP('Combined Labels'!E266,'Pietro Labels'!$E$2:$G$301, 3,FALSE)</f>
        <v>0</v>
      </c>
      <c r="M266" s="10">
        <f>VLOOKUP('Combined Labels'!E266, 'Nico Labels'!E266:G565, 3, FALSE)</f>
        <v>0</v>
      </c>
      <c r="N266">
        <f t="shared" si="18"/>
        <v>0</v>
      </c>
      <c r="P266">
        <f t="shared" si="19"/>
        <v>0</v>
      </c>
      <c r="Q266" t="str">
        <f>_xlfn.XLOOKUP(E266,'Nico Labels'!$E$2:$E$301,'Nico Labels'!$C$2:$C$301,,0,1)</f>
        <v xml:space="preserve">d a good performance from our side. the volume will be up a high single-digit increase compared to last year. the french volumes instead are still weak. what is important to note there is that they have been improving all over the year, leading to flat volumes in the fourth quarter and also to a flat price development in the fourth quarter. the netherlands came from a very low basis, but also the netherlands recovered well over the year. all in all, the volume on a year-to-year basis were up 0.8%. coming on page 15 to the central, northern and eastern europe region, an even stronger fourth quarter. on a like-for-like basis, revenues are up 7%. overall, year on year, like for like the revenues are up 1.9%. we had a very strong performance in germany, where in a shrinking market we achieved </v>
      </c>
    </row>
    <row r="267" spans="1:17" ht="101.5" x14ac:dyDescent="0.35">
      <c r="A267" s="10" t="str">
        <f>'Pietro Labels'!A267</f>
        <v>belgian</v>
      </c>
      <c r="B267" s="10">
        <f>'Pietro Labels'!B267</f>
        <v>544</v>
      </c>
      <c r="C267" s="12" t="str">
        <f>'Pietro Labels'!C267</f>
        <v>(ph) financial services, which is banking and bank insurance, the performance -- the financial performance of this business line has been very good during this quarter. revenues were up 4.1 percent, again despite the tough market and financial conditions that we faced during the first quarter of this year and also despite very tough competition that currently exists among the belgium -- the large belgian banks. we have succeeded in both (ph) entries in the revenues by four percent and keep the costs under control. the costs were down one percent q1 2003 compared to q1 2002. and given the very high cost income ratio, this creates a leverage, resulting into a very strong increase of our gross operating income, 33.2 percent increase of gross operating income. we see the performance as -- of t</v>
      </c>
      <c r="D267" s="10" t="str">
        <f>'Pietro Labels'!D267</f>
        <v>belgium</v>
      </c>
      <c r="E267" s="10">
        <f>'Pietro Labels'!E267</f>
        <v>1161</v>
      </c>
      <c r="F267" s="10">
        <f>'Pietro Labels'!F267</f>
        <v>2</v>
      </c>
      <c r="G267" s="10">
        <f>VLOOKUP(E267,'Nico Labels'!$E$2:$F$301, 2, FALSE)</f>
        <v>0</v>
      </c>
      <c r="H267" s="10">
        <f t="shared" si="16"/>
        <v>1</v>
      </c>
      <c r="I267" s="10">
        <v>0</v>
      </c>
      <c r="J267" s="11">
        <f t="shared" si="17"/>
        <v>0</v>
      </c>
      <c r="K267" s="10"/>
      <c r="L267" s="10">
        <f>VLOOKUP('Combined Labels'!E267,'Pietro Labels'!$E$2:$G$301, 3,FALSE)</f>
        <v>0</v>
      </c>
      <c r="M267" s="10">
        <f>VLOOKUP('Combined Labels'!E267, 'Nico Labels'!E267:G566, 3, FALSE)</f>
        <v>0</v>
      </c>
      <c r="N267">
        <f t="shared" si="18"/>
        <v>0</v>
      </c>
      <c r="P267">
        <f t="shared" si="19"/>
        <v>0</v>
      </c>
      <c r="Q267" t="str">
        <f>_xlfn.XLOOKUP(E267,'Nico Labels'!$E$2:$E$301,'Nico Labels'!$C$2:$C$301,,0,1)</f>
        <v>(ph) financial services, which is banking and bank insurance, the performance -- the financial performance of this business line has been very good during this quarter. revenues were up 4.1 percent, again despite the tough market and financial conditions that we faced during the first quarter of this year and also despite very tough competition that currently exists among the belgium -- the large belgian banks. we have succeeded in both (ph) entries in the revenues by four percent and keep the costs under control. the costs were down one percent q1 2003 compared to q1 2002. and given the very high cost income ratio, this creates a leverage, resulting into a very strong increase of our gross operating income, 33.2 percent increase of gross operating income. we see the performance as -- of t</v>
      </c>
    </row>
    <row r="268" spans="1:17" ht="101.5" x14ac:dyDescent="0.35">
      <c r="A268" s="10" t="str">
        <f>'Pietro Labels'!A268</f>
        <v>portugal</v>
      </c>
      <c r="B268" s="10">
        <f>'Pietro Labels'!B268</f>
        <v>11652</v>
      </c>
      <c r="C268" s="12" t="str">
        <f>'Pietro Labels'!C268</f>
        <v xml:space="preserve"> all you can see the evolution that we have from first half '08, from eur246 million to eur101 million in this quarter. in terms of the bradesco, we have with this potential gain a potential improvement in the core tier 1 of 25 basis points. in terms of solvency ratios, also in page 44, where you can see the breakdown of the -- our solvency ratio, and the risk-weighted assets, in terms of bank of portugal rules when we compare here the standardized and irb foundation approaches in basel ii. as you can see the core tier 1 as of the standard method is 5.5%, but taking into consideration the irb foundation we will have 5.9%, and in terms of tier 1, 6.9%. with tier 2 of 3.8%, we will end up with 10.7%, so still strong levels of capital. but anyway, as you can see in page 45, we are taking some</v>
      </c>
      <c r="D268" s="10" t="str">
        <f>'Pietro Labels'!D268</f>
        <v>portugal</v>
      </c>
      <c r="E268" s="10">
        <f>'Pietro Labels'!E268</f>
        <v>48792</v>
      </c>
      <c r="F268" s="10">
        <f>'Pietro Labels'!F268</f>
        <v>2</v>
      </c>
      <c r="G268" s="10">
        <f>VLOOKUP(E268,'Nico Labels'!$E$2:$F$301, 2, FALSE)</f>
        <v>0</v>
      </c>
      <c r="H268" s="10">
        <f t="shared" si="16"/>
        <v>1</v>
      </c>
      <c r="I268" s="10">
        <v>0</v>
      </c>
      <c r="J268" s="11">
        <f t="shared" si="17"/>
        <v>0</v>
      </c>
      <c r="K268" s="10"/>
      <c r="L268" s="10">
        <f>VLOOKUP('Combined Labels'!E268,'Pietro Labels'!$E$2:$G$301, 3,FALSE)</f>
        <v>0</v>
      </c>
      <c r="M268" s="10">
        <f>VLOOKUP('Combined Labels'!E268, 'Nico Labels'!E268:G567, 3, FALSE)</f>
        <v>0</v>
      </c>
      <c r="N268">
        <f t="shared" si="18"/>
        <v>0</v>
      </c>
      <c r="P268">
        <f t="shared" si="19"/>
        <v>0</v>
      </c>
      <c r="Q268" t="str">
        <f>_xlfn.XLOOKUP(E268,'Nico Labels'!$E$2:$E$301,'Nico Labels'!$C$2:$C$301,,0,1)</f>
        <v xml:space="preserve"> all you can see the evolution that we have from first half '08, from eur246 million to eur101 million in this quarter. in terms of the bradesco, we have with this potential gain a potential improvement in the core tier 1 of 25 basis points. in terms of solvency ratios, also in page 44, where you can see the breakdown of the -- our solvency ratio, and the risk-weighted assets, in terms of bank of portugal rules when we compare here the standardized and irb foundation approaches in basel ii. as you can see the core tier 1 as of the standard method is 5.5%, but taking into consideration the irb foundation we will have 5.9%, and in terms of tier 1, 6.9%. with tier 2 of 3.8%, we will end up with 10.7%, so still strong levels of capital. but anyway, as you can see in page 45, we are taking some</v>
      </c>
    </row>
    <row r="269" spans="1:17" ht="101.5" x14ac:dyDescent="0.35">
      <c r="A269" s="10" t="str">
        <f>'Pietro Labels'!A269</f>
        <v>irish</v>
      </c>
      <c r="B269" s="10">
        <f>'Pietro Labels'!B269</f>
        <v>50553</v>
      </c>
      <c r="C269" s="12" t="str">
        <f>'Pietro Labels'!C269</f>
        <v xml:space="preserve"> the changing market environment. on the corporate side, strong growth in the year obviously as we onboarded all of the ulster customers and loans offset obviously by reductions in the u.k. where we exited the sme and certain sectors. so for 2023 we expect to see small growth there, but nothing like what we saw in '22. commercial and sme for '22 probably flattish, reductions again in the u.k. the irish business i would say was somewhat flattish. but for 2023, you are going to see growth here as the remainder of the ulster corporate and commercial portfolio is probably more in this segment, commercial sme customers. energy, climate action &amp; infrastructure has been growing quite rapidly over the last number of years and this pace of growth we expect to continue as we focus on all areas with </v>
      </c>
      <c r="D269" s="10" t="str">
        <f>'Pietro Labels'!D269</f>
        <v>ireland</v>
      </c>
      <c r="E269" s="10">
        <f>'Pietro Labels'!E269</f>
        <v>200522</v>
      </c>
      <c r="F269" s="10">
        <f>'Pietro Labels'!F269</f>
        <v>0</v>
      </c>
      <c r="G269" s="10">
        <f>VLOOKUP(E269,'Nico Labels'!$E$2:$F$301, 2, FALSE)</f>
        <v>0</v>
      </c>
      <c r="H269" s="10">
        <f t="shared" si="16"/>
        <v>0</v>
      </c>
      <c r="I269" s="10"/>
      <c r="J269" s="11">
        <f t="shared" si="17"/>
        <v>0</v>
      </c>
      <c r="K269" s="10"/>
      <c r="L269" s="10">
        <f>VLOOKUP('Combined Labels'!E269,'Pietro Labels'!$E$2:$G$301, 3,FALSE)</f>
        <v>0</v>
      </c>
      <c r="M269" s="10">
        <f>VLOOKUP('Combined Labels'!E269, 'Nico Labels'!E269:G568, 3, FALSE)</f>
        <v>0</v>
      </c>
      <c r="N269">
        <f t="shared" si="18"/>
        <v>0</v>
      </c>
      <c r="P269">
        <f t="shared" si="19"/>
        <v>0</v>
      </c>
      <c r="Q269" t="str">
        <f>_xlfn.XLOOKUP(E269,'Nico Labels'!$E$2:$E$301,'Nico Labels'!$C$2:$C$301,,0,1)</f>
        <v xml:space="preserve"> the changing market environment. on the corporate side, strong growth in the year obviously as we onboarded all of the ulster customers and loans offset obviously by reductions in the u.k. where we exited the sme and certain sectors. so for 2023 we expect to see small growth there, but nothing like what we saw in '22. commercial and sme for '22 probably flattish, reductions again in the u.k. the irish business i would say was somewhat flattish. but for 2023, you are going to see growth here as the remainder of the ulster corporate and commercial portfolio is probably more in this segment, commercial sme customers. energy, climate action &amp; infrastructure has been growing quite rapidly over the last number of years and this pace of growth we expect to continue as we focus on all areas with </v>
      </c>
    </row>
    <row r="270" spans="1:17" ht="101.5" x14ac:dyDescent="0.35">
      <c r="A270" s="10" t="str">
        <f>'Pietro Labels'!A270</f>
        <v>germany</v>
      </c>
      <c r="B270" s="10">
        <f>'Pietro Labels'!B270</f>
        <v>20714</v>
      </c>
      <c r="C270" s="12" t="str">
        <f>'Pietro Labels'!C270</f>
        <v>dly driven by a positive relative contribution from other. now, my question relates to this other category. would you be able to give us a better understanding of what dynamics drive the profit development in this segment called other? the second point relates to the rate environment in germany in p&amp;c, which you mentioned. you mentioned that there was a strong rate increase in the motor market in germany. now, that market has traditionally been a very difficult market to actually realize prices in. and i was wondering whether you could give us a -- some flavor of how you see market dynamics developing in motor insurance in germany. and finally, a point relating to the development in france. there was a large outflow, i think it was in 4q last year, some of which you recaptured into, i beli</v>
      </c>
      <c r="D270" s="10" t="str">
        <f>'Pietro Labels'!D270</f>
        <v>germany</v>
      </c>
      <c r="E270" s="10">
        <f>'Pietro Labels'!E270</f>
        <v>94099</v>
      </c>
      <c r="F270" s="10">
        <f>'Pietro Labels'!F270</f>
        <v>1</v>
      </c>
      <c r="G270" s="10">
        <f>VLOOKUP(E270,'Nico Labels'!$E$2:$F$301, 2, FALSE)</f>
        <v>1</v>
      </c>
      <c r="H270" s="10">
        <f t="shared" si="16"/>
        <v>0</v>
      </c>
      <c r="I270" s="10"/>
      <c r="J270" s="11">
        <f t="shared" si="17"/>
        <v>1</v>
      </c>
      <c r="K270" s="10"/>
      <c r="L270" s="10">
        <f>VLOOKUP('Combined Labels'!E270,'Pietro Labels'!$E$2:$G$301, 3,FALSE)</f>
        <v>0</v>
      </c>
      <c r="M270" s="10">
        <f>VLOOKUP('Combined Labels'!E270, 'Nico Labels'!E270:G569, 3, FALSE)</f>
        <v>0</v>
      </c>
      <c r="N270">
        <f t="shared" si="18"/>
        <v>0</v>
      </c>
      <c r="P270">
        <f t="shared" si="19"/>
        <v>0</v>
      </c>
      <c r="Q270" t="str">
        <f>_xlfn.XLOOKUP(E270,'Nico Labels'!$E$2:$E$301,'Nico Labels'!$C$2:$C$301,,0,1)</f>
        <v>dly driven by a positive relative contribution from other. now, my question relates to this other category. would you be able to give us a better understanding of what dynamics drive the profit development in this segment called other? the second point relates to the rate environment in germany in p&amp;c, which you mentioned. you mentioned that there was a strong rate increase in the motor market in germany. now, that market has traditionally been a very difficult market to actually realize prices in. and i was wondering whether you could give us a -- some flavor of how you see market dynamics developing in motor insurance in germany. and finally, a point relating to the development in france. there was a large outflow, i think it was in 4q last year, some of which you recaptured into, i beli</v>
      </c>
    </row>
    <row r="271" spans="1:17" ht="101.5" x14ac:dyDescent="0.35">
      <c r="A271" s="10" t="str">
        <f>'Pietro Labels'!A271</f>
        <v>romania</v>
      </c>
      <c r="B271" s="10">
        <f>'Pietro Labels'!B271</f>
        <v>11863</v>
      </c>
      <c r="C271" s="12" t="str">
        <f>'Pietro Labels'!C271</f>
        <v xml:space="preserve">orward, or would you -- are you looking at increasing the number a little bit? laszlo urban, otp bank - cfo as i said, we can probably increase somewhat that ratio, but there are some limitations to that, because it depends on the composition. as we -- the collateralized obligations require -- and certain countries -- at least i was told, that in certain countries you cannot even put higher -- in romania like -- that is what i was told. that if you have a collateral like a mortgage behind it, you cannot put 100% cash provision for a collateralized obligation, even if the person is paying late, because there is a certain estimated value of that. so it depends -- and similarly on corporations, even if it is a late payment. but you do have some tangible [called] value of the collateral which </v>
      </c>
      <c r="D271" s="10" t="str">
        <f>'Pietro Labels'!D271</f>
        <v>romania</v>
      </c>
      <c r="E271" s="10">
        <f>'Pietro Labels'!E271</f>
        <v>49698</v>
      </c>
      <c r="F271" s="10">
        <f>'Pietro Labels'!F271</f>
        <v>0</v>
      </c>
      <c r="G271" s="10">
        <f>VLOOKUP(E271,'Nico Labels'!$E$2:$F$301, 2, FALSE)</f>
        <v>0</v>
      </c>
      <c r="H271" s="10">
        <f t="shared" si="16"/>
        <v>0</v>
      </c>
      <c r="I271" s="10"/>
      <c r="J271" s="11">
        <f t="shared" si="17"/>
        <v>0</v>
      </c>
      <c r="K271" s="10"/>
      <c r="L271" s="10">
        <f>VLOOKUP('Combined Labels'!E271,'Pietro Labels'!$E$2:$G$301, 3,FALSE)</f>
        <v>1</v>
      </c>
      <c r="M271" s="10">
        <f>VLOOKUP('Combined Labels'!E271, 'Nico Labels'!E271:G570, 3, FALSE)</f>
        <v>0</v>
      </c>
      <c r="N271">
        <f t="shared" si="18"/>
        <v>1</v>
      </c>
      <c r="O271">
        <v>1</v>
      </c>
      <c r="P271">
        <f t="shared" si="19"/>
        <v>1</v>
      </c>
      <c r="Q271" t="str">
        <f>_xlfn.XLOOKUP(E271,'Nico Labels'!$E$2:$E$301,'Nico Labels'!$C$2:$C$301,,0,1)</f>
        <v xml:space="preserve">orward, or would you -- are you looking at increasing the number a little bit? laszlo urban, otp bank - cfo as i said, we can probably increase somewhat that ratio, but there are some limitations to that, because it depends on the composition. as we -- the collateralized obligations require -- and certain countries -- at least i was told, that in certain countries you cannot even put higher -- in romania like -- that is what i was told. that if you have a collateral like a mortgage behind it, you cannot put 100% cash provision for a collateralized obligation, even if the person is paying late, because there is a certain estimated value of that. so it depends -- and similarly on corporations, even if it is a late payment. but you do have some tangible [called] value of the collateral which </v>
      </c>
    </row>
    <row r="272" spans="1:17" ht="101.5" x14ac:dyDescent="0.35">
      <c r="A272" s="10" t="str">
        <f>'Pietro Labels'!A272</f>
        <v>netherlands</v>
      </c>
      <c r="B272" s="10">
        <f>'Pietro Labels'!B272</f>
        <v>17175</v>
      </c>
      <c r="C272" s="12" t="str">
        <f>'Pietro Labels'!C272</f>
        <v>nts to eur318m and was driven by higher underlying earnings, positive contribution from fair-value items, lower impairment and realized gains. charges related to restructuring in the us announced in december and pension legislation change in hungary also had an effect in the decreased net income. slide five, sales development in the quarter, new life sales amounted to eur558m. higher sales in the netherlands were due to strong pension sales and continued strong single-premium production in central and eastern europe. in the americas, the growth in retail life sales was offset by lower life reinsurance sales, while in the uk, in line with our strategy, higher pension sales were offset by lower annuity sales. gross deposits, excluding runoff businesses, increased 16% to eur7.8b, driven by us</v>
      </c>
      <c r="D272" s="10" t="str">
        <f>'Pietro Labels'!D272</f>
        <v>netherlands</v>
      </c>
      <c r="E272" s="10">
        <f>'Pietro Labels'!E272</f>
        <v>74642</v>
      </c>
      <c r="F272" s="10">
        <f>'Pietro Labels'!F272</f>
        <v>0</v>
      </c>
      <c r="G272" s="10">
        <f>VLOOKUP(E272,'Nico Labels'!$E$2:$F$301, 2, FALSE)</f>
        <v>0</v>
      </c>
      <c r="H272" s="10">
        <f t="shared" si="16"/>
        <v>0</v>
      </c>
      <c r="I272" s="10"/>
      <c r="J272" s="11">
        <f t="shared" si="17"/>
        <v>0</v>
      </c>
      <c r="K272" s="10"/>
      <c r="L272" s="10">
        <f>VLOOKUP('Combined Labels'!E272,'Pietro Labels'!$E$2:$G$301, 3,FALSE)</f>
        <v>0</v>
      </c>
      <c r="M272" s="10">
        <f>VLOOKUP('Combined Labels'!E272, 'Nico Labels'!E272:G571, 3, FALSE)</f>
        <v>0</v>
      </c>
      <c r="N272">
        <f t="shared" si="18"/>
        <v>0</v>
      </c>
      <c r="P272">
        <f t="shared" si="19"/>
        <v>0</v>
      </c>
      <c r="Q272" t="str">
        <f>_xlfn.XLOOKUP(E272,'Nico Labels'!$E$2:$E$301,'Nico Labels'!$C$2:$C$301,,0,1)</f>
        <v>nts to eur318m and was driven by higher underlying earnings, positive contribution from fair-value items, lower impairment and realized gains. charges related to restructuring in the us announced in december and pension legislation change in hungary also had an effect in the decreased net income. slide five, sales development in the quarter, new life sales amounted to eur558m. higher sales in the netherlands were due to strong pension sales and continued strong single-premium production in central and eastern europe. in the americas, the growth in retail life sales was offset by lower life reinsurance sales, while in the uk, in line with our strategy, higher pension sales were offset by lower annuity sales. gross deposits, excluding runoff businesses, increased 16% to eur7.8b, driven by us</v>
      </c>
    </row>
    <row r="273" spans="1:17" ht="101.5" x14ac:dyDescent="0.35">
      <c r="A273" s="10" t="str">
        <f>'Pietro Labels'!A273</f>
        <v>romania</v>
      </c>
      <c r="B273" s="10">
        <f>'Pietro Labels'!B273</f>
        <v>17188</v>
      </c>
      <c r="C273" s="12" t="str">
        <f>'Pietro Labels'!C273</f>
        <v xml:space="preserve"> share of that business went up by 1.2%, a lot of which was in the final quarter of last year. so, for example, our public sector portfolio in romania went up by 21% last year. so i think that gives you an indication of where the growth is coming from in romania and, associated with that, lower risk costs, but also lower margins. ronny rehn, keefe bruyette &amp; woods - analyst okay. just question on romania, so the interbank market rate seems to have gone up again in february. you should get some tailwind on the net interest margin in romania from the liabilities side going forward. dominic bruynseels, erste group bank ag - ceo, bcr i think what you're talking about there is kind of short-term spikes in the interbank rates. actually the longer-term trend is for a significant reduction in the </v>
      </c>
      <c r="D273" s="10" t="str">
        <f>'Pietro Labels'!D273</f>
        <v>romania</v>
      </c>
      <c r="E273" s="10">
        <f>'Pietro Labels'!E273</f>
        <v>74874</v>
      </c>
      <c r="F273" s="10">
        <f>'Pietro Labels'!F273</f>
        <v>1</v>
      </c>
      <c r="G273" s="10">
        <f>VLOOKUP(E273,'Nico Labels'!$E$2:$F$301, 2, FALSE)</f>
        <v>-1</v>
      </c>
      <c r="H273" s="10">
        <f t="shared" si="16"/>
        <v>1</v>
      </c>
      <c r="I273" s="10">
        <v>-1</v>
      </c>
      <c r="J273" s="11">
        <f t="shared" si="17"/>
        <v>-1</v>
      </c>
      <c r="K273" s="10"/>
      <c r="L273" s="10">
        <f>VLOOKUP('Combined Labels'!E273,'Pietro Labels'!$E$2:$G$301, 3,FALSE)</f>
        <v>0</v>
      </c>
      <c r="M273" s="10">
        <f>VLOOKUP('Combined Labels'!E273, 'Nico Labels'!E273:G572, 3, FALSE)</f>
        <v>0</v>
      </c>
      <c r="N273">
        <f t="shared" si="18"/>
        <v>0</v>
      </c>
      <c r="P273">
        <f t="shared" si="19"/>
        <v>0</v>
      </c>
      <c r="Q273" t="str">
        <f>_xlfn.XLOOKUP(E273,'Nico Labels'!$E$2:$E$301,'Nico Labels'!$C$2:$C$301,,0,1)</f>
        <v xml:space="preserve"> share of that business went up by 1.2%, a lot of which was in the final quarter of last year. so, for example, our public sector portfolio in romania went up by 21% last year. so i think that gives you an indication of where the growth is coming from in romania and, associated with that, lower risk costs, but also lower margins. ronny rehn, keefe bruyette &amp; woods - analyst okay. just question on romania, so the interbank market rate seems to have gone up again in february. you should get some tailwind on the net interest margin in romania from the liabilities side going forward. dominic bruynseels, erste group bank ag - ceo, bcr i think what you're talking about there is kind of short-term spikes in the interbank rates. actually the longer-term trend is for a significant reduction in the </v>
      </c>
    </row>
    <row r="274" spans="1:17" ht="101.5" x14ac:dyDescent="0.35">
      <c r="A274" s="10" t="str">
        <f>'Pietro Labels'!A274</f>
        <v>belgium</v>
      </c>
      <c r="B274" s="10">
        <f>'Pietro Labels'!B274</f>
        <v>21868</v>
      </c>
      <c r="C274" s="12" t="str">
        <f>'Pietro Labels'!C274</f>
        <v>e reconciliation question? emiel roozen, delta lloyd nv - cfo yes. yes, probably you're referring to page 10 of the financial supplement 2012. you see non-operational costs of eur147 million there. most of that what is included are impairments, which we took on buildings and land positions on the goodwill of cyrte of eur13 million. and, of course, we have friesland bank assurance and the non-life belgium part, which left delta lloyd group because it has been sold; that is all accounting up to eur147 million, but most of it is impairments, and some eur42 million of project cost. the other one is the economic risk capital. yes, we have not disclosed the economic risk capital. you are aware that we did it once. we are really hoping that the solvency ii study that will now be -- everybody's wo</v>
      </c>
      <c r="D274" s="10" t="str">
        <f>'Pietro Labels'!D274</f>
        <v>belgium</v>
      </c>
      <c r="E274" s="10">
        <f>'Pietro Labels'!E274</f>
        <v>99002</v>
      </c>
      <c r="F274" s="10">
        <f>'Pietro Labels'!F274</f>
        <v>0</v>
      </c>
      <c r="G274" s="10">
        <f>VLOOKUP(E274,'Nico Labels'!$E$2:$F$301, 2, FALSE)</f>
        <v>0</v>
      </c>
      <c r="H274" s="10">
        <f t="shared" si="16"/>
        <v>0</v>
      </c>
      <c r="I274" s="10"/>
      <c r="J274" s="11">
        <f t="shared" si="17"/>
        <v>0</v>
      </c>
      <c r="K274" s="10"/>
      <c r="L274" s="10">
        <f>VLOOKUP('Combined Labels'!E274,'Pietro Labels'!$E$2:$G$301, 3,FALSE)</f>
        <v>1</v>
      </c>
      <c r="M274" s="10">
        <f>VLOOKUP('Combined Labels'!E274, 'Nico Labels'!E274:G573, 3, FALSE)</f>
        <v>0</v>
      </c>
      <c r="N274">
        <f t="shared" si="18"/>
        <v>1</v>
      </c>
      <c r="O274">
        <v>1</v>
      </c>
      <c r="P274">
        <f t="shared" si="19"/>
        <v>1</v>
      </c>
      <c r="Q274" t="str">
        <f>_xlfn.XLOOKUP(E274,'Nico Labels'!$E$2:$E$301,'Nico Labels'!$C$2:$C$301,,0,1)</f>
        <v>e reconciliation question? emiel roozen, delta lloyd nv - cfo yes. yes, probably you're referring to page 10 of the financial supplement 2012. you see non-operational costs of eur147 million there. most of that what is included are impairments, which we took on buildings and land positions on the goodwill of cyrte of eur13 million. and, of course, we have friesland bank assurance and the non-life belgium part, which left delta lloyd group because it has been sold; that is all accounting up to eur147 million, but most of it is impairments, and some eur42 million of project cost. the other one is the economic risk capital. yes, we have not disclosed the economic risk capital. you are aware that we did it once. we are really hoping that the solvency ii study that will now be -- everybody's wo</v>
      </c>
    </row>
    <row r="275" spans="1:17" ht="101.5" x14ac:dyDescent="0.35">
      <c r="A275" s="10" t="str">
        <f>'Pietro Labels'!A275</f>
        <v>french</v>
      </c>
      <c r="B275" s="10">
        <f>'Pietro Labels'!B275</f>
        <v>35970</v>
      </c>
      <c r="C275" s="12" t="str">
        <f>'Pietro Labels'!C275</f>
        <v xml:space="preserve">place. but it'll slow down. i read something today where they're anticipating a slowdown, but i really haven't seen the inflection point. we have -- as i said on one call before, we have a slow paydown quarter one of these times, and we're going to be up $400 million, $500 million and they're going to say, well, home is taking off and it's just strictly a matter of paydowns. and we've... tracy m. french, home bancshares, inc. (conway, ar) - executive officer &amp; director i think it's the same story we've said in the past. we do watch our past, and there's a lot of credits that we make that we know are going to be paid off at a certain time. over the past 15 months, naturally, those have come in and paid off a little bit earlier than normal. so use an example of the construction loan that we </v>
      </c>
      <c r="D275" s="10" t="str">
        <f>'Pietro Labels'!D275</f>
        <v>france</v>
      </c>
      <c r="E275" s="10">
        <f>'Pietro Labels'!E275</f>
        <v>153575</v>
      </c>
      <c r="F275" s="10">
        <f>'Pietro Labels'!F275</f>
        <v>0</v>
      </c>
      <c r="G275" s="10">
        <f>VLOOKUP(E275,'Nico Labels'!$E$2:$F$301, 2, FALSE)</f>
        <v>0</v>
      </c>
      <c r="H275" s="10">
        <f t="shared" si="16"/>
        <v>0</v>
      </c>
      <c r="I275" s="10"/>
      <c r="J275" s="11">
        <f t="shared" si="17"/>
        <v>0</v>
      </c>
      <c r="K275" s="10"/>
      <c r="L275" s="10">
        <f>VLOOKUP('Combined Labels'!E275,'Pietro Labels'!$E$2:$G$301, 3,FALSE)</f>
        <v>1</v>
      </c>
      <c r="M275" s="10">
        <f>VLOOKUP('Combined Labels'!E275, 'Nico Labels'!E275:G574, 3, FALSE)</f>
        <v>1</v>
      </c>
      <c r="N275">
        <f t="shared" si="18"/>
        <v>0</v>
      </c>
      <c r="P275">
        <f t="shared" si="19"/>
        <v>1</v>
      </c>
      <c r="Q275" t="str">
        <f>_xlfn.XLOOKUP(E275,'Nico Labels'!$E$2:$E$301,'Nico Labels'!$C$2:$C$301,,0,1)</f>
        <v xml:space="preserve">place. but it'll slow down. i read something today where they're anticipating a slowdown, but i really haven't seen the inflection point. we have -- as i said on one call before, we have a slow paydown quarter one of these times, and we're going to be up $400 million, $500 million and they're going to say, well, home is taking off and it's just strictly a matter of paydowns. and we've... tracy m. french, home bancshares, inc. (conway, ar) - executive officer &amp; director i think it's the same story we've said in the past. we do watch our past, and there's a lot of credits that we make that we know are going to be paid off at a certain time. over the past 15 months, naturally, those have come in and paid off a little bit earlier than normal. so use an example of the construction loan that we </v>
      </c>
    </row>
    <row r="276" spans="1:17" ht="101.5" x14ac:dyDescent="0.35">
      <c r="A276" s="10" t="str">
        <f>'Pietro Labels'!A276</f>
        <v>spain</v>
      </c>
      <c r="B276" s="10">
        <f>'Pietro Labels'!B276</f>
        <v>25547</v>
      </c>
      <c r="C276" s="12" t="str">
        <f>'Pietro Labels'!C276</f>
        <v>s eur66 billion. of which including the insurance company, so that is eur4 billion/eur5 billion. in the bank, spain is eur21 billion; brazil, eur11 billion; mexico, eur3 billion; us, eur5 billion; poland, eur5 billion; uk, eur5 billion; and the other, another eur6 billion/eur7 billion. those are the main numbers. typically, the duration of the balance sheet is particularly short at this period in spain and in uk, due to the fact that, well, the available-for-sale portfolios are not enough to offset the duration -- the negative duration of the current accounts. unidentified audience member thank you. we have two questions also related to the contribution of the alco portfolio this quarter. one from andrea filtri, mediobanca, which asks for the contribution to the overall group in the p&amp;l? a</v>
      </c>
      <c r="D276" s="10" t="str">
        <f>'Pietro Labels'!D276</f>
        <v>spain</v>
      </c>
      <c r="E276" s="10">
        <f>'Pietro Labels'!E276</f>
        <v>115843</v>
      </c>
      <c r="F276" s="10">
        <f>'Pietro Labels'!F276</f>
        <v>-1</v>
      </c>
      <c r="G276" s="10">
        <f>VLOOKUP(E276,'Nico Labels'!$E$2:$F$301, 2, FALSE)</f>
        <v>0</v>
      </c>
      <c r="H276" s="10">
        <f t="shared" si="16"/>
        <v>1</v>
      </c>
      <c r="I276" s="10">
        <v>0</v>
      </c>
      <c r="J276" s="11">
        <f t="shared" si="17"/>
        <v>0</v>
      </c>
      <c r="K276" s="10"/>
      <c r="L276" s="10">
        <f>VLOOKUP('Combined Labels'!E276,'Pietro Labels'!$E$2:$G$301, 3,FALSE)</f>
        <v>0</v>
      </c>
      <c r="M276" s="10">
        <f>VLOOKUP('Combined Labels'!E276, 'Nico Labels'!E276:G575, 3, FALSE)</f>
        <v>0</v>
      </c>
      <c r="N276">
        <f t="shared" si="18"/>
        <v>0</v>
      </c>
      <c r="P276">
        <f t="shared" si="19"/>
        <v>0</v>
      </c>
      <c r="Q276" t="str">
        <f>_xlfn.XLOOKUP(E276,'Nico Labels'!$E$2:$E$301,'Nico Labels'!$C$2:$C$301,,0,1)</f>
        <v>s eur66 billion. of which including the insurance company, so that is eur4 billion/eur5 billion. in the bank, spain is eur21 billion; brazil, eur11 billion; mexico, eur3 billion; us, eur5 billion; poland, eur5 billion; uk, eur5 billion; and the other, another eur6 billion/eur7 billion. those are the main numbers. typically, the duration of the balance sheet is particularly short at this period in spain and in uk, due to the fact that, well, the available-for-sale portfolios are not enough to offset the duration -- the negative duration of the current accounts. unidentified audience member thank you. we have two questions also related to the contribution of the alco portfolio this quarter. one from andrea filtri, mediobanca, which asks for the contribution to the overall group in the p&amp;l? a</v>
      </c>
    </row>
    <row r="277" spans="1:17" ht="101.5" x14ac:dyDescent="0.35">
      <c r="A277" s="10" t="str">
        <f>'Pietro Labels'!A277</f>
        <v>sofia</v>
      </c>
      <c r="B277" s="10">
        <f>'Pietro Labels'!B277</f>
        <v>24142</v>
      </c>
      <c r="C277" s="12" t="str">
        <f>'Pietro Labels'!C277</f>
        <v>leased to host today. joining us from fgb are mr. karim karoui, the group chief financial officer, and sofia el-boury, the head of investor relations. i hope you all have a copy of the results presentation. if not, please drop me a line, and i'll send it over to you right away. i'm live on bloomberg now. i'll hand the call over to sofia to commence the presentation. sofia, over to you. thank you. sofia el-boury, first gulf bank - head - ir thank you for the introduction naresh. hello everyone, and welcome to fgb's conference call on q1 2014 financial results. before we begin, let me remind you that the q1 2014 financial statements, management discussion and analysis report and earnings presentation are available on our website under the investor relations tab. during today's call, karim an</v>
      </c>
      <c r="D277" s="10" t="str">
        <f>'Pietro Labels'!D277</f>
        <v>bulgaria</v>
      </c>
      <c r="E277" s="10">
        <f>'Pietro Labels'!E277</f>
        <v>110826</v>
      </c>
      <c r="F277" s="10">
        <f>'Pietro Labels'!F277</f>
        <v>0</v>
      </c>
      <c r="G277" s="10">
        <f>VLOOKUP(E277,'Nico Labels'!$E$2:$F$301, 2, FALSE)</f>
        <v>0</v>
      </c>
      <c r="H277" s="10">
        <f t="shared" si="16"/>
        <v>0</v>
      </c>
      <c r="I277" s="10"/>
      <c r="J277" s="11">
        <f t="shared" si="17"/>
        <v>0</v>
      </c>
      <c r="K277" s="10"/>
      <c r="L277" s="10">
        <f>VLOOKUP('Combined Labels'!E277,'Pietro Labels'!$E$2:$G$301, 3,FALSE)</f>
        <v>1</v>
      </c>
      <c r="M277" s="10">
        <f>VLOOKUP('Combined Labels'!E277, 'Nico Labels'!E277:G576, 3, FALSE)</f>
        <v>1</v>
      </c>
      <c r="N277">
        <f t="shared" si="18"/>
        <v>0</v>
      </c>
      <c r="P277">
        <f t="shared" si="19"/>
        <v>1</v>
      </c>
      <c r="Q277" t="str">
        <f>_xlfn.XLOOKUP(E277,'Nico Labels'!$E$2:$E$301,'Nico Labels'!$C$2:$C$301,,0,1)</f>
        <v>leased to host today. joining us from fgb are mr. karim karoui, the group chief financial officer, and sofia el-boury, the head of investor relations. i hope you all have a copy of the results presentation. if not, please drop me a line, and i'll send it over to you right away. i'm live on bloomberg now. i'll hand the call over to sofia to commence the presentation. sofia, over to you. thank you. sofia el-boury, first gulf bank - head - ir thank you for the introduction naresh. hello everyone, and welcome to fgb's conference call on q1 2014 financial results. before we begin, let me remind you that the q1 2014 financial statements, management discussion and analysis report and earnings presentation are available on our website under the investor relations tab. during today's call, karim an</v>
      </c>
    </row>
    <row r="278" spans="1:17" ht="101.5" x14ac:dyDescent="0.35">
      <c r="A278" s="10" t="str">
        <f>'Pietro Labels'!A278</f>
        <v>czech</v>
      </c>
      <c r="B278" s="10">
        <f>'Pietro Labels'!B278</f>
        <v>38681</v>
      </c>
      <c r="C278" s="12" t="str">
        <f>'Pietro Labels'!C278</f>
        <v>ricing differential? what term deposits, savings accounts are costing you? that would be interesting. jan juchelka, komercní banka, a.s. - chairman of the board &amp; ceo so here are the mix of our costs. and it's, i would say, it's a historical mix is that we do that, say, 2/3 of current accounts and 1/3 of current time deposits. maybe it's first to remind that kb is a transactional banker #1 in the czech republic, which means that the historical observations are confirming that the majority of these current accounts will be here forever. it is [telling] us although to answer what i analyze the deposits for long durations. so then they're replicating, which is, again, the day is decreasing, more operated of profit of commercial bank. that's still after the increase of market interest rates. t</v>
      </c>
      <c r="D278" s="10" t="str">
        <f>'Pietro Labels'!D278</f>
        <v>czechia</v>
      </c>
      <c r="E278" s="10">
        <f>'Pietro Labels'!E278</f>
        <v>163288</v>
      </c>
      <c r="F278" s="10">
        <f>'Pietro Labels'!F278</f>
        <v>0</v>
      </c>
      <c r="G278" s="10">
        <f>VLOOKUP(E278,'Nico Labels'!$E$2:$F$301, 2, FALSE)</f>
        <v>0</v>
      </c>
      <c r="H278" s="10">
        <f t="shared" si="16"/>
        <v>0</v>
      </c>
      <c r="I278" s="10"/>
      <c r="J278" s="11">
        <f t="shared" si="17"/>
        <v>0</v>
      </c>
      <c r="K278" s="10"/>
      <c r="L278" s="10">
        <f>VLOOKUP('Combined Labels'!E278,'Pietro Labels'!$E$2:$G$301, 3,FALSE)</f>
        <v>0</v>
      </c>
      <c r="M278" s="10">
        <f>VLOOKUP('Combined Labels'!E278, 'Nico Labels'!E278:G577, 3, FALSE)</f>
        <v>0</v>
      </c>
      <c r="N278">
        <f t="shared" si="18"/>
        <v>0</v>
      </c>
      <c r="P278">
        <f t="shared" si="19"/>
        <v>0</v>
      </c>
      <c r="Q278" t="str">
        <f>_xlfn.XLOOKUP(E278,'Nico Labels'!$E$2:$E$301,'Nico Labels'!$C$2:$C$301,,0,1)</f>
        <v>ricing differential? what term deposits, savings accounts are costing you? that would be interesting. jan juchelka, komercní banka, a.s. - chairman of the board &amp; ceo so here are the mix of our costs. and it's, i would say, it's a historical mix is that we do that, say, 2/3 of current accounts and 1/3 of current time deposits. maybe it's first to remind that kb is a transactional banker #1 in the czech republic, which means that the historical observations are confirming that the majority of these current accounts will be here forever. it is [telling] us although to answer what i analyze the deposits for long durations. so then they're replicating, which is, again, the day is decreasing, more operated of profit of commercial bank. that's still after the increase of market interest rates. t</v>
      </c>
    </row>
    <row r="279" spans="1:17" ht="101.5" x14ac:dyDescent="0.35">
      <c r="A279" s="10" t="str">
        <f>'Pietro Labels'!A279</f>
        <v>italian</v>
      </c>
      <c r="B279" s="10">
        <f>'Pietro Labels'!B279</f>
        <v>23307</v>
      </c>
      <c r="C279" s="12" t="str">
        <f>'Pietro Labels'!C279</f>
        <v>y indicated that sort of single premium business would open the door for more attractive attached business to that so what's been going in 3q please? in p&amp;c, again in germany actually, what was your loss from the hailstorm? clearly it's a big event but it doesn't seem to have dented materially your numbers in germany in the quarter. and then finally just another question on solvency. we're seeing italian banks talking about looking to revalue their stakes in banca d'italia as part of the aqr process. i understand that actually at the moment you don't include that asset at all in your solvency calculations. would that change? and if you were to revaluate, what sort of benefit would that have to solvency? thank you. alberto minali, assicurazioni generali spa - group cfo thank you marcus. lif</v>
      </c>
      <c r="D279" s="10" t="str">
        <f>'Pietro Labels'!D279</f>
        <v>italy</v>
      </c>
      <c r="E279" s="10">
        <f>'Pietro Labels'!E279</f>
        <v>106346</v>
      </c>
      <c r="F279" s="10">
        <f>'Pietro Labels'!F279</f>
        <v>0</v>
      </c>
      <c r="G279" s="10">
        <f>VLOOKUP(E279,'Nico Labels'!$E$2:$F$301, 2, FALSE)</f>
        <v>0</v>
      </c>
      <c r="H279" s="10">
        <f t="shared" si="16"/>
        <v>0</v>
      </c>
      <c r="I279" s="10"/>
      <c r="J279" s="11">
        <f t="shared" si="17"/>
        <v>0</v>
      </c>
      <c r="K279" s="10"/>
      <c r="L279" s="10">
        <f>VLOOKUP('Combined Labels'!E279,'Pietro Labels'!$E$2:$G$301, 3,FALSE)</f>
        <v>0</v>
      </c>
      <c r="M279" s="10">
        <f>VLOOKUP('Combined Labels'!E279, 'Nico Labels'!E279:G578, 3, FALSE)</f>
        <v>0</v>
      </c>
      <c r="N279">
        <f t="shared" si="18"/>
        <v>0</v>
      </c>
      <c r="P279">
        <f t="shared" si="19"/>
        <v>0</v>
      </c>
      <c r="Q279" t="str">
        <f>_xlfn.XLOOKUP(E279,'Nico Labels'!$E$2:$E$301,'Nico Labels'!$C$2:$C$301,,0,1)</f>
        <v>y indicated that sort of single premium business would open the door for more attractive attached business to that so what's been going in 3q please? in p&amp;c, again in germany actually, what was your loss from the hailstorm? clearly it's a big event but it doesn't seem to have dented materially your numbers in germany in the quarter. and then finally just another question on solvency. we're seeing italian banks talking about looking to revalue their stakes in banca d'italia as part of the aqr process. i understand that actually at the moment you don't include that asset at all in your solvency calculations. would that change? and if you were to revaluate, what sort of benefit would that have to solvency? thank you. alberto minali, assicurazioni generali spa - group cfo thank you marcus. lif</v>
      </c>
    </row>
    <row r="280" spans="1:17" ht="101.5" x14ac:dyDescent="0.35">
      <c r="A280" s="10" t="str">
        <f>'Pietro Labels'!A280</f>
        <v>greece</v>
      </c>
      <c r="B280" s="10">
        <f>'Pietro Labels'!B280</f>
        <v>15646</v>
      </c>
      <c r="C280" s="12" t="str">
        <f>'Pietro Labels'!C280</f>
        <v>in this quarter. finally, in terms -- somewhat in terms of the funding and liquidity of bes in the wholesale markets, also in this quarter, and comparing with the end of 2009, we see some change in our funding structure, namely a reduction on the contribution of customer funds and negative treasury gaps. the ecb liquidity provisioning was, of course, due for all the banks in spain, in ireland, in greece and also in portugal, and this was also the case of ourselves as you can see on page 42, with the use our ecb provision by the bank on net terms in eur6b in respect of the first half 2010. but we have been reinforcing the repoable securities portfolio which, by the end of june, was already achieving eur12.2b overall and ecb eligible eur7.6b. already in july, as it is stated in the chart, we</v>
      </c>
      <c r="D280" s="10" t="str">
        <f>'Pietro Labels'!D280</f>
        <v>greece</v>
      </c>
      <c r="E280" s="10">
        <f>'Pietro Labels'!E280</f>
        <v>67135</v>
      </c>
      <c r="F280" s="10">
        <f>'Pietro Labels'!F280</f>
        <v>0</v>
      </c>
      <c r="G280" s="10">
        <f>VLOOKUP(E280,'Nico Labels'!$E$2:$F$301, 2, FALSE)</f>
        <v>0</v>
      </c>
      <c r="H280" s="10">
        <f t="shared" si="16"/>
        <v>0</v>
      </c>
      <c r="I280" s="10"/>
      <c r="J280" s="11">
        <f t="shared" si="17"/>
        <v>0</v>
      </c>
      <c r="K280" s="10"/>
      <c r="L280" s="10">
        <f>VLOOKUP('Combined Labels'!E280,'Pietro Labels'!$E$2:$G$301, 3,FALSE)</f>
        <v>0</v>
      </c>
      <c r="M280" s="10">
        <f>VLOOKUP('Combined Labels'!E280, 'Nico Labels'!E280:G579, 3, FALSE)</f>
        <v>0</v>
      </c>
      <c r="N280">
        <f t="shared" si="18"/>
        <v>0</v>
      </c>
      <c r="P280">
        <f t="shared" si="19"/>
        <v>0</v>
      </c>
      <c r="Q280" t="str">
        <f>_xlfn.XLOOKUP(E280,'Nico Labels'!$E$2:$E$301,'Nico Labels'!$C$2:$C$301,,0,1)</f>
        <v>in this quarter. finally, in terms -- somewhat in terms of the funding and liquidity of bes in the wholesale markets, also in this quarter, and comparing with the end of 2009, we see some change in our funding structure, namely a reduction on the contribution of customer funds and negative treasury gaps. the ecb liquidity provisioning was, of course, due for all the banks in spain, in ireland, in greece and also in portugal, and this was also the case of ourselves as you can see on page 42, with the use our ecb provision by the bank on net terms in eur6b in respect of the first half 2010. but we have been reinforcing the repoable securities portfolio which, by the end of june, was already achieving eur12.2b overall and ecb eligible eur7.6b. already in july, as it is stated in the chart, we</v>
      </c>
    </row>
    <row r="281" spans="1:17" ht="101.5" x14ac:dyDescent="0.35">
      <c r="A281" s="10" t="str">
        <f>'Pietro Labels'!A281</f>
        <v>czech</v>
      </c>
      <c r="B281" s="10">
        <f>'Pietro Labels'!B281</f>
        <v>49464</v>
      </c>
      <c r="C281" s="12" t="str">
        <f>'Pietro Labels'!C281</f>
        <v xml:space="preserve"> expected increase in your capital requirements? or shall we just deduct another 100 basis points for the expected increase there? and the other question is a broader one. if you could give us an update on how you think about the restructuring options for the russian business? and how do you see the pros and cons of potentially exiting from russia? and my final question is just a follow-up on the czech nii, where you had a smart strategy of moving with the deposit pricing before the competition. what's the outlook here? do you see room to further grow your nii? or do you think nii could roll over under your base case rate expectations? johann strobl, raiffeisen bank international ag - chairman of the management board &amp; ceo thank you for your questions. so the first, i hope it's -- i got yo</v>
      </c>
      <c r="D281" s="10" t="str">
        <f>'Pietro Labels'!D281</f>
        <v>czechia</v>
      </c>
      <c r="E281" s="10">
        <f>'Pietro Labels'!E281</f>
        <v>197194</v>
      </c>
      <c r="F281" s="10">
        <f>'Pietro Labels'!F281</f>
        <v>1</v>
      </c>
      <c r="G281" s="10">
        <f>VLOOKUP(E281,'Nico Labels'!$E$2:$F$301, 2, FALSE)</f>
        <v>0</v>
      </c>
      <c r="H281" s="10">
        <f t="shared" si="16"/>
        <v>1</v>
      </c>
      <c r="I281" s="10">
        <v>0</v>
      </c>
      <c r="J281" s="11">
        <f t="shared" si="17"/>
        <v>0</v>
      </c>
      <c r="K281" s="10"/>
      <c r="L281" s="10">
        <f>VLOOKUP('Combined Labels'!E281,'Pietro Labels'!$E$2:$G$301, 3,FALSE)</f>
        <v>0</v>
      </c>
      <c r="M281" s="10">
        <f>VLOOKUP('Combined Labels'!E281, 'Nico Labels'!E281:G580, 3, FALSE)</f>
        <v>0</v>
      </c>
      <c r="N281">
        <f t="shared" si="18"/>
        <v>0</v>
      </c>
      <c r="P281">
        <f t="shared" si="19"/>
        <v>0</v>
      </c>
      <c r="Q281" t="str">
        <f>_xlfn.XLOOKUP(E281,'Nico Labels'!$E$2:$E$301,'Nico Labels'!$C$2:$C$301,,0,1)</f>
        <v xml:space="preserve"> expected increase in your capital requirements? or shall we just deduct another 100 basis points for the expected increase there? and the other question is a broader one. if you could give us an update on how you think about the restructuring options for the russian business? and how do you see the pros and cons of potentially exiting from russia? and my final question is just a follow-up on the czech nii, where you had a smart strategy of moving with the deposit pricing before the competition. what's the outlook here? do you see room to further grow your nii? or do you think nii could roll over under your base case rate expectations? johann strobl, raiffeisen bank international ag - chairman of the management board &amp; ceo thank you for your questions. so the first, i hope it's -- i got yo</v>
      </c>
    </row>
    <row r="282" spans="1:17" ht="101.5" x14ac:dyDescent="0.35">
      <c r="A282" s="10" t="str">
        <f>'Pietro Labels'!A282</f>
        <v>netherlands</v>
      </c>
      <c r="B282" s="10">
        <f>'Pietro Labels'!B282</f>
        <v>9985</v>
      </c>
      <c r="C282" s="12" t="str">
        <f>'Pietro Labels'!C282</f>
        <v>e u.k. mortality strengthening which is showing through on those assumption changes, which was offset by capital assumption changes. general insurance. prior-year releases of gbp832m in '07 as a result of the recurring benefit of our conservative approach to setting loss reserves while maintaining a strong balance sheet. you can see that there was particularly strong results coming through in the netherlands and ireland, where the very strong profitability and the very strong reserves are leading to those profits coming through. in the u.k., we have again tried to separate out the recurring and non-recurring elements within those prior-year releases. you can see within the less development tables where they're coming via the accident years. i think the important thing to say, as far as the</v>
      </c>
      <c r="D282" s="10" t="str">
        <f>'Pietro Labels'!D282</f>
        <v>netherlands</v>
      </c>
      <c r="E282" s="10">
        <f>'Pietro Labels'!E282</f>
        <v>41079</v>
      </c>
      <c r="F282" s="10">
        <f>'Pietro Labels'!F282</f>
        <v>2</v>
      </c>
      <c r="G282" s="10">
        <f>VLOOKUP(E282,'Nico Labels'!$E$2:$F$301, 2, FALSE)</f>
        <v>0</v>
      </c>
      <c r="H282" s="10">
        <f t="shared" si="16"/>
        <v>1</v>
      </c>
      <c r="I282" s="10">
        <v>1</v>
      </c>
      <c r="J282" s="11">
        <f t="shared" si="17"/>
        <v>1</v>
      </c>
      <c r="K282" s="10"/>
      <c r="L282" s="10">
        <f>VLOOKUP('Combined Labels'!E282,'Pietro Labels'!$E$2:$G$301, 3,FALSE)</f>
        <v>0</v>
      </c>
      <c r="M282" s="10">
        <f>VLOOKUP('Combined Labels'!E282, 'Nico Labels'!E282:G581, 3, FALSE)</f>
        <v>0</v>
      </c>
      <c r="N282">
        <f t="shared" si="18"/>
        <v>0</v>
      </c>
      <c r="P282">
        <f t="shared" si="19"/>
        <v>0</v>
      </c>
      <c r="Q282" t="str">
        <f>_xlfn.XLOOKUP(E282,'Nico Labels'!$E$2:$E$301,'Nico Labels'!$C$2:$C$301,,0,1)</f>
        <v>e u.k. mortality strengthening which is showing through on those assumption changes, which was offset by capital assumption changes. general insurance. prior-year releases of gbp832m in '07 as a result of the recurring benefit of our conservative approach to setting loss reserves while maintaining a strong balance sheet. you can see that there was particularly strong results coming through in the netherlands and ireland, where the very strong profitability and the very strong reserves are leading to those profits coming through. in the u.k., we have again tried to separate out the recurring and non-recurring elements within those prior-year releases. you can see within the less development tables where they're coming via the accident years. i think the important thing to say, as far as the</v>
      </c>
    </row>
    <row r="283" spans="1:17" ht="101.5" x14ac:dyDescent="0.35">
      <c r="A283" s="10" t="str">
        <f>'Pietro Labels'!A283</f>
        <v>spain</v>
      </c>
      <c r="B283" s="10">
        <f>'Pietro Labels'!B283</f>
        <v>46379</v>
      </c>
      <c r="C283" s="12" t="str">
        <f>'Pietro Labels'!C283</f>
        <v>the cash injections, look, we don't know what the governments will do. we don't see a cash injection coming in italy. you see focus on the italian side for new invoices and not as much for the old invoices, and you buy through the new invoices (inaudible) of the quarter, the old invoices are more difficult to purchase. and so clearly, the impact is more on the market we can address anyway. and on spain, very likely that there will be another cash injection at the year-end now. remember, those are done through loans. so they are in a sense again, a loan from the (inaudible) that we are seeing, so that means going forward. in terms of customers, i mean the terms are similar. we are working to add new customers. we're not really losing them despite the liquidity that, i think an important sig</v>
      </c>
      <c r="D283" s="10" t="str">
        <f>'Pietro Labels'!D283</f>
        <v>spain</v>
      </c>
      <c r="E283" s="10">
        <f>'Pietro Labels'!E283</f>
        <v>187805</v>
      </c>
      <c r="F283" s="10">
        <f>'Pietro Labels'!F283</f>
        <v>-2</v>
      </c>
      <c r="G283" s="10">
        <f>VLOOKUP(E283,'Nico Labels'!$E$2:$F$301, 2, FALSE)</f>
        <v>0</v>
      </c>
      <c r="H283" s="10">
        <f t="shared" si="16"/>
        <v>1</v>
      </c>
      <c r="I283" s="10">
        <v>0</v>
      </c>
      <c r="J283" s="11">
        <f t="shared" si="17"/>
        <v>0</v>
      </c>
      <c r="K283" s="10"/>
      <c r="L283" s="10">
        <f>VLOOKUP('Combined Labels'!E283,'Pietro Labels'!$E$2:$G$301, 3,FALSE)</f>
        <v>0</v>
      </c>
      <c r="M283" s="10">
        <f>VLOOKUP('Combined Labels'!E283, 'Nico Labels'!E283:G582, 3, FALSE)</f>
        <v>0</v>
      </c>
      <c r="N283">
        <f t="shared" si="18"/>
        <v>0</v>
      </c>
      <c r="P283">
        <f t="shared" si="19"/>
        <v>0</v>
      </c>
      <c r="Q283" t="str">
        <f>_xlfn.XLOOKUP(E283,'Nico Labels'!$E$2:$E$301,'Nico Labels'!$C$2:$C$301,,0,1)</f>
        <v>the cash injections, look, we don't know what the governments will do. we don't see a cash injection coming in italy. you see focus on the italian side for new invoices and not as much for the old invoices, and you buy through the new invoices (inaudible) of the quarter, the old invoices are more difficult to purchase. and so clearly, the impact is more on the market we can address anyway. and on spain, very likely that there will be another cash injection at the year-end now. remember, those are done through loans. so they are in a sense again, a loan from the (inaudible) that we are seeing, so that means going forward. in terms of customers, i mean the terms are similar. we are working to add new customers. we're not really losing them despite the liquidity that, i think an important sig</v>
      </c>
    </row>
    <row r="284" spans="1:17" ht="101.5" x14ac:dyDescent="0.35">
      <c r="A284" s="10" t="str">
        <f>'Pietro Labels'!A284</f>
        <v>swedish</v>
      </c>
      <c r="B284" s="10">
        <f>'Pietro Labels'!B284</f>
        <v>24632</v>
      </c>
      <c r="C284" s="12" t="str">
        <f>'Pietro Labels'!C284</f>
        <v>tal at this point in time. jan wolter, credit suisse - analyst okay. many thanks for that. operator riccardo rovere, mediobanca. riccardo rovere, mediobanca - analyst good morning to everybody. three questions from my side. the first one is a bit of a strategic one. before you stated that the fact that the swedish fsa is imposing the same, basically, risk weight on mortgages and the fact that all swedish banks now are on advanced irb is creating a kind of even playing field. but the reality is that swedbank is required to hold 4, 5 percentage points higher capital than your peers, and i think this may be due to the fact that you are the most swedish among the swedish banks and this is just so -- i might be wrong, but my view that the regulator -- regulation in sweden is generating a kind o</v>
      </c>
      <c r="D284" s="10" t="str">
        <f>'Pietro Labels'!D284</f>
        <v>sweden</v>
      </c>
      <c r="E284" s="10">
        <f>'Pietro Labels'!E284</f>
        <v>112854</v>
      </c>
      <c r="F284" s="10">
        <f>'Pietro Labels'!F284</f>
        <v>2</v>
      </c>
      <c r="G284" s="10">
        <f>VLOOKUP(E284,'Nico Labels'!$E$2:$F$301, 2, FALSE)</f>
        <v>0</v>
      </c>
      <c r="H284" s="10">
        <f t="shared" si="16"/>
        <v>1</v>
      </c>
      <c r="I284" s="10">
        <v>0</v>
      </c>
      <c r="J284" s="11">
        <f t="shared" si="17"/>
        <v>0</v>
      </c>
      <c r="K284" s="10"/>
      <c r="L284" s="10">
        <f>VLOOKUP('Combined Labels'!E284,'Pietro Labels'!$E$2:$G$301, 3,FALSE)</f>
        <v>0</v>
      </c>
      <c r="M284" s="10">
        <f>VLOOKUP('Combined Labels'!E284, 'Nico Labels'!E284:G583, 3, FALSE)</f>
        <v>0</v>
      </c>
      <c r="N284">
        <f t="shared" si="18"/>
        <v>0</v>
      </c>
      <c r="P284">
        <f t="shared" si="19"/>
        <v>0</v>
      </c>
      <c r="Q284" t="str">
        <f>_xlfn.XLOOKUP(E284,'Nico Labels'!$E$2:$E$301,'Nico Labels'!$C$2:$C$301,,0,1)</f>
        <v>tal at this point in time. jan wolter, credit suisse - analyst okay. many thanks for that. operator riccardo rovere, mediobanca. riccardo rovere, mediobanca - analyst good morning to everybody. three questions from my side. the first one is a bit of a strategic one. before you stated that the fact that the swedish fsa is imposing the same, basically, risk weight on mortgages and the fact that all swedish banks now are on advanced irb is creating a kind of even playing field. but the reality is that swedbank is required to hold 4, 5 percentage points higher capital than your peers, and i think this may be due to the fact that you are the most swedish among the swedish banks and this is just so -- i might be wrong, but my view that the regulator -- regulation in sweden is generating a kind o</v>
      </c>
    </row>
    <row r="285" spans="1:17" ht="101.5" x14ac:dyDescent="0.35">
      <c r="A285" s="10" t="str">
        <f>'Pietro Labels'!A285</f>
        <v>austrian</v>
      </c>
      <c r="B285" s="10">
        <f>'Pietro Labels'!B285</f>
        <v>17570</v>
      </c>
      <c r="C285" s="12" t="str">
        <f>'Pietro Labels'!C285</f>
        <v>nings retention capacity. thank you. andreas treichl, erste group bank ag - ceo well, i think that the market sentiment towards appropriate capitalization should not influence our view on the participation capital, because the participation capital basically is a regulatory capital tool and is not a tool that is going to be there forever, as everybody knows. we have filed our application with the austrian government and our view has not changed in the sense that we now would like to keep it longer because the market expects higher capital ratios. this has to be real, true and long-lasting capital in any way, so our view on the part cap hasn't changed at all, when we get the go-ahead and we see things are clear, we are going to redeem it. okay. alexander hendricks, deutsche bank - analyst t</v>
      </c>
      <c r="D285" s="10" t="str">
        <f>'Pietro Labels'!D285</f>
        <v>austria</v>
      </c>
      <c r="E285" s="10">
        <f>'Pietro Labels'!E285</f>
        <v>77227</v>
      </c>
      <c r="F285" s="10">
        <f>'Pietro Labels'!F285</f>
        <v>0</v>
      </c>
      <c r="G285" s="10">
        <f>VLOOKUP(E285,'Nico Labels'!$E$2:$F$301, 2, FALSE)</f>
        <v>0</v>
      </c>
      <c r="H285" s="10">
        <f t="shared" si="16"/>
        <v>0</v>
      </c>
      <c r="I285" s="10"/>
      <c r="J285" s="11">
        <f t="shared" si="17"/>
        <v>0</v>
      </c>
      <c r="K285" s="10"/>
      <c r="L285" s="10">
        <f>VLOOKUP('Combined Labels'!E285,'Pietro Labels'!$E$2:$G$301, 3,FALSE)</f>
        <v>0</v>
      </c>
      <c r="M285" s="10">
        <f>VLOOKUP('Combined Labels'!E285, 'Nico Labels'!E285:G584, 3, FALSE)</f>
        <v>0</v>
      </c>
      <c r="N285">
        <f t="shared" si="18"/>
        <v>0</v>
      </c>
      <c r="P285">
        <f t="shared" si="19"/>
        <v>0</v>
      </c>
      <c r="Q285" t="str">
        <f>_xlfn.XLOOKUP(E285,'Nico Labels'!$E$2:$E$301,'Nico Labels'!$C$2:$C$301,,0,1)</f>
        <v>nings retention capacity. thank you. andreas treichl, erste group bank ag - ceo well, i think that the market sentiment towards appropriate capitalization should not influence our view on the participation capital, because the participation capital basically is a regulatory capital tool and is not a tool that is going to be there forever, as everybody knows. we have filed our application with the austrian government and our view has not changed in the sense that we now would like to keep it longer because the market expects higher capital ratios. this has to be real, true and long-lasting capital in any way, so our view on the part cap hasn't changed at all, when we get the go-ahead and we see things are clear, we are going to redeem it. okay. alexander hendricks, deutsche bank - analyst t</v>
      </c>
    </row>
    <row r="286" spans="1:17" ht="101.5" x14ac:dyDescent="0.35">
      <c r="A286" s="10" t="str">
        <f>'Pietro Labels'!A286</f>
        <v>german</v>
      </c>
      <c r="B286" s="10">
        <f>'Pietro Labels'!B286</f>
        <v>10112</v>
      </c>
      <c r="C286" s="12" t="str">
        <f>'Pietro Labels'!C286</f>
        <v xml:space="preserve"> of the limit of eur500m, if the quality is extremely high, aaa, if you have an excellent loan to value and the issuing has to be this year, then there's an excellent opportunity to think about buying cmbs papers in this segment. and we are completely convinced that this is a very attractive opportunity which will arise this year, where we think we have to do it. concerning the development of the german mortgage bonds, i am not convinced and i can't see that there's a pressure on the margin, not -- in no way. juergen junginger, aareal bank ag - md of ir johannes, please? johannes thormann, hsbc - analyst johannes thormann, hsbc. three questions, please. first of all, concerning your credit portfolio, is it right to think that the u.k. is in western europe? and could you give a split for th</v>
      </c>
      <c r="D286" s="10" t="str">
        <f>'Pietro Labels'!D286</f>
        <v>germany</v>
      </c>
      <c r="E286" s="10">
        <f>'Pietro Labels'!E286</f>
        <v>42465</v>
      </c>
      <c r="F286" s="10">
        <f>'Pietro Labels'!F286</f>
        <v>1</v>
      </c>
      <c r="G286" s="10">
        <f>VLOOKUP(E286,'Nico Labels'!$E$2:$F$301, 2, FALSE)</f>
        <v>0</v>
      </c>
      <c r="H286" s="10">
        <f t="shared" si="16"/>
        <v>1</v>
      </c>
      <c r="I286" s="10">
        <v>0</v>
      </c>
      <c r="J286" s="11">
        <f t="shared" si="17"/>
        <v>0</v>
      </c>
      <c r="K286" s="10"/>
      <c r="L286" s="10">
        <f>VLOOKUP('Combined Labels'!E286,'Pietro Labels'!$E$2:$G$301, 3,FALSE)</f>
        <v>0</v>
      </c>
      <c r="M286" s="10">
        <f>VLOOKUP('Combined Labels'!E286, 'Nico Labels'!E286:G585, 3, FALSE)</f>
        <v>0</v>
      </c>
      <c r="N286">
        <f t="shared" si="18"/>
        <v>0</v>
      </c>
      <c r="P286">
        <f t="shared" si="19"/>
        <v>0</v>
      </c>
      <c r="Q286" t="str">
        <f>_xlfn.XLOOKUP(E286,'Nico Labels'!$E$2:$E$301,'Nico Labels'!$C$2:$C$301,,0,1)</f>
        <v xml:space="preserve"> of the limit of eur500m, if the quality is extremely high, aaa, if you have an excellent loan to value and the issuing has to be this year, then there's an excellent opportunity to think about buying cmbs papers in this segment. and we are completely convinced that this is a very attractive opportunity which will arise this year, where we think we have to do it. concerning the development of the german mortgage bonds, i am not convinced and i can't see that there's a pressure on the margin, not -- in no way. juergen junginger, aareal bank ag - md of ir johannes, please? johannes thormann, hsbc - analyst johannes thormann, hsbc. three questions, please. first of all, concerning your credit portfolio, is it right to think that the u.k. is in western europe? and could you give a split for th</v>
      </c>
    </row>
    <row r="287" spans="1:17" ht="101.5" x14ac:dyDescent="0.35">
      <c r="A287" s="10" t="str">
        <f>'Pietro Labels'!A287</f>
        <v>germany</v>
      </c>
      <c r="B287" s="10">
        <f>'Pietro Labels'!B287</f>
        <v>35753</v>
      </c>
      <c r="C287" s="12" t="str">
        <f>'Pietro Labels'!C287</f>
        <v xml:space="preserve"> results. is there any other kind of impending or deferred or whatever change in the management team which we could expect? patrick frost, swiss life holding ag - group ceo &amp; chairman of the corporate executive board well, on the second question, there is nothing to report here. and on the first question, on the zzr, well, we've been hoping for some reform or, let's say, the insurance industry in germany has been hoping for some reform on the zzr for quite some time, but the political process has been dragging on. and we have very limited visibility now after the summer vacation on what will happen. the impact for us is actually quite limited as it has been quite easy to cover the zzr. you could even say, on the contrary, because we've realized some gains in the past to cover the zzr. we'v</v>
      </c>
      <c r="D287" s="10" t="str">
        <f>'Pietro Labels'!D287</f>
        <v>germany</v>
      </c>
      <c r="E287" s="10">
        <f>'Pietro Labels'!E287</f>
        <v>152743</v>
      </c>
      <c r="F287" s="10">
        <f>'Pietro Labels'!F287</f>
        <v>0</v>
      </c>
      <c r="G287" s="10">
        <f>VLOOKUP(E287,'Nico Labels'!$E$2:$F$301, 2, FALSE)</f>
        <v>0</v>
      </c>
      <c r="H287" s="10">
        <f t="shared" si="16"/>
        <v>0</v>
      </c>
      <c r="I287" s="10"/>
      <c r="J287" s="11">
        <f t="shared" si="17"/>
        <v>0</v>
      </c>
      <c r="K287" s="10"/>
      <c r="L287" s="10">
        <f>VLOOKUP('Combined Labels'!E287,'Pietro Labels'!$E$2:$G$301, 3,FALSE)</f>
        <v>0</v>
      </c>
      <c r="M287" s="10">
        <f>VLOOKUP('Combined Labels'!E287, 'Nico Labels'!E287:G586, 3, FALSE)</f>
        <v>0</v>
      </c>
      <c r="N287">
        <f t="shared" si="18"/>
        <v>0</v>
      </c>
      <c r="P287">
        <f t="shared" si="19"/>
        <v>0</v>
      </c>
      <c r="Q287" t="str">
        <f>_xlfn.XLOOKUP(E287,'Nico Labels'!$E$2:$E$301,'Nico Labels'!$C$2:$C$301,,0,1)</f>
        <v xml:space="preserve"> results. is there any other kind of impending or deferred or whatever change in the management team which we could expect? patrick frost, swiss life holding ag - group ceo &amp; chairman of the corporate executive board well, on the second question, there is nothing to report here. and on the first question, on the zzr, well, we've been hoping for some reform or, let's say, the insurance industry in germany has been hoping for some reform on the zzr for quite some time, but the political process has been dragging on. and we have very limited visibility now after the summer vacation on what will happen. the impact for us is actually quite limited as it has been quite easy to cover the zzr. you could even say, on the contrary, because we've realized some gains in the past to cover the zzr. we'v</v>
      </c>
    </row>
    <row r="288" spans="1:17" ht="101.5" x14ac:dyDescent="0.35">
      <c r="A288" s="10" t="str">
        <f>'Pietro Labels'!A288</f>
        <v>greece</v>
      </c>
      <c r="B288" s="10">
        <f>'Pietro Labels'!B288</f>
        <v>13677</v>
      </c>
      <c r="C288" s="12" t="str">
        <f>'Pietro Labels'!C288</f>
        <v xml:space="preserve"> ceo with respect to greece. well, greece is a magical country. what i mean is as is well known, in the second quarter of 2008 greek treasuries in our statement under international standards we had a negative impact. greek banks booked them directly in equity, that leads to a difference. in other words the accounting data, in view of the way they are applied in accounting standards are applied in greece cannot be compared directly. i mean i certainly saw several examples for banks. in the same way our assessment from paris about greek risks is quite notably different from the one greek players make within the greek market. so, yes, there are certainly a disagreement about the situation in greece. with respect to several greek banks, maybe we're being too cautious, but that's the way we see</v>
      </c>
      <c r="D288" s="10" t="str">
        <f>'Pietro Labels'!D288</f>
        <v>greece</v>
      </c>
      <c r="E288" s="10">
        <f>'Pietro Labels'!E288</f>
        <v>57818</v>
      </c>
      <c r="F288" s="10">
        <f>'Pietro Labels'!F288</f>
        <v>-1</v>
      </c>
      <c r="G288" s="10">
        <f>VLOOKUP(E288,'Nico Labels'!$E$2:$F$301, 2, FALSE)</f>
        <v>-1</v>
      </c>
      <c r="H288" s="10">
        <f t="shared" si="16"/>
        <v>0</v>
      </c>
      <c r="I288" s="10"/>
      <c r="J288" s="11">
        <f t="shared" si="17"/>
        <v>-1</v>
      </c>
      <c r="K288" s="10"/>
      <c r="L288" s="10">
        <f>VLOOKUP('Combined Labels'!E288,'Pietro Labels'!$E$2:$G$301, 3,FALSE)</f>
        <v>0</v>
      </c>
      <c r="M288" s="10">
        <f>VLOOKUP('Combined Labels'!E288, 'Nico Labels'!E288:G587, 3, FALSE)</f>
        <v>0</v>
      </c>
      <c r="N288">
        <f t="shared" si="18"/>
        <v>0</v>
      </c>
      <c r="P288">
        <f t="shared" si="19"/>
        <v>0</v>
      </c>
      <c r="Q288" t="str">
        <f>_xlfn.XLOOKUP(E288,'Nico Labels'!$E$2:$E$301,'Nico Labels'!$C$2:$C$301,,0,1)</f>
        <v xml:space="preserve"> ceo with respect to greece. well, greece is a magical country. what i mean is as is well known, in the second quarter of 2008 greek treasuries in our statement under international standards we had a negative impact. greek banks booked them directly in equity, that leads to a difference. in other words the accounting data, in view of the way they are applied in accounting standards are applied in greece cannot be compared directly. i mean i certainly saw several examples for banks. in the same way our assessment from paris about greek risks is quite notably different from the one greek players make within the greek market. so, yes, there are certainly a disagreement about the situation in greece. with respect to several greek banks, maybe we're being too cautious, but that's the way we see</v>
      </c>
    </row>
    <row r="289" spans="1:17" ht="101.5" x14ac:dyDescent="0.35">
      <c r="A289" s="10" t="str">
        <f>'Pietro Labels'!A289</f>
        <v>romania</v>
      </c>
      <c r="B289" s="10">
        <f>'Pietro Labels'!B289</f>
        <v>18250</v>
      </c>
      <c r="C289" s="12" t="str">
        <f>'Pietro Labels'!C289</f>
        <v>ppened. you said what you think will happen for the remainder of the year. i just wondered what happened between the first-quarter conference call and the end of the quarter, in terms of which areas disappointed that you were expecting to see it a little bit stronger? that would be the first question. secondly, are we -- should we worry about the level of the swiss franc? thirdly, a few points on romania. there's quite a strong trading income number in q2. where did it come from and is it a one-off? you do actually mention in your presentation, on slide 45, that deposit -- competition on the deposit side was one of the reasons for the net interest income falling and, yet, in the presentation you tell us that you have been able to reduce your deposit payments in romania. those two things do</v>
      </c>
      <c r="D289" s="10" t="str">
        <f>'Pietro Labels'!D289</f>
        <v>romania</v>
      </c>
      <c r="E289" s="10">
        <f>'Pietro Labels'!E289</f>
        <v>80741</v>
      </c>
      <c r="F289" s="10">
        <f>'Pietro Labels'!F289</f>
        <v>1</v>
      </c>
      <c r="G289" s="10">
        <f>VLOOKUP(E289,'Nico Labels'!$E$2:$F$301, 2, FALSE)</f>
        <v>0</v>
      </c>
      <c r="H289" s="10">
        <f t="shared" si="16"/>
        <v>1</v>
      </c>
      <c r="I289" s="10">
        <v>0</v>
      </c>
      <c r="J289" s="11">
        <f t="shared" si="17"/>
        <v>0</v>
      </c>
      <c r="K289" s="10"/>
      <c r="L289" s="10">
        <f>VLOOKUP('Combined Labels'!E289,'Pietro Labels'!$E$2:$G$301, 3,FALSE)</f>
        <v>0</v>
      </c>
      <c r="M289" s="10">
        <f>VLOOKUP('Combined Labels'!E289, 'Nico Labels'!E289:G588, 3, FALSE)</f>
        <v>0</v>
      </c>
      <c r="N289">
        <f t="shared" si="18"/>
        <v>0</v>
      </c>
      <c r="P289">
        <f t="shared" si="19"/>
        <v>0</v>
      </c>
      <c r="Q289" t="str">
        <f>_xlfn.XLOOKUP(E289,'Nico Labels'!$E$2:$E$301,'Nico Labels'!$C$2:$C$301,,0,1)</f>
        <v>ppened. you said what you think will happen for the remainder of the year. i just wondered what happened between the first-quarter conference call and the end of the quarter, in terms of which areas disappointed that you were expecting to see it a little bit stronger? that would be the first question. secondly, are we -- should we worry about the level of the swiss franc? thirdly, a few points on romania. there's quite a strong trading income number in q2. where did it come from and is it a one-off? you do actually mention in your presentation, on slide 45, that deposit -- competition on the deposit side was one of the reasons for the net interest income falling and, yet, in the presentation you tell us that you have been able to reduce your deposit payments in romania. those two things do</v>
      </c>
    </row>
    <row r="290" spans="1:17" ht="101.5" x14ac:dyDescent="0.35">
      <c r="A290" s="10" t="str">
        <f>'Pietro Labels'!A290</f>
        <v>hungary</v>
      </c>
      <c r="B290" s="10">
        <f>'Pietro Labels'!B290</f>
        <v>19773</v>
      </c>
      <c r="C290" s="12" t="str">
        <f>'Pietro Labels'!C290</f>
        <v xml:space="preserve"> the business segments. so here i am talking about the first time about diversification of our group, which makes us very crisis-proof and helps us also to make the profits when markets are regaining importance. as you can see, higher provisioning in hungary was even more than fully compensated by profits in other countries in central europe alone. so in other words, we could cover huge losses in hungary last year, which we did, eur355m was the loss in hungary in the year 2011. but we could compensate that large loss; it was by the way the highest loss of a single country that we ever made in the history of the company. we could cover that single loss out of one region only, which is central europe, and still posted a profit in the region of eur33m. earnings improved in most of our operati</v>
      </c>
      <c r="D290" s="10" t="str">
        <f>'Pietro Labels'!D290</f>
        <v>hungary</v>
      </c>
      <c r="E290" s="10">
        <f>'Pietro Labels'!E290</f>
        <v>90327</v>
      </c>
      <c r="F290" s="10">
        <f>'Pietro Labels'!F290</f>
        <v>-2</v>
      </c>
      <c r="G290" s="10">
        <f>VLOOKUP(E290,'Nico Labels'!$E$2:$F$301, 2, FALSE)</f>
        <v>-2</v>
      </c>
      <c r="H290" s="10">
        <f t="shared" si="16"/>
        <v>0</v>
      </c>
      <c r="I290" s="10"/>
      <c r="J290" s="11">
        <f t="shared" si="17"/>
        <v>-2</v>
      </c>
      <c r="K290" s="10"/>
      <c r="L290" s="10">
        <f>VLOOKUP('Combined Labels'!E290,'Pietro Labels'!$E$2:$G$301, 3,FALSE)</f>
        <v>0</v>
      </c>
      <c r="M290" s="10">
        <f>VLOOKUP('Combined Labels'!E290, 'Nico Labels'!E290:G589, 3, FALSE)</f>
        <v>0</v>
      </c>
      <c r="N290">
        <f t="shared" si="18"/>
        <v>0</v>
      </c>
      <c r="P290">
        <f t="shared" si="19"/>
        <v>0</v>
      </c>
      <c r="Q290" t="str">
        <f>_xlfn.XLOOKUP(E290,'Nico Labels'!$E$2:$E$301,'Nico Labels'!$C$2:$C$301,,0,1)</f>
        <v xml:space="preserve"> the business segments. so here i am talking about the first time about diversification of our group, which makes us very crisis-proof and helps us also to make the profits when markets are regaining importance. as you can see, higher provisioning in hungary was even more than fully compensated by profits in other countries in central europe alone. so in other words, we could cover huge losses in hungary last year, which we did, eur355m was the loss in hungary in the year 2011. but we could compensate that large loss; it was by the way the highest loss of a single country that we ever made in the history of the company. we could cover that single loss out of one region only, which is central europe, and still posted a profit in the region of eur33m. earnings improved in most of our operati</v>
      </c>
    </row>
    <row r="291" spans="1:17" ht="101.5" x14ac:dyDescent="0.35">
      <c r="A291" s="10" t="str">
        <f>'Pietro Labels'!A291</f>
        <v>austria</v>
      </c>
      <c r="B291" s="10">
        <f>'Pietro Labels'!B291</f>
        <v>36616</v>
      </c>
      <c r="C291" s="12" t="str">
        <f>'Pietro Labels'!C291</f>
        <v>y presentation on slide 17 with a short summary of the highlights and the confirmation of our outlook 2018. looking back, over the first 9 months 2018, i would particularly want to highlight the ongoing consolidation in our cee market with the merger of local companies, composite insurance -- insurers with life insurance companies specialized in the bank distribution channel completed not only in austria but also in slovakia, hungary and croatia. the merger in the czech republic is expected to be completed by early 2019. similarly, the acquisition of seesam insurance in the baltic states has been completed as has the merger of axa and bcr life in romania as well as compensa life and polisa life in poland. the purchase agreement for the acquisition of gothaer tu in poland has also been sign</v>
      </c>
      <c r="D291" s="10" t="str">
        <f>'Pietro Labels'!D291</f>
        <v>austria</v>
      </c>
      <c r="E291" s="10">
        <f>'Pietro Labels'!E291</f>
        <v>155795</v>
      </c>
      <c r="F291" s="10">
        <f>'Pietro Labels'!F291</f>
        <v>0</v>
      </c>
      <c r="G291" s="10">
        <f>VLOOKUP(E291,'Nico Labels'!$E$2:$F$301, 2, FALSE)</f>
        <v>0</v>
      </c>
      <c r="H291" s="10">
        <f t="shared" si="16"/>
        <v>0</v>
      </c>
      <c r="I291" s="10"/>
      <c r="J291" s="11">
        <f t="shared" si="17"/>
        <v>0</v>
      </c>
      <c r="K291" s="10"/>
      <c r="L291" s="10">
        <f>VLOOKUP('Combined Labels'!E291,'Pietro Labels'!$E$2:$G$301, 3,FALSE)</f>
        <v>0</v>
      </c>
      <c r="M291" s="10">
        <f>VLOOKUP('Combined Labels'!E291, 'Nico Labels'!E291:G590, 3, FALSE)</f>
        <v>0</v>
      </c>
      <c r="N291">
        <f t="shared" si="18"/>
        <v>0</v>
      </c>
      <c r="P291">
        <f t="shared" si="19"/>
        <v>0</v>
      </c>
      <c r="Q291" t="str">
        <f>_xlfn.XLOOKUP(E291,'Nico Labels'!$E$2:$E$301,'Nico Labels'!$C$2:$C$301,,0,1)</f>
        <v>y presentation on slide 17 with a short summary of the highlights and the confirmation of our outlook 2018. looking back, over the first 9 months 2018, i would particularly want to highlight the ongoing consolidation in our cee market with the merger of local companies, composite insurance -- insurers with life insurance companies specialized in the bank distribution channel completed not only in austria but also in slovakia, hungary and croatia. the merger in the czech republic is expected to be completed by early 2019. similarly, the acquisition of seesam insurance in the baltic states has been completed as has the merger of axa and bcr life in romania as well as compensa life and polisa life in poland. the purchase agreement for the acquisition of gothaer tu in poland has also been sign</v>
      </c>
    </row>
    <row r="292" spans="1:17" ht="101.5" x14ac:dyDescent="0.35">
      <c r="A292" s="10" t="str">
        <f>'Pietro Labels'!A292</f>
        <v>italian</v>
      </c>
      <c r="B292" s="10">
        <f>'Pietro Labels'!B292</f>
        <v>2762</v>
      </c>
      <c r="C292" s="12" t="str">
        <f>'Pietro Labels'!C292</f>
        <v xml:space="preserve"> impact of keluma, the €80m reduction in the assets that you have on the keluma [indiscernible] situation. if you can just give me a quick explanation. thank you. matteo arpe, capitalia - ceo and the number of the network, [indiscernible] network, was just shown by larry, therefore i will not repeat that. but the book value and [assets]. it is the total book value of the [gruppo], so [speaking in italian]-- 6.3 before, yes. after, yes, you have to deduct the number that we showed there, which is an estimate, again. and let us come to the loan growth, which is an important question. we have to-- i don't see an increase in the second half. that was important, but there is a focus by all the banks to make a good quality. we have to compensate, as a system, many loans, so that at the end of 20</v>
      </c>
      <c r="D292" s="10" t="str">
        <f>'Pietro Labels'!D292</f>
        <v>italy</v>
      </c>
      <c r="E292" s="10">
        <f>'Pietro Labels'!E292</f>
        <v>9442</v>
      </c>
      <c r="F292" s="10">
        <f>'Pietro Labels'!F292</f>
        <v>0</v>
      </c>
      <c r="G292" s="10">
        <f>VLOOKUP(E292,'Nico Labels'!$E$2:$F$301, 2, FALSE)</f>
        <v>0</v>
      </c>
      <c r="H292" s="10">
        <f t="shared" si="16"/>
        <v>0</v>
      </c>
      <c r="I292" s="10"/>
      <c r="J292" s="11">
        <f t="shared" si="17"/>
        <v>0</v>
      </c>
      <c r="K292" s="10"/>
      <c r="L292" s="10">
        <f>VLOOKUP('Combined Labels'!E292,'Pietro Labels'!$E$2:$G$301, 3,FALSE)</f>
        <v>0</v>
      </c>
      <c r="M292" s="10">
        <f>VLOOKUP('Combined Labels'!E292, 'Nico Labels'!E292:G591, 3, FALSE)</f>
        <v>1</v>
      </c>
      <c r="N292">
        <f t="shared" si="18"/>
        <v>1</v>
      </c>
      <c r="O292">
        <v>1</v>
      </c>
      <c r="P292">
        <f t="shared" si="19"/>
        <v>1</v>
      </c>
      <c r="Q292" t="str">
        <f>_xlfn.XLOOKUP(E292,'Nico Labels'!$E$2:$E$301,'Nico Labels'!$C$2:$C$301,,0,1)</f>
        <v xml:space="preserve"> impact of keluma, the €80m reduction in the assets that you have on the keluma [indiscernible] situation. if you can just give me a quick explanation. thank you. matteo arpe, capitalia - ceo and the number of the network, [indiscernible] network, was just shown by larry, therefore i will not repeat that. but the book value and [assets]. it is the total book value of the [gruppo], so [speaking in italian]-- 6.3 before, yes. after, yes, you have to deduct the number that we showed there, which is an estimate, again. and let us come to the loan growth, which is an important question. we have to-- i don't see an increase in the second half. that was important, but there is a focus by all the banks to make a good quality. we have to compensate, as a system, many loans, so that at the end of 20</v>
      </c>
    </row>
    <row r="293" spans="1:17" ht="101.5" x14ac:dyDescent="0.35">
      <c r="A293" s="10" t="str">
        <f>'Pietro Labels'!A293</f>
        <v>germany</v>
      </c>
      <c r="B293" s="10">
        <f>'Pietro Labels'!B293</f>
        <v>15234</v>
      </c>
      <c r="C293" s="12" t="str">
        <f>'Pietro Labels'!C293</f>
        <v>fd offering. we also enhanced our otc limits. with regard to our online activities, we launched a new version of our markets &amp; prices section on our website. it's now state-of-the-art again and it's really worth a look at it. we introduced mobiletan for our banking and online offering. we -- for the investment area, we extended our etf savings plans. we now have the largest and widest offering in germany. and in the banking area, we introduced the dab gift cards, very nice present in our member shop. and also we should mention for the banking that we, of course as a member of cash group, also are able to use the shell offering of withdrawing money at shell gas stations. and for dab start!, we will spend a few minutes in a second. let's turn page 13 giving some highlights of our forex offer</v>
      </c>
      <c r="D293" s="10" t="str">
        <f>'Pietro Labels'!D293</f>
        <v>germany</v>
      </c>
      <c r="E293" s="10">
        <f>'Pietro Labels'!E293</f>
        <v>64556</v>
      </c>
      <c r="F293" s="10">
        <f>'Pietro Labels'!F293</f>
        <v>0</v>
      </c>
      <c r="G293" s="10">
        <f>VLOOKUP(E293,'Nico Labels'!$E$2:$F$301, 2, FALSE)</f>
        <v>0</v>
      </c>
      <c r="H293" s="10">
        <f t="shared" si="16"/>
        <v>0</v>
      </c>
      <c r="I293" s="10"/>
      <c r="J293" s="11">
        <f t="shared" si="17"/>
        <v>0</v>
      </c>
      <c r="K293" s="10"/>
      <c r="L293" s="10">
        <f>VLOOKUP('Combined Labels'!E293,'Pietro Labels'!$E$2:$G$301, 3,FALSE)</f>
        <v>0</v>
      </c>
      <c r="M293" s="10">
        <f>VLOOKUP('Combined Labels'!E293, 'Nico Labels'!E293:G592, 3, FALSE)</f>
        <v>0</v>
      </c>
      <c r="N293">
        <f t="shared" si="18"/>
        <v>0</v>
      </c>
      <c r="P293">
        <f t="shared" si="19"/>
        <v>0</v>
      </c>
      <c r="Q293" t="str">
        <f>_xlfn.XLOOKUP(E293,'Nico Labels'!$E$2:$E$301,'Nico Labels'!$C$2:$C$301,,0,1)</f>
        <v>fd offering. we also enhanced our otc limits. with regard to our online activities, we launched a new version of our markets &amp; prices section on our website. it's now state-of-the-art again and it's really worth a look at it. we introduced mobiletan for our banking and online offering. we -- for the investment area, we extended our etf savings plans. we now have the largest and widest offering in germany. and in the banking area, we introduced the dab gift cards, very nice present in our member shop. and also we should mention for the banking that we, of course as a member of cash group, also are able to use the shell offering of withdrawing money at shell gas stations. and for dab start!, we will spend a few minutes in a second. let's turn page 13 giving some highlights of our forex offer</v>
      </c>
    </row>
    <row r="294" spans="1:17" ht="101.5" x14ac:dyDescent="0.35">
      <c r="A294" s="10" t="str">
        <f>'Pietro Labels'!A294</f>
        <v>greece</v>
      </c>
      <c r="B294" s="10">
        <f>'Pietro Labels'!B294</f>
        <v>18540</v>
      </c>
      <c r="C294" s="12" t="str">
        <f>'Pietro Labels'!C294</f>
        <v>said, july and august continued to show a positive trend. stefan nedialkov, citigroup - analyst okay, and how about greek deposits for july and august? similar situation or --? yiannis kypri, bank of cyprus public company ltd. - deputy ceo in greece, we are starting to see a reversal of the trend of deposits previously taken out of greece, especially in august. we are seeing positive inflows into greece and obviously into bank of cyprus (inaudible). it was a small positive net inflow, and we expect this will continue in the following months. stefan nedialkov, citigroup - analyst okay. in terms of available assets for repoing with the ecb, are you able to disclose the amounts? i assume it is a proportion of your liquid assets overall, plus some of the securitizations you have recently done.</v>
      </c>
      <c r="D294" s="10" t="str">
        <f>'Pietro Labels'!D294</f>
        <v>greece</v>
      </c>
      <c r="E294" s="10">
        <f>'Pietro Labels'!E294</f>
        <v>83341</v>
      </c>
      <c r="F294" s="10">
        <f>'Pietro Labels'!F294</f>
        <v>1</v>
      </c>
      <c r="G294" s="10">
        <f>VLOOKUP(E294,'Nico Labels'!$E$2:$F$301, 2, FALSE)</f>
        <v>1</v>
      </c>
      <c r="H294" s="10">
        <f t="shared" si="16"/>
        <v>0</v>
      </c>
      <c r="I294" s="10"/>
      <c r="J294" s="11">
        <f t="shared" si="17"/>
        <v>1</v>
      </c>
      <c r="K294" s="10"/>
      <c r="L294" s="10">
        <f>VLOOKUP('Combined Labels'!E294,'Pietro Labels'!$E$2:$G$301, 3,FALSE)</f>
        <v>0</v>
      </c>
      <c r="M294" s="10">
        <f>VLOOKUP('Combined Labels'!E294, 'Nico Labels'!E294:G593, 3, FALSE)</f>
        <v>0</v>
      </c>
      <c r="N294">
        <f t="shared" si="18"/>
        <v>0</v>
      </c>
      <c r="P294">
        <f t="shared" si="19"/>
        <v>0</v>
      </c>
      <c r="Q294" t="str">
        <f>_xlfn.XLOOKUP(E294,'Nico Labels'!$E$2:$E$301,'Nico Labels'!$C$2:$C$301,,0,1)</f>
        <v>said, july and august continued to show a positive trend. stefan nedialkov, citigroup - analyst okay, and how about greek deposits for july and august? similar situation or --? yiannis kypri, bank of cyprus public company ltd. - deputy ceo in greece, we are starting to see a reversal of the trend of deposits previously taken out of greece, especially in august. we are seeing positive inflows into greece and obviously into bank of cyprus (inaudible). it was a small positive net inflow, and we expect this will continue in the following months. stefan nedialkov, citigroup - analyst okay. in terms of available assets for repoing with the ecb, are you able to disclose the amounts? i assume it is a proportion of your liquid assets overall, plus some of the securitizations you have recently done.</v>
      </c>
    </row>
    <row r="295" spans="1:17" ht="101.5" x14ac:dyDescent="0.35">
      <c r="A295" s="10" t="str">
        <f>'Pietro Labels'!A295</f>
        <v>germany</v>
      </c>
      <c r="B295" s="10">
        <f>'Pietro Labels'!B295</f>
        <v>12174</v>
      </c>
      <c r="C295" s="12" t="str">
        <f>'Pietro Labels'!C295</f>
        <v xml:space="preserve"> denominated and then a little caveat we have to put on these numbers. provision for credit losses, we had an increase but it was primarily driven by the re-class effects. we have provided those re-class numbers in the packs for your references. but here you see it was primarily driven, but we did also see some increases, especially in some of our credit portfolios outside of europe -- outside of germany, sorry. our problem loans, here the statistic, they obviously, based on the current conditions, have increased. there is a re-class effect in this as well. and, therefore, the coverage ratio that you see lower here is impacted by the re-class effect, it would have been around 61% without -- if you eliminate the re-classing effect. let me move now to the part that definitely continues to be</v>
      </c>
      <c r="D295" s="10" t="str">
        <f>'Pietro Labels'!D295</f>
        <v>germany</v>
      </c>
      <c r="E295" s="10">
        <f>'Pietro Labels'!E295</f>
        <v>50414</v>
      </c>
      <c r="F295" s="10">
        <f>'Pietro Labels'!F295</f>
        <v>0</v>
      </c>
      <c r="G295" s="10">
        <f>VLOOKUP(E295,'Nico Labels'!$E$2:$F$301, 2, FALSE)</f>
        <v>0</v>
      </c>
      <c r="H295" s="10">
        <f t="shared" si="16"/>
        <v>0</v>
      </c>
      <c r="I295" s="10"/>
      <c r="J295" s="11">
        <f t="shared" si="17"/>
        <v>0</v>
      </c>
      <c r="K295" s="10"/>
      <c r="L295" s="10">
        <f>VLOOKUP('Combined Labels'!E295,'Pietro Labels'!$E$2:$G$301, 3,FALSE)</f>
        <v>1</v>
      </c>
      <c r="M295" s="10">
        <f>VLOOKUP('Combined Labels'!E295, 'Nico Labels'!E295:G594, 3, FALSE)</f>
        <v>0</v>
      </c>
      <c r="N295">
        <f t="shared" si="18"/>
        <v>1</v>
      </c>
      <c r="O295">
        <v>1</v>
      </c>
      <c r="P295">
        <f t="shared" si="19"/>
        <v>1</v>
      </c>
      <c r="Q295" t="str">
        <f>_xlfn.XLOOKUP(E295,'Nico Labels'!$E$2:$E$301,'Nico Labels'!$C$2:$C$301,,0,1)</f>
        <v xml:space="preserve"> denominated and then a little caveat we have to put on these numbers. provision for credit losses, we had an increase but it was primarily driven by the re-class effects. we have provided those re-class numbers in the packs for your references. but here you see it was primarily driven, but we did also see some increases, especially in some of our credit portfolios outside of europe -- outside of germany, sorry. our problem loans, here the statistic, they obviously, based on the current conditions, have increased. there is a re-class effect in this as well. and, therefore, the coverage ratio that you see lower here is impacted by the re-class effect, it would have been around 61% without -- if you eliminate the re-classing effect. let me move now to the part that definitely continues to be</v>
      </c>
    </row>
    <row r="296" spans="1:17" ht="101.5" x14ac:dyDescent="0.35">
      <c r="A296" s="10" t="str">
        <f>'Pietro Labels'!A296</f>
        <v>germany</v>
      </c>
      <c r="B296" s="10">
        <f>'Pietro Labels'!B296</f>
        <v>44167</v>
      </c>
      <c r="C296" s="12" t="str">
        <f>'Pietro Labels'!C296</f>
        <v xml:space="preserve"> flavor. i do think we are going to get an acceleration of opportunities once the moratoria expires and we'll see who is in a strong capital position, who's been running a franchise in a resilient way and who hasn't. so i think that will lend opportunities to us, hopefully. as far as housing loans, it's broad-based. it's across the core markets. netherlands obviously is one market, but as well as germany and austria. the netherlands is just coming from a much lower base, right, so you don't have the amortization there. but we're seeing it's a pretty healthy broad-based development across the dach/nl region as we term it. and then corporate lending, you rightfully highlight that it is the first quarter, i guess. quarter-over-quarter, there's an uptick. but we're going to be conservative, má</v>
      </c>
      <c r="D296" s="10" t="str">
        <f>'Pietro Labels'!D296</f>
        <v>germany</v>
      </c>
      <c r="E296" s="10">
        <f>'Pietro Labels'!E296</f>
        <v>181056</v>
      </c>
      <c r="F296" s="10">
        <f>'Pietro Labels'!F296</f>
        <v>0</v>
      </c>
      <c r="G296" s="10">
        <f>VLOOKUP(E296,'Nico Labels'!$E$2:$F$301, 2, FALSE)</f>
        <v>0</v>
      </c>
      <c r="H296" s="10">
        <f t="shared" si="16"/>
        <v>0</v>
      </c>
      <c r="I296" s="10"/>
      <c r="J296" s="11">
        <f t="shared" si="17"/>
        <v>0</v>
      </c>
      <c r="K296" s="10"/>
      <c r="L296" s="10">
        <f>VLOOKUP('Combined Labels'!E296,'Pietro Labels'!$E$2:$G$301, 3,FALSE)</f>
        <v>1</v>
      </c>
      <c r="M296" s="10">
        <f>VLOOKUP('Combined Labels'!E296, 'Nico Labels'!E296:G595, 3, FALSE)</f>
        <v>0</v>
      </c>
      <c r="N296">
        <f t="shared" si="18"/>
        <v>1</v>
      </c>
      <c r="O296">
        <v>1</v>
      </c>
      <c r="P296">
        <f t="shared" si="19"/>
        <v>1</v>
      </c>
      <c r="Q296" t="str">
        <f>_xlfn.XLOOKUP(E296,'Nico Labels'!$E$2:$E$301,'Nico Labels'!$C$2:$C$301,,0,1)</f>
        <v xml:space="preserve"> flavor. i do think we are going to get an acceleration of opportunities once the moratoria expires and we'll see who is in a strong capital position, who's been running a franchise in a resilient way and who hasn't. so i think that will lend opportunities to us, hopefully. as far as housing loans, it's broad-based. it's across the core markets. netherlands obviously is one market, but as well as germany and austria. the netherlands is just coming from a much lower base, right, so you don't have the amortization there. but we're seeing it's a pretty healthy broad-based development across the dach/nl region as we term it. and then corporate lending, you rightfully highlight that it is the first quarter, i guess. quarter-over-quarter, there's an uptick. but we're going to be conservative, má</v>
      </c>
    </row>
    <row r="297" spans="1:17" ht="101.5" x14ac:dyDescent="0.35">
      <c r="A297" s="10" t="str">
        <f>'Pietro Labels'!A297</f>
        <v>greece</v>
      </c>
      <c r="B297" s="10">
        <f>'Pietro Labels'!B297</f>
        <v>2266</v>
      </c>
      <c r="C297" s="12" t="str">
        <f>'Pietro Labels'!C297</f>
        <v xml:space="preserve"> deputy ceo, mr. karamouzis, please go ahead sir. nikolaos karamouzis, efg eurobank ergasias sa - deputy ceo good afternoon, we are here today, along with me is my colleague byron ballis, deputy ceo of the bank. ms. hadjisotiriou, cfo of the bank and mr. tegopoulos, head of investor relations of the bank along with his team. i would like to say a few things about the macro economic environment in greece, based on recent evaluations the gdp growth for 2003 was estimated to be about 4% and it is expected that gdp growth for 2004 would be a bit below 4%. so, overall it is expected that greece would continue to share relatively strong growth conditions compared to the rest of europe. consumer price index, rose at 2.9% in april, which is reflecting the impact of fuel prices, rising fuel prices </v>
      </c>
      <c r="D297" s="10" t="str">
        <f>'Pietro Labels'!D297</f>
        <v>greece</v>
      </c>
      <c r="E297" s="10">
        <f>'Pietro Labels'!E297</f>
        <v>7038</v>
      </c>
      <c r="F297" s="10">
        <f>'Pietro Labels'!F297</f>
        <v>2</v>
      </c>
      <c r="G297" s="10">
        <f>VLOOKUP(E297,'Nico Labels'!$E$2:$F$301, 2, FALSE)</f>
        <v>2</v>
      </c>
      <c r="H297" s="10">
        <f t="shared" si="16"/>
        <v>0</v>
      </c>
      <c r="I297" s="10"/>
      <c r="J297" s="11">
        <f t="shared" si="17"/>
        <v>2</v>
      </c>
      <c r="K297" s="10"/>
      <c r="L297" s="10">
        <f>VLOOKUP('Combined Labels'!E297,'Pietro Labels'!$E$2:$G$301, 3,FALSE)</f>
        <v>0</v>
      </c>
      <c r="M297" s="10">
        <f>VLOOKUP('Combined Labels'!E297, 'Nico Labels'!E297:G596, 3, FALSE)</f>
        <v>0</v>
      </c>
      <c r="N297">
        <f t="shared" si="18"/>
        <v>0</v>
      </c>
      <c r="P297">
        <f t="shared" si="19"/>
        <v>0</v>
      </c>
      <c r="Q297" t="str">
        <f>_xlfn.XLOOKUP(E297,'Nico Labels'!$E$2:$E$301,'Nico Labels'!$C$2:$C$301,,0,1)</f>
        <v xml:space="preserve"> deputy ceo, mr. karamouzis, please go ahead sir. nikolaos karamouzis, efg eurobank ergasias sa - deputy ceo good afternoon, we are here today, along with me is my colleague byron ballis, deputy ceo of the bank. ms. hadjisotiriou, cfo of the bank and mr. tegopoulos, head of investor relations of the bank along with his team. i would like to say a few things about the macro economic environment in greece, based on recent evaluations the gdp growth for 2003 was estimated to be about 4% and it is expected that gdp growth for 2004 would be a bit below 4%. so, overall it is expected that greece would continue to share relatively strong growth conditions compared to the rest of europe. consumer price index, rose at 2.9% in april, which is reflecting the impact of fuel prices, rising fuel prices </v>
      </c>
    </row>
    <row r="298" spans="1:17" ht="101.5" x14ac:dyDescent="0.35">
      <c r="A298" s="10" t="str">
        <f>'Pietro Labels'!A298</f>
        <v>italy</v>
      </c>
      <c r="B298" s="10">
        <f>'Pietro Labels'!B298</f>
        <v>19022</v>
      </c>
      <c r="C298" s="12" t="str">
        <f>'Pietro Labels'!C298</f>
        <v>he size and liquidity of the italian government bond market. at the end of the third quarter, we had eur1.6b italian sovereigns in our treasury bond and now it's coming a very important remark but as at today, we have reduced our italian portfolio by eur400m to eur1.2b, which will burden the result of our non-trading assets with an amount of eur60m in the fourth quarter. also, we still believe in italy. we decided to reduce our position due to the high volatility which can currently be seen in the markets. and the high volatility was also the reason why we sold our portfolio of government bonds of the kingdom of spain. let's step further to the treasury portfolio concerning financials. on page 33 -- page 31 you can see the figures. we are highly convinced at our covered bond portfolios and</v>
      </c>
      <c r="D298" s="10" t="str">
        <f>'Pietro Labels'!D298</f>
        <v>italy</v>
      </c>
      <c r="E298" s="10">
        <f>'Pietro Labels'!E298</f>
        <v>85449</v>
      </c>
      <c r="F298" s="10">
        <f>'Pietro Labels'!F298</f>
        <v>-1</v>
      </c>
      <c r="G298" s="10">
        <f>VLOOKUP(E298,'Nico Labels'!$E$2:$F$301, 2, FALSE)</f>
        <v>-1</v>
      </c>
      <c r="H298" s="10">
        <f t="shared" si="16"/>
        <v>0</v>
      </c>
      <c r="I298" s="10"/>
      <c r="J298" s="11">
        <f t="shared" si="17"/>
        <v>-1</v>
      </c>
      <c r="K298" s="10"/>
      <c r="L298" s="10">
        <f>VLOOKUP('Combined Labels'!E298,'Pietro Labels'!$E$2:$G$301, 3,FALSE)</f>
        <v>0</v>
      </c>
      <c r="M298" s="10">
        <f>VLOOKUP('Combined Labels'!E298, 'Nico Labels'!E298:G597, 3, FALSE)</f>
        <v>0</v>
      </c>
      <c r="N298">
        <f t="shared" si="18"/>
        <v>0</v>
      </c>
      <c r="P298">
        <f t="shared" si="19"/>
        <v>0</v>
      </c>
      <c r="Q298" t="str">
        <f>_xlfn.XLOOKUP(E298,'Nico Labels'!$E$2:$E$301,'Nico Labels'!$C$2:$C$301,,0,1)</f>
        <v>he size and liquidity of the italian government bond market. at the end of the third quarter, we had eur1.6b italian sovereigns in our treasury bond and now it's coming a very important remark but as at today, we have reduced our italian portfolio by eur400m to eur1.2b, which will burden the result of our non-trading assets with an amount of eur60m in the fourth quarter. also, we still believe in italy. we decided to reduce our position due to the high volatility which can currently be seen in the markets. and the high volatility was also the reason why we sold our portfolio of government bonds of the kingdom of spain. let's step further to the treasury portfolio concerning financials. on page 33 -- page 31 you can see the figures. we are highly convinced at our covered bond portfolios and</v>
      </c>
    </row>
    <row r="299" spans="1:17" ht="101.5" x14ac:dyDescent="0.35">
      <c r="A299" s="10" t="str">
        <f>'Pietro Labels'!A299</f>
        <v>poland</v>
      </c>
      <c r="B299" s="10">
        <f>'Pietro Labels'!B299</f>
        <v>28504</v>
      </c>
      <c r="C299" s="12" t="str">
        <f>'Pietro Labels'!C299</f>
        <v xml:space="preserve">ast for the time being, the residual eur400 million restructuring costs are still valid. i just want to get a confirmation from you on this. and a second follow-up is: should we include or should we consider part of the eur400 million residual restructuring costs, should we include in that amount any potential damage coming out from the exposure in swiss mortgages; or would the swiss mortgages in poland be on top of the eur400 million? martin gruell, raiffeisen bank international ag - cfo clearly, any impact out of any conversion of swiss franc mortgages, as it was unfortunately -- as it happened in croatia last year is not included, because that would not be a restructuring element, very clearly. we do not believe that there will be a heavy burden coming out of swiss franc conversion law </v>
      </c>
      <c r="D299" s="10" t="str">
        <f>'Pietro Labels'!D299</f>
        <v>poland</v>
      </c>
      <c r="E299" s="10">
        <f>'Pietro Labels'!E299</f>
        <v>126338</v>
      </c>
      <c r="F299" s="10">
        <f>'Pietro Labels'!F299</f>
        <v>0</v>
      </c>
      <c r="G299" s="10">
        <f>VLOOKUP(E299,'Nico Labels'!$E$2:$F$301, 2, FALSE)</f>
        <v>0</v>
      </c>
      <c r="H299" s="10">
        <f t="shared" si="16"/>
        <v>0</v>
      </c>
      <c r="I299" s="10"/>
      <c r="J299" s="11">
        <f t="shared" si="17"/>
        <v>0</v>
      </c>
      <c r="K299" s="10"/>
      <c r="L299" s="10">
        <f>VLOOKUP('Combined Labels'!E299,'Pietro Labels'!$E$2:$G$301, 3,FALSE)</f>
        <v>1</v>
      </c>
      <c r="M299" s="10">
        <f>VLOOKUP('Combined Labels'!E299, 'Nico Labels'!E299:G598, 3, FALSE)</f>
        <v>0</v>
      </c>
      <c r="N299">
        <f t="shared" si="18"/>
        <v>1</v>
      </c>
      <c r="O299">
        <v>1</v>
      </c>
      <c r="P299">
        <f t="shared" si="19"/>
        <v>1</v>
      </c>
      <c r="Q299" t="str">
        <f>_xlfn.XLOOKUP(E299,'Nico Labels'!$E$2:$E$301,'Nico Labels'!$C$2:$C$301,,0,1)</f>
        <v xml:space="preserve">ast for the time being, the residual eur400 million restructuring costs are still valid. i just want to get a confirmation from you on this. and a second follow-up is: should we include or should we consider part of the eur400 million residual restructuring costs, should we include in that amount any potential damage coming out from the exposure in swiss mortgages; or would the swiss mortgages in poland be on top of the eur400 million? martin gruell, raiffeisen bank international ag - cfo clearly, any impact out of any conversion of swiss franc mortgages, as it was unfortunately -- as it happened in croatia last year is not included, because that would not be a restructuring element, very clearly. we do not believe that there will be a heavy burden coming out of swiss franc conversion law </v>
      </c>
    </row>
    <row r="300" spans="1:17" ht="101.5" x14ac:dyDescent="0.35">
      <c r="A300" s="10" t="str">
        <f>'Pietro Labels'!A300</f>
        <v>sweden</v>
      </c>
      <c r="B300" s="10">
        <f>'Pietro Labels'!B300</f>
        <v>44302</v>
      </c>
      <c r="C300" s="12" t="str">
        <f>'Pietro Labels'!C300</f>
        <v xml:space="preserve"> the full year, and that is supported by strong claims ratio then coming out from many of the markets. if you have a look at what's happening between the different countries, you can see that sweden is doing incredibly well in quarter 1, a bit of luck, some reserve gains in quarter 1 but also a strong growth in the market. so well, our competitive position in sweden is very good at the moment, so sweden is kind of in lead in quarter 1. denmark and norway is doing very well. u.k., slightly on the negative side, [more or less] it will be volatility. it's 1 quarter. we are confident that u.k. will come back and deliver good figures seen from a profitability point of view going forward. and the important totality here is that this kind of adds up to a combined ratio size 91.1%. there are some </v>
      </c>
      <c r="D300" s="10" t="str">
        <f>'Pietro Labels'!D300</f>
        <v>sweden</v>
      </c>
      <c r="E300" s="10">
        <f>'Pietro Labels'!E300</f>
        <v>181390</v>
      </c>
      <c r="F300" s="10">
        <f>'Pietro Labels'!F300</f>
        <v>1</v>
      </c>
      <c r="G300" s="10">
        <f>VLOOKUP(E300,'Nico Labels'!$E$2:$F$301, 2, FALSE)</f>
        <v>0</v>
      </c>
      <c r="H300" s="10">
        <f t="shared" si="16"/>
        <v>1</v>
      </c>
      <c r="I300" s="10">
        <v>0</v>
      </c>
      <c r="J300" s="11">
        <f t="shared" si="17"/>
        <v>0</v>
      </c>
      <c r="K300" s="10"/>
      <c r="L300" s="10">
        <f>VLOOKUP('Combined Labels'!E300,'Pietro Labels'!$E$2:$G$301, 3,FALSE)</f>
        <v>0</v>
      </c>
      <c r="M300" s="10">
        <f>VLOOKUP('Combined Labels'!E300, 'Nico Labels'!E300:G599, 3, FALSE)</f>
        <v>0</v>
      </c>
      <c r="N300">
        <f t="shared" si="18"/>
        <v>0</v>
      </c>
      <c r="P300">
        <f t="shared" si="19"/>
        <v>0</v>
      </c>
      <c r="Q300" t="str">
        <f>_xlfn.XLOOKUP(E300,'Nico Labels'!$E$2:$E$301,'Nico Labels'!$C$2:$C$301,,0,1)</f>
        <v xml:space="preserve"> the full year, and that is supported by strong claims ratio then coming out from many of the markets. if you have a look at what's happening between the different countries, you can see that sweden is doing incredibly well in quarter 1, a bit of luck, some reserve gains in quarter 1 but also a strong growth in the market. so well, our competitive position in sweden is very good at the moment, so sweden is kind of in lead in quarter 1. denmark and norway is doing very well. u.k., slightly on the negative side, [more or less] it will be volatility. it's 1 quarter. we are confident that u.k. will come back and deliver good figures seen from a profitability point of view going forward. and the important totality here is that this kind of adds up to a combined ratio size 91.1%. there are some </v>
      </c>
    </row>
    <row r="301" spans="1:17" ht="101.5" x14ac:dyDescent="0.35">
      <c r="A301" s="10" t="str">
        <f>'Pietro Labels'!A301</f>
        <v>german</v>
      </c>
      <c r="B301" s="10">
        <f>'Pietro Labels'!B301</f>
        <v>20792</v>
      </c>
      <c r="C301" s="12" t="str">
        <f>'Pietro Labels'!C301</f>
        <v>an annual basis, yes, but not on a quarterly basis, because usually we make the big reserve review and all the related figures to that in q3/q4, and only then that is available. michael haid, mainfirst bank - analyst okay. nikolaus von bomhard, munich re group ag - ceo let me come to the other two questions, as regarding german life business and this special interest reserve, zinszusatzreserve in german, this additional interest reserve that was implemented into the supervisory not too long ago. the estimate for the yearend 2012 is somewhere around eur400m, and you should know that this is a running estimate so that includes earlier years as well. whatever you did in earlier years is accounted against that amount. and since we did a good eur100m already in 2011 and have done close to anoth</v>
      </c>
      <c r="D301" s="10" t="str">
        <f>'Pietro Labels'!D301</f>
        <v>germany</v>
      </c>
      <c r="E301" s="10">
        <f>'Pietro Labels'!E301</f>
        <v>94631</v>
      </c>
      <c r="F301" s="10">
        <f>'Pietro Labels'!F301</f>
        <v>-1</v>
      </c>
      <c r="G301" s="10">
        <f>VLOOKUP(E301,'Nico Labels'!$E$2:$F$301, 2, FALSE)</f>
        <v>0</v>
      </c>
      <c r="H301" s="10">
        <f t="shared" si="16"/>
        <v>1</v>
      </c>
      <c r="I301" s="10">
        <v>0</v>
      </c>
      <c r="J301" s="11">
        <f t="shared" si="17"/>
        <v>0</v>
      </c>
      <c r="K301" s="10"/>
      <c r="L301" s="10">
        <f>VLOOKUP('Combined Labels'!E301,'Pietro Labels'!$E$2:$G$301, 3,FALSE)</f>
        <v>0</v>
      </c>
      <c r="M301" s="10">
        <f>VLOOKUP('Combined Labels'!E301, 'Nico Labels'!E301:G600, 3, FALSE)</f>
        <v>0</v>
      </c>
      <c r="N301">
        <f t="shared" si="18"/>
        <v>0</v>
      </c>
      <c r="P301">
        <f t="shared" si="19"/>
        <v>0</v>
      </c>
      <c r="Q301" t="str">
        <f>_xlfn.XLOOKUP(E301,'Nico Labels'!$E$2:$E$301,'Nico Labels'!$C$2:$C$301,,0,1)</f>
        <v>an annual basis, yes, but not on a quarterly basis, because usually we make the big reserve review and all the related figures to that in q3/q4, and only then that is available. michael haid, mainfirst bank - analyst okay. nikolaus von bomhard, munich re group ag - ceo let me come to the other two questions, as regarding german life business and this special interest reserve, zinszusatzreserve in german, this additional interest reserve that was implemented into the supervisory not too long ago. the estimate for the yearend 2012 is somewhere around eur400m, and you should know that this is a running estimate so that includes earlier years as well. whatever you did in earlier years is accounted against that amount. and since we did a good eur100m already in 2011 and have done close to anoth</v>
      </c>
    </row>
    <row r="302" spans="1:17" x14ac:dyDescent="0.35">
      <c r="H302">
        <f>SUM(H2:H301)</f>
        <v>131</v>
      </c>
      <c r="N302">
        <f>SUM(N2:N301)</f>
        <v>87</v>
      </c>
    </row>
  </sheetData>
  <autoFilter ref="A1:P302" xr:uid="{9269291E-BCE6-0B46-8C40-D9A04FAA970A}"/>
  <conditionalFormatting sqref="H2:H301 K2:K301">
    <cfRule type="colorScale" priority="1">
      <colorScale>
        <cfvo type="min"/>
        <cfvo type="max"/>
        <color rgb="FF00B050"/>
        <color rgb="FFFF0000"/>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zoomScale="63" workbookViewId="0">
      <pane ySplit="1" topLeftCell="A241" activePane="bottomLeft" state="frozen"/>
      <selection pane="bottomLeft" activeCell="C268" sqref="C268"/>
    </sheetView>
  </sheetViews>
  <sheetFormatPr defaultColWidth="14.453125" defaultRowHeight="15" customHeight="1" x14ac:dyDescent="0.35"/>
  <cols>
    <col min="1" max="2" width="8.81640625" customWidth="1"/>
    <col min="3" max="3" width="92.453125" customWidth="1"/>
    <col min="4" max="5" width="8.81640625" customWidth="1"/>
    <col min="6" max="6" width="16.453125" customWidth="1"/>
    <col min="7" max="7" width="12.81640625" customWidth="1"/>
    <col min="8" max="26" width="8.81640625" customWidth="1"/>
  </cols>
  <sheetData>
    <row r="1" spans="1:8" ht="14.25" customHeight="1" x14ac:dyDescent="0.35">
      <c r="A1" s="2" t="s">
        <v>1</v>
      </c>
      <c r="B1" s="2" t="s">
        <v>2</v>
      </c>
      <c r="C1" s="2" t="s">
        <v>3</v>
      </c>
      <c r="D1" s="2" t="s">
        <v>4</v>
      </c>
      <c r="E1" s="2" t="s">
        <v>5</v>
      </c>
      <c r="F1" s="3" t="s">
        <v>0</v>
      </c>
      <c r="G1" s="3" t="s">
        <v>6</v>
      </c>
      <c r="H1" s="1" t="s">
        <v>7</v>
      </c>
    </row>
    <row r="2" spans="1:8" ht="195.75" customHeight="1" x14ac:dyDescent="0.35">
      <c r="A2" s="4" t="s">
        <v>8</v>
      </c>
      <c r="B2" s="4">
        <v>19567</v>
      </c>
      <c r="C2" s="4" t="s">
        <v>9</v>
      </c>
      <c r="D2" s="4" t="s">
        <v>8</v>
      </c>
      <c r="E2" s="4">
        <v>88569</v>
      </c>
      <c r="F2" s="1">
        <v>1</v>
      </c>
    </row>
    <row r="3" spans="1:8" ht="195.75" customHeight="1" x14ac:dyDescent="0.35">
      <c r="A3" s="4" t="s">
        <v>10</v>
      </c>
      <c r="B3" s="4">
        <v>8175</v>
      </c>
      <c r="C3" s="4" t="s">
        <v>11</v>
      </c>
      <c r="D3" s="4" t="s">
        <v>12</v>
      </c>
      <c r="E3" s="4">
        <v>32728</v>
      </c>
      <c r="G3" s="1">
        <v>1</v>
      </c>
    </row>
    <row r="4" spans="1:8" ht="195.75" customHeight="1" x14ac:dyDescent="0.35">
      <c r="A4" s="4" t="s">
        <v>13</v>
      </c>
      <c r="B4" s="4">
        <v>4644</v>
      </c>
      <c r="C4" s="4" t="s">
        <v>14</v>
      </c>
      <c r="D4" s="4" t="s">
        <v>15</v>
      </c>
      <c r="E4" s="4">
        <v>16223</v>
      </c>
      <c r="F4" s="1">
        <v>0</v>
      </c>
    </row>
    <row r="5" spans="1:8" ht="195.75" customHeight="1" x14ac:dyDescent="0.35">
      <c r="A5" s="4" t="s">
        <v>16</v>
      </c>
      <c r="B5" s="4">
        <v>32766</v>
      </c>
      <c r="C5" s="4" t="s">
        <v>17</v>
      </c>
      <c r="D5" s="4" t="s">
        <v>16</v>
      </c>
      <c r="E5" s="4">
        <v>141311</v>
      </c>
      <c r="G5" s="1">
        <v>1</v>
      </c>
    </row>
    <row r="6" spans="1:8" ht="195.75" customHeight="1" x14ac:dyDescent="0.35">
      <c r="A6" s="4" t="s">
        <v>8</v>
      </c>
      <c r="B6" s="4">
        <v>53123</v>
      </c>
      <c r="C6" s="4" t="s">
        <v>18</v>
      </c>
      <c r="D6" s="4" t="s">
        <v>8</v>
      </c>
      <c r="E6" s="4">
        <v>207617</v>
      </c>
      <c r="F6" s="1">
        <v>-2</v>
      </c>
    </row>
    <row r="7" spans="1:8" ht="195.75" customHeight="1" x14ac:dyDescent="0.35">
      <c r="A7" s="4" t="s">
        <v>19</v>
      </c>
      <c r="B7" s="4">
        <v>28931</v>
      </c>
      <c r="C7" s="4" t="s">
        <v>20</v>
      </c>
      <c r="D7" s="4" t="s">
        <v>19</v>
      </c>
      <c r="E7" s="4">
        <v>128377</v>
      </c>
      <c r="G7" s="1">
        <v>1</v>
      </c>
    </row>
    <row r="8" spans="1:8" ht="195.75" customHeight="1" x14ac:dyDescent="0.35">
      <c r="A8" s="4" t="s">
        <v>21</v>
      </c>
      <c r="B8" s="4">
        <v>34816</v>
      </c>
      <c r="C8" s="4" t="s">
        <v>22</v>
      </c>
      <c r="D8" s="4" t="s">
        <v>23</v>
      </c>
      <c r="E8" s="4">
        <v>148897</v>
      </c>
      <c r="F8" s="1">
        <v>1</v>
      </c>
    </row>
    <row r="9" spans="1:8" ht="195.75" customHeight="1" x14ac:dyDescent="0.35">
      <c r="A9" s="4" t="s">
        <v>24</v>
      </c>
      <c r="B9" s="4">
        <v>18762</v>
      </c>
      <c r="C9" s="4" t="s">
        <v>25</v>
      </c>
      <c r="D9" s="4" t="s">
        <v>24</v>
      </c>
      <c r="E9" s="4">
        <v>84228</v>
      </c>
      <c r="G9" s="1">
        <v>1</v>
      </c>
    </row>
    <row r="10" spans="1:8" ht="195.75" customHeight="1" x14ac:dyDescent="0.35">
      <c r="A10" s="4" t="s">
        <v>26</v>
      </c>
      <c r="B10" s="4">
        <v>17713</v>
      </c>
      <c r="C10" s="4" t="s">
        <v>27</v>
      </c>
      <c r="D10" s="4" t="s">
        <v>28</v>
      </c>
      <c r="E10" s="4">
        <v>77690</v>
      </c>
      <c r="F10" s="1">
        <v>0</v>
      </c>
    </row>
    <row r="11" spans="1:8" ht="195.75" customHeight="1" x14ac:dyDescent="0.35">
      <c r="A11" s="4" t="s">
        <v>29</v>
      </c>
      <c r="B11" s="4">
        <v>24963</v>
      </c>
      <c r="C11" s="4" t="s">
        <v>30</v>
      </c>
      <c r="D11" s="4" t="s">
        <v>29</v>
      </c>
      <c r="E11" s="4">
        <v>113665</v>
      </c>
      <c r="G11" s="1">
        <v>1</v>
      </c>
    </row>
    <row r="12" spans="1:8" ht="195.75" customHeight="1" x14ac:dyDescent="0.35">
      <c r="A12" s="4" t="s">
        <v>31</v>
      </c>
      <c r="B12" s="4">
        <v>27370</v>
      </c>
      <c r="C12" s="4" t="s">
        <v>32</v>
      </c>
      <c r="D12" s="4" t="s">
        <v>8</v>
      </c>
      <c r="E12" s="4">
        <v>122726</v>
      </c>
      <c r="F12" s="1">
        <v>2</v>
      </c>
    </row>
    <row r="13" spans="1:8" ht="195.75" customHeight="1" x14ac:dyDescent="0.35">
      <c r="A13" s="4" t="s">
        <v>33</v>
      </c>
      <c r="B13" s="4">
        <v>14849</v>
      </c>
      <c r="C13" s="4" t="s">
        <v>34</v>
      </c>
      <c r="D13" s="4" t="s">
        <v>35</v>
      </c>
      <c r="E13" s="4">
        <v>62770</v>
      </c>
      <c r="F13" s="1">
        <v>2</v>
      </c>
    </row>
    <row r="14" spans="1:8" ht="195.75" customHeight="1" x14ac:dyDescent="0.35">
      <c r="A14" s="4" t="s">
        <v>36</v>
      </c>
      <c r="B14" s="4">
        <v>14387</v>
      </c>
      <c r="C14" s="4" t="s">
        <v>37</v>
      </c>
      <c r="D14" s="4" t="s">
        <v>38</v>
      </c>
      <c r="E14" s="4">
        <v>60093</v>
      </c>
      <c r="F14" s="1">
        <v>2</v>
      </c>
    </row>
    <row r="15" spans="1:8" ht="195.75" customHeight="1" x14ac:dyDescent="0.35">
      <c r="A15" s="4" t="s">
        <v>12</v>
      </c>
      <c r="B15" s="4">
        <v>19083</v>
      </c>
      <c r="C15" s="4" t="s">
        <v>39</v>
      </c>
      <c r="D15" s="4" t="s">
        <v>12</v>
      </c>
      <c r="E15" s="4">
        <v>86350</v>
      </c>
      <c r="F15" s="1">
        <v>1</v>
      </c>
    </row>
    <row r="16" spans="1:8" ht="195.75" customHeight="1" x14ac:dyDescent="0.35">
      <c r="A16" s="4" t="s">
        <v>40</v>
      </c>
      <c r="B16" s="4">
        <v>35405</v>
      </c>
      <c r="C16" s="4" t="s">
        <v>41</v>
      </c>
      <c r="D16" s="4" t="s">
        <v>40</v>
      </c>
      <c r="E16" s="4">
        <v>151117</v>
      </c>
      <c r="G16" s="1">
        <v>1</v>
      </c>
    </row>
    <row r="17" spans="1:7" ht="195.75" customHeight="1" x14ac:dyDescent="0.35">
      <c r="A17" s="4" t="s">
        <v>42</v>
      </c>
      <c r="B17" s="4">
        <v>26161</v>
      </c>
      <c r="C17" s="4" t="s">
        <v>43</v>
      </c>
      <c r="D17" s="4" t="s">
        <v>44</v>
      </c>
      <c r="E17" s="4">
        <v>118299</v>
      </c>
      <c r="F17" s="1">
        <v>2</v>
      </c>
    </row>
    <row r="18" spans="1:7" ht="195.75" customHeight="1" x14ac:dyDescent="0.35">
      <c r="A18" s="4" t="s">
        <v>28</v>
      </c>
      <c r="B18" s="4">
        <v>24261</v>
      </c>
      <c r="C18" s="4" t="s">
        <v>45</v>
      </c>
      <c r="D18" s="4" t="s">
        <v>28</v>
      </c>
      <c r="E18" s="4">
        <v>111146</v>
      </c>
      <c r="G18" s="1">
        <v>1</v>
      </c>
    </row>
    <row r="19" spans="1:7" ht="195.75" customHeight="1" x14ac:dyDescent="0.35">
      <c r="A19" s="4" t="s">
        <v>40</v>
      </c>
      <c r="B19" s="4">
        <v>49482</v>
      </c>
      <c r="C19" s="4" t="s">
        <v>46</v>
      </c>
      <c r="D19" s="4" t="s">
        <v>40</v>
      </c>
      <c r="E19" s="4">
        <v>197278</v>
      </c>
      <c r="F19" s="1">
        <v>0</v>
      </c>
    </row>
    <row r="20" spans="1:7" ht="195.75" customHeight="1" x14ac:dyDescent="0.35">
      <c r="A20" s="4" t="s">
        <v>15</v>
      </c>
      <c r="B20" s="4">
        <v>7394</v>
      </c>
      <c r="C20" s="4" t="s">
        <v>47</v>
      </c>
      <c r="D20" s="4" t="s">
        <v>15</v>
      </c>
      <c r="E20" s="4">
        <v>28938</v>
      </c>
      <c r="G20" s="1">
        <v>1</v>
      </c>
    </row>
    <row r="21" spans="1:7" ht="195.75" customHeight="1" x14ac:dyDescent="0.35">
      <c r="A21" s="4" t="s">
        <v>12</v>
      </c>
      <c r="B21" s="4">
        <v>4743</v>
      </c>
      <c r="C21" s="4" t="s">
        <v>48</v>
      </c>
      <c r="D21" s="4" t="s">
        <v>12</v>
      </c>
      <c r="E21" s="4">
        <v>17665</v>
      </c>
      <c r="F21" s="1">
        <v>0</v>
      </c>
    </row>
    <row r="22" spans="1:7" ht="195.75" customHeight="1" x14ac:dyDescent="0.35">
      <c r="A22" s="4" t="s">
        <v>10</v>
      </c>
      <c r="B22" s="4">
        <v>41926</v>
      </c>
      <c r="C22" s="4" t="s">
        <v>49</v>
      </c>
      <c r="D22" s="4" t="s">
        <v>12</v>
      </c>
      <c r="E22" s="4">
        <v>174138</v>
      </c>
      <c r="F22" s="1">
        <v>2</v>
      </c>
    </row>
    <row r="23" spans="1:7" ht="195.75" customHeight="1" x14ac:dyDescent="0.35">
      <c r="A23" s="4" t="s">
        <v>8</v>
      </c>
      <c r="B23" s="4">
        <v>21357</v>
      </c>
      <c r="C23" s="4" t="s">
        <v>50</v>
      </c>
      <c r="D23" s="4" t="s">
        <v>8</v>
      </c>
      <c r="E23" s="4">
        <v>96779</v>
      </c>
      <c r="F23" s="1">
        <v>0</v>
      </c>
    </row>
    <row r="24" spans="1:7" ht="195.75" customHeight="1" x14ac:dyDescent="0.35">
      <c r="A24" s="4" t="s">
        <v>10</v>
      </c>
      <c r="B24" s="4">
        <v>31865</v>
      </c>
      <c r="C24" s="4" t="s">
        <v>51</v>
      </c>
      <c r="D24" s="4" t="s">
        <v>12</v>
      </c>
      <c r="E24" s="4">
        <v>137789</v>
      </c>
      <c r="F24" s="1">
        <v>0</v>
      </c>
    </row>
    <row r="25" spans="1:7" ht="195.75" customHeight="1" x14ac:dyDescent="0.35">
      <c r="A25" s="4" t="s">
        <v>24</v>
      </c>
      <c r="B25" s="4">
        <v>48806</v>
      </c>
      <c r="C25" s="4" t="s">
        <v>52</v>
      </c>
      <c r="D25" s="4" t="s">
        <v>24</v>
      </c>
      <c r="E25" s="4">
        <v>195681</v>
      </c>
      <c r="F25" s="1">
        <v>0</v>
      </c>
    </row>
    <row r="26" spans="1:7" ht="195.75" customHeight="1" x14ac:dyDescent="0.35">
      <c r="A26" s="4" t="s">
        <v>53</v>
      </c>
      <c r="B26" s="4">
        <v>18867</v>
      </c>
      <c r="C26" s="4" t="s">
        <v>54</v>
      </c>
      <c r="D26" s="4" t="s">
        <v>35</v>
      </c>
      <c r="E26" s="4">
        <v>84678</v>
      </c>
      <c r="F26" s="1">
        <v>-1</v>
      </c>
    </row>
    <row r="27" spans="1:7" ht="195.75" customHeight="1" x14ac:dyDescent="0.35">
      <c r="A27" s="4" t="s">
        <v>26</v>
      </c>
      <c r="B27" s="4">
        <v>10234</v>
      </c>
      <c r="C27" s="4" t="s">
        <v>55</v>
      </c>
      <c r="D27" s="4" t="s">
        <v>28</v>
      </c>
      <c r="E27" s="4">
        <v>42535</v>
      </c>
      <c r="G27" s="1">
        <v>1</v>
      </c>
    </row>
    <row r="28" spans="1:7" ht="195.75" customHeight="1" x14ac:dyDescent="0.35">
      <c r="A28" s="4" t="s">
        <v>16</v>
      </c>
      <c r="B28" s="4">
        <v>14204</v>
      </c>
      <c r="C28" s="4" t="s">
        <v>56</v>
      </c>
      <c r="D28" s="4" t="s">
        <v>16</v>
      </c>
      <c r="E28" s="4">
        <v>59698</v>
      </c>
      <c r="F28" s="1">
        <v>1</v>
      </c>
    </row>
    <row r="29" spans="1:7" ht="195.75" customHeight="1" x14ac:dyDescent="0.35">
      <c r="A29" s="4" t="s">
        <v>42</v>
      </c>
      <c r="B29" s="4">
        <v>24529</v>
      </c>
      <c r="C29" s="4" t="s">
        <v>57</v>
      </c>
      <c r="D29" s="4" t="s">
        <v>44</v>
      </c>
      <c r="E29" s="4">
        <v>112221</v>
      </c>
      <c r="F29" s="1">
        <v>-1</v>
      </c>
    </row>
    <row r="30" spans="1:7" ht="195.75" customHeight="1" x14ac:dyDescent="0.35">
      <c r="A30" s="4" t="s">
        <v>21</v>
      </c>
      <c r="B30" s="4">
        <v>4446</v>
      </c>
      <c r="C30" s="4" t="s">
        <v>58</v>
      </c>
      <c r="D30" s="4" t="s">
        <v>23</v>
      </c>
      <c r="E30" s="4">
        <v>15647</v>
      </c>
      <c r="G30" s="1">
        <v>0</v>
      </c>
    </row>
    <row r="31" spans="1:7" ht="195.75" customHeight="1" x14ac:dyDescent="0.35">
      <c r="A31" s="4" t="s">
        <v>59</v>
      </c>
      <c r="B31" s="4">
        <v>13148</v>
      </c>
      <c r="C31" s="4" t="s">
        <v>60</v>
      </c>
      <c r="D31" s="4" t="s">
        <v>59</v>
      </c>
      <c r="E31" s="4">
        <v>55195</v>
      </c>
      <c r="F31" s="1">
        <v>2</v>
      </c>
    </row>
    <row r="32" spans="1:7" ht="195.75" customHeight="1" x14ac:dyDescent="0.35">
      <c r="A32" s="4" t="s">
        <v>12</v>
      </c>
      <c r="B32" s="4">
        <v>22297</v>
      </c>
      <c r="C32" s="4" t="s">
        <v>61</v>
      </c>
      <c r="D32" s="4" t="s">
        <v>12</v>
      </c>
      <c r="E32" s="4">
        <v>101469</v>
      </c>
      <c r="F32" s="1">
        <v>1</v>
      </c>
    </row>
    <row r="33" spans="1:7" ht="195.75" customHeight="1" x14ac:dyDescent="0.35">
      <c r="A33" s="4" t="s">
        <v>62</v>
      </c>
      <c r="B33" s="4">
        <v>44371</v>
      </c>
      <c r="C33" s="4" t="s">
        <v>63</v>
      </c>
      <c r="D33" s="4" t="s">
        <v>62</v>
      </c>
      <c r="E33" s="4">
        <v>181510</v>
      </c>
      <c r="F33" s="1">
        <v>-1</v>
      </c>
    </row>
    <row r="34" spans="1:7" ht="195.75" customHeight="1" x14ac:dyDescent="0.35">
      <c r="A34" s="4" t="s">
        <v>40</v>
      </c>
      <c r="B34" s="4">
        <v>7611</v>
      </c>
      <c r="C34" s="4" t="s">
        <v>64</v>
      </c>
      <c r="D34" s="4" t="s">
        <v>40</v>
      </c>
      <c r="E34" s="4">
        <v>30108</v>
      </c>
      <c r="G34" s="1">
        <v>1</v>
      </c>
    </row>
    <row r="35" spans="1:7" ht="195.75" customHeight="1" x14ac:dyDescent="0.35">
      <c r="A35" s="4" t="s">
        <v>19</v>
      </c>
      <c r="B35" s="4">
        <v>50476</v>
      </c>
      <c r="C35" s="4" t="s">
        <v>65</v>
      </c>
      <c r="D35" s="4" t="s">
        <v>19</v>
      </c>
      <c r="E35" s="4">
        <v>200338</v>
      </c>
      <c r="F35" s="1">
        <v>-1</v>
      </c>
    </row>
    <row r="36" spans="1:7" ht="195.75" customHeight="1" x14ac:dyDescent="0.35">
      <c r="A36" s="4" t="s">
        <v>26</v>
      </c>
      <c r="B36" s="4">
        <v>23036</v>
      </c>
      <c r="C36" s="4" t="s">
        <v>66</v>
      </c>
      <c r="D36" s="4" t="s">
        <v>28</v>
      </c>
      <c r="E36" s="4">
        <v>105249</v>
      </c>
      <c r="F36" s="1">
        <v>1</v>
      </c>
    </row>
    <row r="37" spans="1:7" ht="195.75" customHeight="1" x14ac:dyDescent="0.35">
      <c r="A37" s="4" t="s">
        <v>10</v>
      </c>
      <c r="B37" s="4">
        <v>42034</v>
      </c>
      <c r="C37" s="4" t="s">
        <v>67</v>
      </c>
      <c r="D37" s="4" t="s">
        <v>12</v>
      </c>
      <c r="E37" s="4">
        <v>174671</v>
      </c>
      <c r="G37" s="1">
        <v>1</v>
      </c>
    </row>
    <row r="38" spans="1:7" ht="195.75" customHeight="1" x14ac:dyDescent="0.35">
      <c r="A38" s="4" t="s">
        <v>33</v>
      </c>
      <c r="B38" s="4">
        <v>25673</v>
      </c>
      <c r="C38" s="4" t="s">
        <v>68</v>
      </c>
      <c r="D38" s="4" t="s">
        <v>35</v>
      </c>
      <c r="E38" s="4">
        <v>116537</v>
      </c>
      <c r="F38" s="1">
        <v>2</v>
      </c>
    </row>
    <row r="39" spans="1:7" ht="195.75" customHeight="1" x14ac:dyDescent="0.35">
      <c r="A39" s="4" t="s">
        <v>38</v>
      </c>
      <c r="B39" s="4">
        <v>41118</v>
      </c>
      <c r="C39" s="4" t="s">
        <v>69</v>
      </c>
      <c r="D39" s="4" t="s">
        <v>38</v>
      </c>
      <c r="E39" s="4">
        <v>171540</v>
      </c>
      <c r="F39" s="1">
        <v>-1</v>
      </c>
    </row>
    <row r="40" spans="1:7" ht="195.75" customHeight="1" x14ac:dyDescent="0.35">
      <c r="A40" s="4" t="s">
        <v>70</v>
      </c>
      <c r="B40" s="4">
        <v>3125</v>
      </c>
      <c r="C40" s="4" t="s">
        <v>71</v>
      </c>
      <c r="D40" s="4" t="s">
        <v>24</v>
      </c>
      <c r="E40" s="4">
        <v>10330</v>
      </c>
      <c r="G40" s="1">
        <v>1</v>
      </c>
    </row>
    <row r="41" spans="1:7" ht="195.75" customHeight="1" x14ac:dyDescent="0.35">
      <c r="A41" s="4" t="s">
        <v>8</v>
      </c>
      <c r="B41" s="4">
        <v>46072</v>
      </c>
      <c r="C41" s="4" t="s">
        <v>72</v>
      </c>
      <c r="D41" s="4" t="s">
        <v>8</v>
      </c>
      <c r="E41" s="4">
        <v>186757</v>
      </c>
      <c r="G41" s="1">
        <v>1</v>
      </c>
    </row>
    <row r="42" spans="1:7" ht="195.75" customHeight="1" x14ac:dyDescent="0.35">
      <c r="A42" s="4" t="s">
        <v>62</v>
      </c>
      <c r="B42" s="4">
        <v>12727</v>
      </c>
      <c r="C42" s="4" t="s">
        <v>73</v>
      </c>
      <c r="D42" s="4" t="s">
        <v>62</v>
      </c>
      <c r="E42" s="4">
        <v>53334</v>
      </c>
    </row>
    <row r="43" spans="1:7" ht="195.75" customHeight="1" x14ac:dyDescent="0.35">
      <c r="A43" s="4" t="s">
        <v>26</v>
      </c>
      <c r="B43" s="4">
        <v>5619</v>
      </c>
      <c r="C43" s="4" t="s">
        <v>74</v>
      </c>
      <c r="D43" s="4" t="s">
        <v>28</v>
      </c>
      <c r="E43" s="4">
        <v>20554</v>
      </c>
      <c r="F43" s="1">
        <v>0</v>
      </c>
    </row>
    <row r="44" spans="1:7" ht="195.75" customHeight="1" x14ac:dyDescent="0.35">
      <c r="A44" s="4" t="s">
        <v>75</v>
      </c>
      <c r="B44" s="4">
        <v>36702</v>
      </c>
      <c r="C44" s="4" t="s">
        <v>76</v>
      </c>
      <c r="D44" s="4" t="s">
        <v>77</v>
      </c>
      <c r="E44" s="4">
        <v>155986</v>
      </c>
      <c r="G44" s="1">
        <v>1</v>
      </c>
    </row>
    <row r="45" spans="1:7" ht="195.75" customHeight="1" x14ac:dyDescent="0.35">
      <c r="A45" s="4" t="s">
        <v>77</v>
      </c>
      <c r="B45" s="4">
        <v>30258</v>
      </c>
      <c r="C45" s="4" t="s">
        <v>78</v>
      </c>
      <c r="D45" s="4" t="s">
        <v>77</v>
      </c>
      <c r="E45" s="4">
        <v>132901</v>
      </c>
      <c r="F45" s="1">
        <v>-1</v>
      </c>
    </row>
    <row r="46" spans="1:7" ht="195.75" customHeight="1" x14ac:dyDescent="0.35">
      <c r="A46" s="4" t="s">
        <v>23</v>
      </c>
      <c r="B46" s="4">
        <v>45626</v>
      </c>
      <c r="C46" s="4" t="s">
        <v>79</v>
      </c>
      <c r="D46" s="4" t="s">
        <v>23</v>
      </c>
      <c r="E46" s="4">
        <v>185558</v>
      </c>
      <c r="G46" s="1">
        <v>1</v>
      </c>
    </row>
    <row r="47" spans="1:7" ht="195.75" customHeight="1" x14ac:dyDescent="0.35">
      <c r="A47" s="4" t="s">
        <v>80</v>
      </c>
      <c r="B47" s="4">
        <v>10332</v>
      </c>
      <c r="C47" s="4" t="s">
        <v>81</v>
      </c>
      <c r="D47" s="4" t="s">
        <v>62</v>
      </c>
      <c r="E47" s="4">
        <v>42840</v>
      </c>
      <c r="F47" s="1">
        <v>2</v>
      </c>
    </row>
    <row r="48" spans="1:7" ht="195.75" customHeight="1" x14ac:dyDescent="0.35">
      <c r="A48" s="4" t="s">
        <v>82</v>
      </c>
      <c r="B48" s="4">
        <v>19770</v>
      </c>
      <c r="C48" s="4" t="s">
        <v>83</v>
      </c>
      <c r="D48" s="4" t="s">
        <v>19</v>
      </c>
      <c r="E48" s="4">
        <v>90215</v>
      </c>
      <c r="G48" s="1">
        <v>1</v>
      </c>
    </row>
    <row r="49" spans="1:7" ht="195.75" customHeight="1" x14ac:dyDescent="0.35">
      <c r="A49" s="4" t="s">
        <v>33</v>
      </c>
      <c r="B49" s="4">
        <v>22916</v>
      </c>
      <c r="C49" s="4" t="s">
        <v>84</v>
      </c>
      <c r="D49" s="4" t="s">
        <v>35</v>
      </c>
      <c r="E49" s="4">
        <v>104853</v>
      </c>
      <c r="G49" s="1">
        <v>1</v>
      </c>
    </row>
    <row r="50" spans="1:7" ht="195.75" customHeight="1" x14ac:dyDescent="0.35">
      <c r="A50" s="4" t="s">
        <v>23</v>
      </c>
      <c r="B50" s="4">
        <v>52418</v>
      </c>
      <c r="C50" s="4" t="s">
        <v>85</v>
      </c>
      <c r="D50" s="4" t="s">
        <v>23</v>
      </c>
      <c r="E50" s="4">
        <v>205851</v>
      </c>
      <c r="G50" s="1">
        <v>1</v>
      </c>
    </row>
    <row r="51" spans="1:7" ht="195.75" customHeight="1" x14ac:dyDescent="0.35">
      <c r="A51" s="4" t="s">
        <v>35</v>
      </c>
      <c r="B51" s="4">
        <v>11049</v>
      </c>
      <c r="C51" s="4" t="s">
        <v>86</v>
      </c>
      <c r="D51" s="4" t="s">
        <v>35</v>
      </c>
      <c r="E51" s="4">
        <v>46117</v>
      </c>
      <c r="F51" s="1">
        <v>-1</v>
      </c>
    </row>
    <row r="52" spans="1:7" ht="195.75" customHeight="1" x14ac:dyDescent="0.35">
      <c r="A52" s="4" t="s">
        <v>24</v>
      </c>
      <c r="B52" s="4">
        <v>5448</v>
      </c>
      <c r="C52" s="4" t="s">
        <v>87</v>
      </c>
      <c r="D52" s="4" t="s">
        <v>24</v>
      </c>
      <c r="E52" s="4">
        <v>19708</v>
      </c>
      <c r="F52" s="1">
        <v>0</v>
      </c>
    </row>
    <row r="53" spans="1:7" ht="195.75" customHeight="1" x14ac:dyDescent="0.35">
      <c r="A53" s="4" t="s">
        <v>40</v>
      </c>
      <c r="B53" s="4">
        <v>40571</v>
      </c>
      <c r="C53" s="4" t="s">
        <v>88</v>
      </c>
      <c r="D53" s="4" t="s">
        <v>40</v>
      </c>
      <c r="E53" s="4">
        <v>169766</v>
      </c>
      <c r="F53" s="1">
        <v>-1</v>
      </c>
    </row>
    <row r="54" spans="1:7" ht="195.75" customHeight="1" x14ac:dyDescent="0.35">
      <c r="A54" s="4" t="s">
        <v>12</v>
      </c>
      <c r="B54" s="4">
        <v>34994</v>
      </c>
      <c r="C54" s="4" t="s">
        <v>89</v>
      </c>
      <c r="D54" s="4" t="s">
        <v>12</v>
      </c>
      <c r="E54" s="4">
        <v>149695</v>
      </c>
      <c r="G54" s="1">
        <v>1</v>
      </c>
    </row>
    <row r="55" spans="1:7" ht="195.75" customHeight="1" x14ac:dyDescent="0.35">
      <c r="A55" s="4" t="s">
        <v>21</v>
      </c>
      <c r="B55" s="4">
        <v>36332</v>
      </c>
      <c r="C55" s="4" t="s">
        <v>90</v>
      </c>
      <c r="D55" s="4" t="s">
        <v>23</v>
      </c>
      <c r="E55" s="4">
        <v>154326</v>
      </c>
      <c r="F55" s="1">
        <v>2</v>
      </c>
    </row>
    <row r="56" spans="1:7" ht="195.75" customHeight="1" x14ac:dyDescent="0.35">
      <c r="A56" s="4" t="s">
        <v>62</v>
      </c>
      <c r="B56" s="4">
        <v>22282</v>
      </c>
      <c r="C56" s="4" t="s">
        <v>91</v>
      </c>
      <c r="D56" s="4" t="s">
        <v>62</v>
      </c>
      <c r="E56" s="4">
        <v>101430</v>
      </c>
      <c r="F56" s="1">
        <v>-1</v>
      </c>
    </row>
    <row r="57" spans="1:7" ht="195.75" customHeight="1" x14ac:dyDescent="0.35">
      <c r="A57" s="4" t="s">
        <v>28</v>
      </c>
      <c r="B57" s="4">
        <v>9965</v>
      </c>
      <c r="C57" s="4" t="s">
        <v>92</v>
      </c>
      <c r="D57" s="4" t="s">
        <v>28</v>
      </c>
      <c r="E57" s="4">
        <v>40897</v>
      </c>
      <c r="F57" s="1">
        <v>2</v>
      </c>
    </row>
    <row r="58" spans="1:7" ht="195.75" customHeight="1" x14ac:dyDescent="0.35">
      <c r="A58" s="4" t="s">
        <v>62</v>
      </c>
      <c r="B58" s="4">
        <v>14875</v>
      </c>
      <c r="C58" s="4" t="s">
        <v>93</v>
      </c>
      <c r="D58" s="4" t="s">
        <v>62</v>
      </c>
      <c r="E58" s="4">
        <v>63403</v>
      </c>
      <c r="G58" s="1">
        <v>1</v>
      </c>
    </row>
    <row r="59" spans="1:7" ht="195.75" customHeight="1" x14ac:dyDescent="0.35">
      <c r="A59" s="4" t="s">
        <v>94</v>
      </c>
      <c r="B59" s="4">
        <v>16405</v>
      </c>
      <c r="C59" s="4" t="s">
        <v>95</v>
      </c>
      <c r="D59" s="4" t="s">
        <v>94</v>
      </c>
      <c r="E59" s="4">
        <v>71178</v>
      </c>
      <c r="F59" s="1">
        <v>-1</v>
      </c>
    </row>
    <row r="60" spans="1:7" ht="195.75" customHeight="1" x14ac:dyDescent="0.35">
      <c r="A60" s="4" t="s">
        <v>96</v>
      </c>
      <c r="B60" s="4">
        <v>48969</v>
      </c>
      <c r="C60" s="4" t="s">
        <v>97</v>
      </c>
      <c r="D60" s="4" t="s">
        <v>96</v>
      </c>
      <c r="E60" s="4">
        <v>196098</v>
      </c>
      <c r="G60" s="1">
        <v>1</v>
      </c>
    </row>
    <row r="61" spans="1:7" ht="195.75" customHeight="1" x14ac:dyDescent="0.35">
      <c r="A61" s="4" t="s">
        <v>8</v>
      </c>
      <c r="B61" s="4">
        <v>2748</v>
      </c>
      <c r="C61" s="4" t="s">
        <v>98</v>
      </c>
      <c r="D61" s="4" t="s">
        <v>8</v>
      </c>
      <c r="E61" s="4">
        <v>9251</v>
      </c>
      <c r="G61" s="1">
        <v>1</v>
      </c>
    </row>
    <row r="62" spans="1:7" ht="195.75" customHeight="1" x14ac:dyDescent="0.35">
      <c r="A62" s="4" t="s">
        <v>70</v>
      </c>
      <c r="B62" s="4">
        <v>8783</v>
      </c>
      <c r="C62" s="4" t="s">
        <v>99</v>
      </c>
      <c r="D62" s="4" t="s">
        <v>24</v>
      </c>
      <c r="E62" s="4">
        <v>35726</v>
      </c>
      <c r="G62" s="1">
        <v>1</v>
      </c>
    </row>
    <row r="63" spans="1:7" ht="195.75" customHeight="1" x14ac:dyDescent="0.35">
      <c r="A63" s="4" t="s">
        <v>23</v>
      </c>
      <c r="B63" s="4">
        <v>33964</v>
      </c>
      <c r="C63" s="4" t="s">
        <v>100</v>
      </c>
      <c r="D63" s="4" t="s">
        <v>23</v>
      </c>
      <c r="E63" s="4">
        <v>145673</v>
      </c>
      <c r="F63" s="1">
        <v>2</v>
      </c>
    </row>
    <row r="64" spans="1:7" ht="195.75" customHeight="1" x14ac:dyDescent="0.35">
      <c r="A64" s="4" t="s">
        <v>101</v>
      </c>
      <c r="B64" s="4">
        <v>38899</v>
      </c>
      <c r="C64" s="4" t="s">
        <v>102</v>
      </c>
      <c r="D64" s="4" t="s">
        <v>101</v>
      </c>
      <c r="E64" s="4">
        <v>164282</v>
      </c>
      <c r="F64" s="1">
        <v>0</v>
      </c>
    </row>
    <row r="65" spans="1:7" ht="195.75" customHeight="1" x14ac:dyDescent="0.35">
      <c r="A65" s="4" t="s">
        <v>16</v>
      </c>
      <c r="B65" s="4">
        <v>41275</v>
      </c>
      <c r="C65" s="4" t="s">
        <v>103</v>
      </c>
      <c r="D65" s="4" t="s">
        <v>16</v>
      </c>
      <c r="E65" s="4">
        <v>172205</v>
      </c>
      <c r="G65" s="1">
        <v>1</v>
      </c>
    </row>
    <row r="66" spans="1:7" ht="195.75" customHeight="1" x14ac:dyDescent="0.35">
      <c r="A66" s="4" t="s">
        <v>104</v>
      </c>
      <c r="B66" s="4">
        <v>360</v>
      </c>
      <c r="C66" s="4" t="s">
        <v>105</v>
      </c>
      <c r="D66" s="4" t="s">
        <v>106</v>
      </c>
      <c r="E66" s="4">
        <v>476</v>
      </c>
      <c r="G66" s="1">
        <v>1</v>
      </c>
    </row>
    <row r="67" spans="1:7" ht="195.75" customHeight="1" x14ac:dyDescent="0.35">
      <c r="A67" s="4" t="s">
        <v>29</v>
      </c>
      <c r="B67" s="4">
        <v>13061</v>
      </c>
      <c r="C67" s="4" t="s">
        <v>107</v>
      </c>
      <c r="D67" s="4" t="s">
        <v>29</v>
      </c>
      <c r="E67" s="4">
        <v>54739</v>
      </c>
      <c r="G67" s="1">
        <v>1</v>
      </c>
    </row>
    <row r="68" spans="1:7" ht="195.75" customHeight="1" x14ac:dyDescent="0.35">
      <c r="A68" s="4" t="s">
        <v>24</v>
      </c>
      <c r="B68" s="4">
        <v>7118</v>
      </c>
      <c r="C68" s="4" t="s">
        <v>108</v>
      </c>
      <c r="D68" s="4" t="s">
        <v>24</v>
      </c>
      <c r="E68" s="4">
        <v>27001</v>
      </c>
      <c r="G68" s="1">
        <v>1</v>
      </c>
    </row>
    <row r="69" spans="1:7" ht="195.75" customHeight="1" x14ac:dyDescent="0.35">
      <c r="A69" s="4" t="s">
        <v>109</v>
      </c>
      <c r="B69" s="4">
        <v>46914</v>
      </c>
      <c r="C69" s="4" t="s">
        <v>110</v>
      </c>
      <c r="D69" s="4" t="s">
        <v>28</v>
      </c>
      <c r="E69" s="4">
        <v>189474</v>
      </c>
      <c r="G69" s="1">
        <v>1</v>
      </c>
    </row>
    <row r="70" spans="1:7" ht="195.75" customHeight="1" x14ac:dyDescent="0.35">
      <c r="A70" s="4" t="s">
        <v>23</v>
      </c>
      <c r="B70" s="4">
        <v>1360</v>
      </c>
      <c r="C70" s="4" t="s">
        <v>111</v>
      </c>
      <c r="D70" s="4" t="s">
        <v>23</v>
      </c>
      <c r="E70" s="4">
        <v>3491</v>
      </c>
      <c r="F70" s="1">
        <v>2</v>
      </c>
    </row>
    <row r="71" spans="1:7" ht="195.75" customHeight="1" x14ac:dyDescent="0.35">
      <c r="A71" s="4" t="s">
        <v>112</v>
      </c>
      <c r="B71" s="4">
        <v>19768</v>
      </c>
      <c r="C71" s="4" t="s">
        <v>113</v>
      </c>
      <c r="D71" s="4" t="s">
        <v>19</v>
      </c>
      <c r="E71" s="4">
        <v>90185</v>
      </c>
      <c r="G71" s="1">
        <v>1</v>
      </c>
    </row>
    <row r="72" spans="1:7" ht="195.75" customHeight="1" x14ac:dyDescent="0.35">
      <c r="A72" s="4" t="s">
        <v>8</v>
      </c>
      <c r="B72" s="4">
        <v>7309</v>
      </c>
      <c r="C72" s="4" t="s">
        <v>114</v>
      </c>
      <c r="D72" s="4" t="s">
        <v>8</v>
      </c>
      <c r="E72" s="4">
        <v>27789</v>
      </c>
      <c r="G72" s="1">
        <v>1</v>
      </c>
    </row>
    <row r="73" spans="1:7" ht="195.75" customHeight="1" x14ac:dyDescent="0.35">
      <c r="A73" s="4" t="s">
        <v>15</v>
      </c>
      <c r="B73" s="4">
        <v>23570</v>
      </c>
      <c r="C73" s="4" t="s">
        <v>115</v>
      </c>
      <c r="D73" s="4" t="s">
        <v>15</v>
      </c>
      <c r="E73" s="4">
        <v>107798</v>
      </c>
      <c r="G73" s="1">
        <v>1</v>
      </c>
    </row>
    <row r="74" spans="1:7" ht="195.75" customHeight="1" x14ac:dyDescent="0.35">
      <c r="A74" s="4" t="s">
        <v>116</v>
      </c>
      <c r="B74" s="4">
        <v>38850</v>
      </c>
      <c r="C74" s="4" t="s">
        <v>117</v>
      </c>
      <c r="D74" s="4" t="s">
        <v>118</v>
      </c>
      <c r="E74" s="4">
        <v>164064</v>
      </c>
      <c r="F74" s="1">
        <v>-1</v>
      </c>
    </row>
    <row r="75" spans="1:7" ht="195.75" customHeight="1" x14ac:dyDescent="0.35">
      <c r="A75" s="4" t="s">
        <v>38</v>
      </c>
      <c r="B75" s="4">
        <v>471</v>
      </c>
      <c r="C75" s="4" t="s">
        <v>119</v>
      </c>
      <c r="D75" s="4" t="s">
        <v>38</v>
      </c>
      <c r="E75" s="4">
        <v>651</v>
      </c>
      <c r="F75" s="1">
        <v>2</v>
      </c>
    </row>
    <row r="76" spans="1:7" ht="195.75" customHeight="1" x14ac:dyDescent="0.35">
      <c r="A76" s="4" t="s">
        <v>26</v>
      </c>
      <c r="B76" s="4">
        <v>3052</v>
      </c>
      <c r="C76" s="4" t="s">
        <v>120</v>
      </c>
      <c r="D76" s="4" t="s">
        <v>28</v>
      </c>
      <c r="E76" s="4">
        <v>10170</v>
      </c>
      <c r="F76" s="1">
        <v>0</v>
      </c>
    </row>
    <row r="77" spans="1:7" ht="195.75" customHeight="1" x14ac:dyDescent="0.35">
      <c r="A77" s="4" t="s">
        <v>16</v>
      </c>
      <c r="B77" s="4">
        <v>7668</v>
      </c>
      <c r="C77" s="4" t="s">
        <v>121</v>
      </c>
      <c r="D77" s="4" t="s">
        <v>16</v>
      </c>
      <c r="E77" s="4">
        <v>30629</v>
      </c>
      <c r="G77" s="1">
        <v>1</v>
      </c>
    </row>
    <row r="78" spans="1:7" ht="195.75" customHeight="1" x14ac:dyDescent="0.35">
      <c r="A78" s="4" t="s">
        <v>8</v>
      </c>
      <c r="B78" s="4">
        <v>7752</v>
      </c>
      <c r="C78" s="4" t="s">
        <v>122</v>
      </c>
      <c r="D78" s="4" t="s">
        <v>8</v>
      </c>
      <c r="E78" s="4">
        <v>31645</v>
      </c>
      <c r="F78" s="1">
        <v>-1</v>
      </c>
    </row>
    <row r="79" spans="1:7" ht="195.75" customHeight="1" x14ac:dyDescent="0.35">
      <c r="A79" s="4" t="s">
        <v>123</v>
      </c>
      <c r="B79" s="4">
        <v>3539</v>
      </c>
      <c r="C79" s="4" t="s">
        <v>124</v>
      </c>
      <c r="D79" s="4" t="s">
        <v>29</v>
      </c>
      <c r="E79" s="4">
        <v>12015</v>
      </c>
      <c r="G79" s="1">
        <v>0</v>
      </c>
    </row>
    <row r="80" spans="1:7" ht="195.75" customHeight="1" x14ac:dyDescent="0.35">
      <c r="A80" s="4" t="s">
        <v>13</v>
      </c>
      <c r="B80" s="4">
        <v>49057</v>
      </c>
      <c r="C80" s="4" t="s">
        <v>125</v>
      </c>
      <c r="D80" s="4" t="s">
        <v>15</v>
      </c>
      <c r="E80" s="4">
        <v>196362</v>
      </c>
      <c r="F80" s="1">
        <v>1</v>
      </c>
    </row>
    <row r="81" spans="1:7" ht="195.75" customHeight="1" x14ac:dyDescent="0.35">
      <c r="A81" s="4" t="s">
        <v>28</v>
      </c>
      <c r="B81" s="4">
        <v>52343</v>
      </c>
      <c r="C81" s="4" t="s">
        <v>126</v>
      </c>
      <c r="D81" s="4" t="s">
        <v>28</v>
      </c>
      <c r="E81" s="4">
        <v>205648</v>
      </c>
      <c r="F81" s="1">
        <v>-1</v>
      </c>
    </row>
    <row r="82" spans="1:7" ht="195.75" customHeight="1" x14ac:dyDescent="0.35">
      <c r="A82" s="4" t="s">
        <v>127</v>
      </c>
      <c r="B82" s="4">
        <v>14205</v>
      </c>
      <c r="C82" s="4" t="s">
        <v>128</v>
      </c>
      <c r="D82" s="4" t="s">
        <v>127</v>
      </c>
      <c r="E82" s="4">
        <v>59754</v>
      </c>
      <c r="F82" s="1">
        <v>1</v>
      </c>
    </row>
    <row r="83" spans="1:7" ht="195.75" customHeight="1" x14ac:dyDescent="0.35">
      <c r="A83" s="4" t="s">
        <v>24</v>
      </c>
      <c r="B83" s="4">
        <v>30171</v>
      </c>
      <c r="C83" s="4" t="s">
        <v>129</v>
      </c>
      <c r="D83" s="4" t="s">
        <v>24</v>
      </c>
      <c r="E83" s="4">
        <v>132341</v>
      </c>
      <c r="G83" s="1">
        <v>1</v>
      </c>
    </row>
    <row r="84" spans="1:7" ht="195.75" customHeight="1" x14ac:dyDescent="0.35">
      <c r="A84" s="4" t="s">
        <v>130</v>
      </c>
      <c r="B84" s="4">
        <v>535</v>
      </c>
      <c r="C84" s="4" t="s">
        <v>131</v>
      </c>
      <c r="D84" s="4" t="s">
        <v>94</v>
      </c>
      <c r="E84" s="4">
        <v>975</v>
      </c>
      <c r="G84" s="1">
        <v>1</v>
      </c>
    </row>
    <row r="85" spans="1:7" ht="195.75" customHeight="1" x14ac:dyDescent="0.35">
      <c r="A85" s="4" t="s">
        <v>28</v>
      </c>
      <c r="B85" s="4">
        <v>37113</v>
      </c>
      <c r="C85" s="4" t="s">
        <v>132</v>
      </c>
      <c r="D85" s="4" t="s">
        <v>28</v>
      </c>
      <c r="E85" s="4">
        <v>157210</v>
      </c>
      <c r="F85" s="1">
        <v>2</v>
      </c>
    </row>
    <row r="86" spans="1:7" ht="195.75" customHeight="1" x14ac:dyDescent="0.35">
      <c r="A86" s="4" t="s">
        <v>62</v>
      </c>
      <c r="B86" s="4">
        <v>15388</v>
      </c>
      <c r="C86" s="4" t="s">
        <v>133</v>
      </c>
      <c r="D86" s="4" t="s">
        <v>62</v>
      </c>
      <c r="E86" s="4">
        <v>65577</v>
      </c>
      <c r="G86" s="1">
        <v>1</v>
      </c>
    </row>
    <row r="87" spans="1:7" ht="195.75" customHeight="1" x14ac:dyDescent="0.35">
      <c r="A87" s="4" t="s">
        <v>38</v>
      </c>
      <c r="B87" s="4">
        <v>41910</v>
      </c>
      <c r="C87" s="4" t="s">
        <v>134</v>
      </c>
      <c r="D87" s="4" t="s">
        <v>38</v>
      </c>
      <c r="E87" s="4">
        <v>174075</v>
      </c>
      <c r="F87" s="1">
        <v>-1</v>
      </c>
    </row>
    <row r="88" spans="1:7" ht="195.75" customHeight="1" x14ac:dyDescent="0.35">
      <c r="A88" s="4" t="s">
        <v>12</v>
      </c>
      <c r="B88" s="4">
        <v>45056</v>
      </c>
      <c r="C88" s="4" t="s">
        <v>135</v>
      </c>
      <c r="D88" s="4" t="s">
        <v>12</v>
      </c>
      <c r="E88" s="4">
        <v>183571</v>
      </c>
      <c r="F88" s="1">
        <v>1</v>
      </c>
    </row>
    <row r="89" spans="1:7" ht="195.75" customHeight="1" x14ac:dyDescent="0.35">
      <c r="A89" s="4" t="s">
        <v>136</v>
      </c>
      <c r="B89" s="4">
        <v>3816</v>
      </c>
      <c r="C89" s="4" t="s">
        <v>137</v>
      </c>
      <c r="D89" s="4" t="s">
        <v>77</v>
      </c>
      <c r="E89" s="4">
        <v>13849</v>
      </c>
      <c r="F89" s="1">
        <v>0</v>
      </c>
    </row>
    <row r="90" spans="1:7" ht="195.75" customHeight="1" x14ac:dyDescent="0.35">
      <c r="A90" s="4" t="s">
        <v>138</v>
      </c>
      <c r="B90" s="4">
        <v>47545</v>
      </c>
      <c r="C90" s="4" t="s">
        <v>139</v>
      </c>
      <c r="D90" s="4" t="s">
        <v>24</v>
      </c>
      <c r="E90" s="4">
        <v>191376</v>
      </c>
      <c r="G90" s="1">
        <v>1</v>
      </c>
    </row>
    <row r="91" spans="1:7" ht="195.75" customHeight="1" x14ac:dyDescent="0.35">
      <c r="A91" s="4" t="s">
        <v>28</v>
      </c>
      <c r="B91" s="4">
        <v>35083</v>
      </c>
      <c r="C91" s="4" t="s">
        <v>140</v>
      </c>
      <c r="D91" s="4" t="s">
        <v>28</v>
      </c>
      <c r="E91" s="4">
        <v>150243</v>
      </c>
      <c r="F91" s="1">
        <v>-1</v>
      </c>
    </row>
    <row r="92" spans="1:7" ht="195.75" customHeight="1" x14ac:dyDescent="0.35">
      <c r="A92" s="4" t="s">
        <v>94</v>
      </c>
      <c r="B92" s="4">
        <v>17239</v>
      </c>
      <c r="C92" s="4" t="s">
        <v>141</v>
      </c>
      <c r="D92" s="4" t="s">
        <v>94</v>
      </c>
      <c r="E92" s="4">
        <v>75312</v>
      </c>
      <c r="F92" s="1">
        <v>-1</v>
      </c>
    </row>
    <row r="93" spans="1:7" ht="195.75" customHeight="1" x14ac:dyDescent="0.35">
      <c r="A93" s="4" t="s">
        <v>29</v>
      </c>
      <c r="B93" s="4">
        <v>10680</v>
      </c>
      <c r="C93" s="4" t="s">
        <v>142</v>
      </c>
      <c r="D93" s="4" t="s">
        <v>29</v>
      </c>
      <c r="E93" s="4">
        <v>44501</v>
      </c>
      <c r="G93" s="1">
        <v>1</v>
      </c>
    </row>
    <row r="94" spans="1:7" ht="195.75" customHeight="1" x14ac:dyDescent="0.35">
      <c r="A94" s="4" t="s">
        <v>42</v>
      </c>
      <c r="B94" s="4">
        <v>47785</v>
      </c>
      <c r="C94" s="4" t="s">
        <v>143</v>
      </c>
      <c r="D94" s="4" t="s">
        <v>44</v>
      </c>
      <c r="E94" s="4">
        <v>192231</v>
      </c>
      <c r="F94" s="1">
        <v>2</v>
      </c>
    </row>
    <row r="95" spans="1:7" ht="195.75" customHeight="1" x14ac:dyDescent="0.35">
      <c r="A95" s="4" t="s">
        <v>144</v>
      </c>
      <c r="B95" s="4">
        <v>4478</v>
      </c>
      <c r="C95" s="4" t="s">
        <v>145</v>
      </c>
      <c r="D95" s="4" t="s">
        <v>62</v>
      </c>
      <c r="E95" s="4">
        <v>15709</v>
      </c>
      <c r="F95" s="1">
        <v>2</v>
      </c>
    </row>
    <row r="96" spans="1:7" ht="195.75" customHeight="1" x14ac:dyDescent="0.35">
      <c r="A96" s="4" t="s">
        <v>42</v>
      </c>
      <c r="B96" s="4">
        <v>26785</v>
      </c>
      <c r="C96" s="4" t="s">
        <v>146</v>
      </c>
      <c r="D96" s="4" t="s">
        <v>44</v>
      </c>
      <c r="E96" s="4">
        <v>120509</v>
      </c>
      <c r="G96" s="1">
        <v>1</v>
      </c>
    </row>
    <row r="97" spans="1:7" ht="195.75" customHeight="1" x14ac:dyDescent="0.35">
      <c r="A97" s="4" t="s">
        <v>8</v>
      </c>
      <c r="B97" s="4">
        <v>50251</v>
      </c>
      <c r="C97" s="4" t="s">
        <v>147</v>
      </c>
      <c r="D97" s="4" t="s">
        <v>8</v>
      </c>
      <c r="E97" s="4">
        <v>199621</v>
      </c>
      <c r="G97" s="1">
        <v>1</v>
      </c>
    </row>
    <row r="98" spans="1:7" ht="195.75" customHeight="1" x14ac:dyDescent="0.35">
      <c r="A98" s="4" t="s">
        <v>21</v>
      </c>
      <c r="B98" s="4">
        <v>13157</v>
      </c>
      <c r="C98" s="4" t="s">
        <v>148</v>
      </c>
      <c r="D98" s="4" t="s">
        <v>23</v>
      </c>
      <c r="E98" s="4">
        <v>55278</v>
      </c>
      <c r="F98" s="1">
        <v>-1</v>
      </c>
    </row>
    <row r="99" spans="1:7" ht="195.75" customHeight="1" x14ac:dyDescent="0.35">
      <c r="A99" s="4" t="s">
        <v>19</v>
      </c>
      <c r="B99" s="4">
        <v>49488</v>
      </c>
      <c r="C99" s="4" t="s">
        <v>149</v>
      </c>
      <c r="D99" s="4" t="s">
        <v>19</v>
      </c>
      <c r="E99" s="4">
        <v>197291</v>
      </c>
      <c r="F99" s="1">
        <v>0</v>
      </c>
    </row>
    <row r="100" spans="1:7" ht="195.75" customHeight="1" x14ac:dyDescent="0.35">
      <c r="A100" s="4" t="s">
        <v>123</v>
      </c>
      <c r="B100" s="4">
        <v>19774</v>
      </c>
      <c r="C100" s="4" t="s">
        <v>150</v>
      </c>
      <c r="D100" s="4" t="s">
        <v>29</v>
      </c>
      <c r="E100" s="4">
        <v>90391</v>
      </c>
      <c r="F100" s="1">
        <v>-2</v>
      </c>
    </row>
    <row r="101" spans="1:7" ht="195.75" customHeight="1" x14ac:dyDescent="0.35">
      <c r="A101" s="4" t="s">
        <v>21</v>
      </c>
      <c r="B101" s="4">
        <v>23145</v>
      </c>
      <c r="C101" s="4" t="s">
        <v>151</v>
      </c>
      <c r="D101" s="4" t="s">
        <v>23</v>
      </c>
      <c r="E101" s="4">
        <v>105482</v>
      </c>
      <c r="F101" s="1">
        <v>0</v>
      </c>
    </row>
    <row r="102" spans="1:7" ht="195.75" customHeight="1" x14ac:dyDescent="0.35">
      <c r="A102" s="4" t="s">
        <v>15</v>
      </c>
      <c r="B102" s="4">
        <v>39213</v>
      </c>
      <c r="C102" s="4" t="s">
        <v>152</v>
      </c>
      <c r="D102" s="4" t="s">
        <v>15</v>
      </c>
      <c r="E102" s="4">
        <v>165210</v>
      </c>
      <c r="F102" s="1">
        <v>-1</v>
      </c>
    </row>
    <row r="103" spans="1:7" ht="195.75" customHeight="1" x14ac:dyDescent="0.35">
      <c r="A103" s="4" t="s">
        <v>10</v>
      </c>
      <c r="B103" s="4">
        <v>20895</v>
      </c>
      <c r="C103" s="4" t="s">
        <v>153</v>
      </c>
      <c r="D103" s="4" t="s">
        <v>12</v>
      </c>
      <c r="E103" s="4">
        <v>94980</v>
      </c>
      <c r="F103" s="1">
        <v>0</v>
      </c>
    </row>
    <row r="104" spans="1:7" ht="195.75" customHeight="1" x14ac:dyDescent="0.35">
      <c r="A104" s="4" t="s">
        <v>29</v>
      </c>
      <c r="B104" s="4">
        <v>32490</v>
      </c>
      <c r="C104" s="4" t="s">
        <v>154</v>
      </c>
      <c r="D104" s="4" t="s">
        <v>29</v>
      </c>
      <c r="E104" s="4">
        <v>140108</v>
      </c>
      <c r="G104" s="1">
        <v>1</v>
      </c>
    </row>
    <row r="105" spans="1:7" ht="195.75" customHeight="1" x14ac:dyDescent="0.35">
      <c r="A105" s="4" t="s">
        <v>16</v>
      </c>
      <c r="B105" s="4">
        <v>1419</v>
      </c>
      <c r="C105" s="4" t="s">
        <v>155</v>
      </c>
      <c r="D105" s="4" t="s">
        <v>16</v>
      </c>
      <c r="E105" s="4">
        <v>4077</v>
      </c>
      <c r="F105" s="1">
        <v>1</v>
      </c>
    </row>
    <row r="106" spans="1:7" ht="195.75" customHeight="1" x14ac:dyDescent="0.35">
      <c r="A106" s="4" t="s">
        <v>62</v>
      </c>
      <c r="B106" s="4">
        <v>6200</v>
      </c>
      <c r="C106" s="4" t="s">
        <v>156</v>
      </c>
      <c r="D106" s="4" t="s">
        <v>62</v>
      </c>
      <c r="E106" s="4">
        <v>23120</v>
      </c>
      <c r="F106" s="1">
        <v>-1</v>
      </c>
    </row>
    <row r="107" spans="1:7" ht="195.75" customHeight="1" x14ac:dyDescent="0.35">
      <c r="A107" s="4" t="s">
        <v>8</v>
      </c>
      <c r="B107" s="4">
        <v>11320</v>
      </c>
      <c r="C107" s="4" t="s">
        <v>157</v>
      </c>
      <c r="D107" s="4" t="s">
        <v>8</v>
      </c>
      <c r="E107" s="4">
        <v>47737</v>
      </c>
      <c r="G107" s="1">
        <v>1</v>
      </c>
    </row>
    <row r="108" spans="1:7" ht="195.75" customHeight="1" x14ac:dyDescent="0.35">
      <c r="A108" s="4" t="s">
        <v>8</v>
      </c>
      <c r="B108" s="4">
        <v>27607</v>
      </c>
      <c r="C108" s="4" t="s">
        <v>158</v>
      </c>
      <c r="D108" s="4" t="s">
        <v>8</v>
      </c>
      <c r="E108" s="4">
        <v>123829</v>
      </c>
      <c r="G108" s="1">
        <v>1</v>
      </c>
    </row>
    <row r="109" spans="1:7" ht="195.75" customHeight="1" x14ac:dyDescent="0.35">
      <c r="A109" s="4" t="s">
        <v>70</v>
      </c>
      <c r="B109" s="4">
        <v>5072</v>
      </c>
      <c r="C109" s="4" t="s">
        <v>159</v>
      </c>
      <c r="D109" s="4" t="s">
        <v>24</v>
      </c>
      <c r="E109" s="4">
        <v>18515</v>
      </c>
      <c r="F109" s="1">
        <v>0</v>
      </c>
    </row>
    <row r="110" spans="1:7" ht="195.75" customHeight="1" x14ac:dyDescent="0.35">
      <c r="A110" s="4" t="s">
        <v>21</v>
      </c>
      <c r="B110" s="4">
        <v>30133</v>
      </c>
      <c r="C110" s="4" t="s">
        <v>160</v>
      </c>
      <c r="D110" s="4" t="s">
        <v>23</v>
      </c>
      <c r="E110" s="4">
        <v>132049</v>
      </c>
      <c r="F110" s="1">
        <v>1</v>
      </c>
    </row>
    <row r="111" spans="1:7" ht="195.75" customHeight="1" x14ac:dyDescent="0.35">
      <c r="A111" s="4" t="s">
        <v>10</v>
      </c>
      <c r="B111" s="4">
        <v>22766</v>
      </c>
      <c r="C111" s="4" t="s">
        <v>161</v>
      </c>
      <c r="D111" s="4" t="s">
        <v>12</v>
      </c>
      <c r="E111" s="4">
        <v>103999</v>
      </c>
      <c r="G111" s="1">
        <v>1</v>
      </c>
    </row>
    <row r="112" spans="1:7" ht="195.75" customHeight="1" x14ac:dyDescent="0.35">
      <c r="A112" s="4" t="s">
        <v>33</v>
      </c>
      <c r="B112" s="4">
        <v>19713</v>
      </c>
      <c r="C112" s="4" t="s">
        <v>162</v>
      </c>
      <c r="D112" s="4" t="s">
        <v>35</v>
      </c>
      <c r="E112" s="4">
        <v>89320</v>
      </c>
      <c r="F112" s="1">
        <v>-2</v>
      </c>
    </row>
    <row r="113" spans="1:7" ht="195.75" customHeight="1" x14ac:dyDescent="0.35">
      <c r="A113" s="4" t="s">
        <v>15</v>
      </c>
      <c r="B113" s="4">
        <v>11520</v>
      </c>
      <c r="C113" s="4" t="s">
        <v>163</v>
      </c>
      <c r="D113" s="4" t="s">
        <v>15</v>
      </c>
      <c r="E113" s="4">
        <v>48246</v>
      </c>
      <c r="F113" s="1">
        <v>0</v>
      </c>
    </row>
    <row r="114" spans="1:7" ht="195.75" customHeight="1" x14ac:dyDescent="0.35">
      <c r="A114" s="4" t="s">
        <v>33</v>
      </c>
      <c r="B114" s="4">
        <v>15470</v>
      </c>
      <c r="C114" s="4" t="s">
        <v>164</v>
      </c>
      <c r="D114" s="4" t="s">
        <v>35</v>
      </c>
      <c r="E114" s="4">
        <v>66442</v>
      </c>
      <c r="F114" s="1">
        <v>0</v>
      </c>
    </row>
    <row r="115" spans="1:7" ht="195.75" customHeight="1" x14ac:dyDescent="0.35">
      <c r="A115" s="4" t="s">
        <v>8</v>
      </c>
      <c r="B115" s="4">
        <v>1868</v>
      </c>
      <c r="C115" s="4" t="s">
        <v>165</v>
      </c>
      <c r="D115" s="4" t="s">
        <v>8</v>
      </c>
      <c r="E115" s="4">
        <v>5930</v>
      </c>
      <c r="G115" s="1">
        <v>1</v>
      </c>
    </row>
    <row r="116" spans="1:7" ht="195.75" customHeight="1" x14ac:dyDescent="0.35">
      <c r="A116" s="4" t="s">
        <v>28</v>
      </c>
      <c r="B116" s="4">
        <v>16986</v>
      </c>
      <c r="C116" s="4" t="s">
        <v>166</v>
      </c>
      <c r="D116" s="4" t="s">
        <v>28</v>
      </c>
      <c r="E116" s="4">
        <v>73597</v>
      </c>
      <c r="F116" s="1">
        <v>2</v>
      </c>
    </row>
    <row r="117" spans="1:7" ht="195.75" customHeight="1" x14ac:dyDescent="0.35">
      <c r="A117" s="4" t="s">
        <v>10</v>
      </c>
      <c r="B117" s="4">
        <v>25649</v>
      </c>
      <c r="C117" s="4" t="s">
        <v>167</v>
      </c>
      <c r="D117" s="4" t="s">
        <v>12</v>
      </c>
      <c r="E117" s="4">
        <v>116467</v>
      </c>
      <c r="G117" s="1">
        <v>1</v>
      </c>
    </row>
    <row r="118" spans="1:7" ht="195.75" customHeight="1" x14ac:dyDescent="0.35">
      <c r="A118" s="4" t="s">
        <v>16</v>
      </c>
      <c r="B118" s="4">
        <v>26877</v>
      </c>
      <c r="C118" s="4" t="s">
        <v>168</v>
      </c>
      <c r="D118" s="4" t="s">
        <v>16</v>
      </c>
      <c r="E118" s="4">
        <v>120990</v>
      </c>
      <c r="F118" s="1">
        <v>0</v>
      </c>
    </row>
    <row r="119" spans="1:7" ht="195.75" customHeight="1" x14ac:dyDescent="0.35">
      <c r="A119" s="4" t="s">
        <v>12</v>
      </c>
      <c r="B119" s="4">
        <v>29287</v>
      </c>
      <c r="C119" s="4" t="s">
        <v>169</v>
      </c>
      <c r="D119" s="4" t="s">
        <v>12</v>
      </c>
      <c r="E119" s="4">
        <v>129118</v>
      </c>
      <c r="F119" s="1">
        <v>1</v>
      </c>
    </row>
    <row r="120" spans="1:7" ht="195.75" customHeight="1" x14ac:dyDescent="0.35">
      <c r="A120" s="4" t="s">
        <v>31</v>
      </c>
      <c r="B120" s="4">
        <v>25730</v>
      </c>
      <c r="C120" s="4" t="s">
        <v>170</v>
      </c>
      <c r="D120" s="4" t="s">
        <v>8</v>
      </c>
      <c r="E120" s="4">
        <v>116898</v>
      </c>
      <c r="F120" s="1">
        <v>1</v>
      </c>
    </row>
    <row r="121" spans="1:7" ht="195.75" customHeight="1" x14ac:dyDescent="0.35">
      <c r="A121" s="4" t="s">
        <v>23</v>
      </c>
      <c r="B121" s="4">
        <v>12705</v>
      </c>
      <c r="C121" s="4" t="s">
        <v>171</v>
      </c>
      <c r="D121" s="4" t="s">
        <v>23</v>
      </c>
      <c r="E121" s="4">
        <v>53211</v>
      </c>
      <c r="G121" s="1">
        <v>1</v>
      </c>
    </row>
    <row r="122" spans="1:7" ht="195.75" customHeight="1" x14ac:dyDescent="0.35">
      <c r="A122" s="4" t="s">
        <v>24</v>
      </c>
      <c r="B122" s="4">
        <v>34046</v>
      </c>
      <c r="C122" s="4" t="s">
        <v>172</v>
      </c>
      <c r="D122" s="4" t="s">
        <v>24</v>
      </c>
      <c r="E122" s="4">
        <v>146045</v>
      </c>
      <c r="G122" s="1">
        <v>1</v>
      </c>
    </row>
    <row r="123" spans="1:7" ht="195.75" customHeight="1" x14ac:dyDescent="0.35">
      <c r="A123" s="4" t="s">
        <v>12</v>
      </c>
      <c r="B123" s="4">
        <v>27366</v>
      </c>
      <c r="C123" s="4" t="s">
        <v>173</v>
      </c>
      <c r="D123" s="4" t="s">
        <v>12</v>
      </c>
      <c r="E123" s="4">
        <v>122705</v>
      </c>
      <c r="F123" s="1">
        <v>1</v>
      </c>
    </row>
    <row r="124" spans="1:7" ht="195.75" customHeight="1" x14ac:dyDescent="0.35">
      <c r="A124" s="4" t="s">
        <v>23</v>
      </c>
      <c r="B124" s="4">
        <v>26264</v>
      </c>
      <c r="C124" s="4" t="s">
        <v>174</v>
      </c>
      <c r="D124" s="4" t="s">
        <v>23</v>
      </c>
      <c r="E124" s="4">
        <v>118759</v>
      </c>
      <c r="F124" s="1">
        <v>1</v>
      </c>
    </row>
    <row r="125" spans="1:7" ht="195.75" customHeight="1" x14ac:dyDescent="0.35">
      <c r="A125" s="4" t="s">
        <v>31</v>
      </c>
      <c r="B125" s="4">
        <v>27531</v>
      </c>
      <c r="C125" s="4" t="s">
        <v>175</v>
      </c>
      <c r="D125" s="4" t="s">
        <v>8</v>
      </c>
      <c r="E125" s="4">
        <v>123563</v>
      </c>
      <c r="F125" s="1">
        <v>1</v>
      </c>
    </row>
    <row r="126" spans="1:7" ht="195.75" customHeight="1" x14ac:dyDescent="0.35">
      <c r="A126" s="4" t="s">
        <v>42</v>
      </c>
      <c r="B126" s="4">
        <v>24385</v>
      </c>
      <c r="C126" s="4" t="s">
        <v>176</v>
      </c>
      <c r="D126" s="4" t="s">
        <v>44</v>
      </c>
      <c r="E126" s="4">
        <v>111511</v>
      </c>
      <c r="F126" s="1">
        <v>1</v>
      </c>
    </row>
    <row r="127" spans="1:7" ht="195.75" customHeight="1" x14ac:dyDescent="0.35">
      <c r="A127" s="4" t="s">
        <v>19</v>
      </c>
      <c r="B127" s="4">
        <v>13013</v>
      </c>
      <c r="C127" s="4" t="s">
        <v>177</v>
      </c>
      <c r="D127" s="4" t="s">
        <v>19</v>
      </c>
      <c r="E127" s="4">
        <v>54302</v>
      </c>
      <c r="F127" s="1">
        <v>1</v>
      </c>
    </row>
    <row r="128" spans="1:7" ht="195.75" customHeight="1" x14ac:dyDescent="0.35">
      <c r="A128" s="4" t="s">
        <v>38</v>
      </c>
      <c r="B128" s="4">
        <v>13362</v>
      </c>
      <c r="C128" s="4" t="s">
        <v>178</v>
      </c>
      <c r="D128" s="4" t="s">
        <v>38</v>
      </c>
      <c r="E128" s="4">
        <v>55869</v>
      </c>
      <c r="F128" s="1">
        <v>0</v>
      </c>
    </row>
    <row r="129" spans="1:7" ht="195.75" customHeight="1" x14ac:dyDescent="0.35">
      <c r="A129" s="4" t="s">
        <v>101</v>
      </c>
      <c r="B129" s="4">
        <v>44538</v>
      </c>
      <c r="C129" s="4" t="s">
        <v>179</v>
      </c>
      <c r="D129" s="4" t="s">
        <v>101</v>
      </c>
      <c r="E129" s="4">
        <v>181880</v>
      </c>
      <c r="F129" s="1">
        <v>2</v>
      </c>
    </row>
    <row r="130" spans="1:7" ht="195.75" customHeight="1" x14ac:dyDescent="0.35">
      <c r="A130" s="4" t="s">
        <v>138</v>
      </c>
      <c r="B130" s="4">
        <v>12040</v>
      </c>
      <c r="C130" s="4" t="s">
        <v>180</v>
      </c>
      <c r="D130" s="4" t="s">
        <v>24</v>
      </c>
      <c r="E130" s="4">
        <v>50208</v>
      </c>
      <c r="G130" s="1">
        <v>1</v>
      </c>
    </row>
    <row r="131" spans="1:7" ht="195.75" customHeight="1" x14ac:dyDescent="0.35">
      <c r="A131" s="4" t="s">
        <v>123</v>
      </c>
      <c r="B131" s="4">
        <v>18216</v>
      </c>
      <c r="C131" s="4" t="s">
        <v>181</v>
      </c>
      <c r="D131" s="4" t="s">
        <v>29</v>
      </c>
      <c r="E131" s="4">
        <v>80547</v>
      </c>
      <c r="F131" s="1">
        <v>0</v>
      </c>
    </row>
    <row r="132" spans="1:7" ht="195.75" customHeight="1" x14ac:dyDescent="0.35">
      <c r="A132" s="4" t="s">
        <v>118</v>
      </c>
      <c r="B132" s="4">
        <v>41398</v>
      </c>
      <c r="C132" s="4" t="s">
        <v>182</v>
      </c>
      <c r="D132" s="4" t="s">
        <v>118</v>
      </c>
      <c r="E132" s="4">
        <v>172939</v>
      </c>
      <c r="G132" s="1">
        <v>1</v>
      </c>
    </row>
    <row r="133" spans="1:7" ht="195.75" customHeight="1" x14ac:dyDescent="0.35">
      <c r="A133" s="4" t="s">
        <v>28</v>
      </c>
      <c r="B133" s="4">
        <v>25932</v>
      </c>
      <c r="C133" s="4" t="s">
        <v>183</v>
      </c>
      <c r="D133" s="4" t="s">
        <v>28</v>
      </c>
      <c r="E133" s="4">
        <v>117318</v>
      </c>
      <c r="F133" s="1">
        <v>0</v>
      </c>
    </row>
    <row r="134" spans="1:7" ht="195.75" customHeight="1" x14ac:dyDescent="0.35">
      <c r="A134" s="4" t="s">
        <v>62</v>
      </c>
      <c r="B134" s="4">
        <v>15787</v>
      </c>
      <c r="C134" s="4" t="s">
        <v>184</v>
      </c>
      <c r="D134" s="4" t="s">
        <v>62</v>
      </c>
      <c r="E134" s="4">
        <v>67519</v>
      </c>
      <c r="F134" s="1">
        <v>2</v>
      </c>
    </row>
    <row r="135" spans="1:7" ht="195.75" customHeight="1" x14ac:dyDescent="0.35">
      <c r="A135" s="4" t="s">
        <v>185</v>
      </c>
      <c r="B135" s="4">
        <v>14594</v>
      </c>
      <c r="C135" s="4" t="s">
        <v>186</v>
      </c>
      <c r="D135" s="4" t="s">
        <v>12</v>
      </c>
      <c r="E135" s="4">
        <v>60692</v>
      </c>
      <c r="G135" s="1">
        <v>1</v>
      </c>
    </row>
    <row r="136" spans="1:7" ht="195.75" customHeight="1" x14ac:dyDescent="0.35">
      <c r="A136" s="4" t="s">
        <v>28</v>
      </c>
      <c r="B136" s="4">
        <v>15118</v>
      </c>
      <c r="C136" s="4" t="s">
        <v>187</v>
      </c>
      <c r="D136" s="4" t="s">
        <v>28</v>
      </c>
      <c r="E136" s="4">
        <v>64143</v>
      </c>
      <c r="F136" s="1">
        <v>1</v>
      </c>
    </row>
    <row r="137" spans="1:7" ht="195.75" customHeight="1" x14ac:dyDescent="0.35">
      <c r="A137" s="4" t="s">
        <v>8</v>
      </c>
      <c r="B137" s="4">
        <v>10660</v>
      </c>
      <c r="C137" s="4" t="s">
        <v>188</v>
      </c>
      <c r="D137" s="4" t="s">
        <v>8</v>
      </c>
      <c r="E137" s="4">
        <v>44379</v>
      </c>
      <c r="G137" s="1">
        <v>1</v>
      </c>
    </row>
    <row r="138" spans="1:7" ht="195.75" customHeight="1" x14ac:dyDescent="0.35">
      <c r="A138" s="4" t="s">
        <v>23</v>
      </c>
      <c r="B138" s="4">
        <v>23973</v>
      </c>
      <c r="C138" s="4" t="s">
        <v>189</v>
      </c>
      <c r="D138" s="4" t="s">
        <v>23</v>
      </c>
      <c r="E138" s="4">
        <v>110248</v>
      </c>
      <c r="F138" s="1">
        <v>1</v>
      </c>
    </row>
    <row r="139" spans="1:7" ht="195.75" customHeight="1" x14ac:dyDescent="0.35">
      <c r="A139" s="4" t="s">
        <v>28</v>
      </c>
      <c r="B139" s="4">
        <v>28990</v>
      </c>
      <c r="C139" s="4" t="s">
        <v>190</v>
      </c>
      <c r="D139" s="4" t="s">
        <v>28</v>
      </c>
      <c r="E139" s="4">
        <v>128632</v>
      </c>
      <c r="F139" s="1">
        <v>1</v>
      </c>
    </row>
    <row r="140" spans="1:7" ht="195.75" customHeight="1" x14ac:dyDescent="0.35">
      <c r="A140" s="4" t="s">
        <v>31</v>
      </c>
      <c r="B140" s="4">
        <v>14159</v>
      </c>
      <c r="C140" s="4" t="s">
        <v>191</v>
      </c>
      <c r="D140" s="4" t="s">
        <v>8</v>
      </c>
      <c r="E140" s="4">
        <v>59193</v>
      </c>
      <c r="F140" s="1">
        <v>-2</v>
      </c>
    </row>
    <row r="141" spans="1:7" ht="195.75" customHeight="1" x14ac:dyDescent="0.35">
      <c r="A141" s="4" t="s">
        <v>62</v>
      </c>
      <c r="B141" s="4">
        <v>17925</v>
      </c>
      <c r="C141" s="4" t="s">
        <v>192</v>
      </c>
      <c r="D141" s="4" t="s">
        <v>62</v>
      </c>
      <c r="E141" s="4">
        <v>79314</v>
      </c>
      <c r="G141" s="1">
        <v>1</v>
      </c>
    </row>
    <row r="142" spans="1:7" ht="195.75" customHeight="1" x14ac:dyDescent="0.35">
      <c r="A142" s="4" t="s">
        <v>193</v>
      </c>
      <c r="B142" s="4">
        <v>41118</v>
      </c>
      <c r="C142" s="4" t="s">
        <v>194</v>
      </c>
      <c r="D142" s="4" t="s">
        <v>8</v>
      </c>
      <c r="E142" s="4">
        <v>171568</v>
      </c>
      <c r="F142" s="1">
        <v>-1</v>
      </c>
    </row>
    <row r="143" spans="1:7" ht="195.75" customHeight="1" x14ac:dyDescent="0.35">
      <c r="A143" s="4" t="s">
        <v>33</v>
      </c>
      <c r="B143" s="4">
        <v>11033</v>
      </c>
      <c r="C143" s="4" t="s">
        <v>195</v>
      </c>
      <c r="D143" s="4" t="s">
        <v>35</v>
      </c>
      <c r="E143" s="4">
        <v>46050</v>
      </c>
      <c r="F143" s="1">
        <v>1</v>
      </c>
    </row>
    <row r="144" spans="1:7" ht="195.75" customHeight="1" x14ac:dyDescent="0.35">
      <c r="A144" s="4" t="s">
        <v>35</v>
      </c>
      <c r="B144" s="4">
        <v>14658</v>
      </c>
      <c r="C144" s="4" t="s">
        <v>196</v>
      </c>
      <c r="D144" s="4" t="s">
        <v>35</v>
      </c>
      <c r="E144" s="4">
        <v>61065</v>
      </c>
      <c r="G144" s="1">
        <v>1</v>
      </c>
    </row>
    <row r="145" spans="1:7" ht="195.75" customHeight="1" x14ac:dyDescent="0.35">
      <c r="A145" s="4" t="s">
        <v>33</v>
      </c>
      <c r="B145" s="4">
        <v>26360</v>
      </c>
      <c r="C145" s="4" t="s">
        <v>197</v>
      </c>
      <c r="D145" s="4" t="s">
        <v>35</v>
      </c>
      <c r="E145" s="4">
        <v>119482</v>
      </c>
      <c r="F145" s="1">
        <v>1</v>
      </c>
    </row>
    <row r="146" spans="1:7" ht="195.75" customHeight="1" x14ac:dyDescent="0.35">
      <c r="A146" s="4" t="s">
        <v>16</v>
      </c>
      <c r="B146" s="4">
        <v>42996</v>
      </c>
      <c r="C146" s="4" t="s">
        <v>198</v>
      </c>
      <c r="D146" s="4" t="s">
        <v>16</v>
      </c>
      <c r="E146" s="4">
        <v>177406</v>
      </c>
      <c r="F146" s="1">
        <v>1</v>
      </c>
    </row>
    <row r="147" spans="1:7" ht="195.75" customHeight="1" x14ac:dyDescent="0.35">
      <c r="A147" s="4" t="s">
        <v>199</v>
      </c>
      <c r="B147" s="4">
        <v>52242</v>
      </c>
      <c r="C147" s="4" t="s">
        <v>200</v>
      </c>
      <c r="D147" s="4" t="s">
        <v>40</v>
      </c>
      <c r="E147" s="4">
        <v>205398</v>
      </c>
      <c r="F147" s="1">
        <v>2</v>
      </c>
    </row>
    <row r="148" spans="1:7" ht="195.75" customHeight="1" x14ac:dyDescent="0.35">
      <c r="A148" s="4" t="s">
        <v>38</v>
      </c>
      <c r="B148" s="4">
        <v>41351</v>
      </c>
      <c r="C148" s="4" t="s">
        <v>201</v>
      </c>
      <c r="D148" s="4" t="s">
        <v>38</v>
      </c>
      <c r="E148" s="4">
        <v>172661</v>
      </c>
      <c r="G148" s="1">
        <v>1</v>
      </c>
    </row>
    <row r="149" spans="1:7" ht="195.75" customHeight="1" x14ac:dyDescent="0.35">
      <c r="A149" s="4" t="s">
        <v>29</v>
      </c>
      <c r="B149" s="4">
        <v>4564</v>
      </c>
      <c r="C149" s="4" t="s">
        <v>202</v>
      </c>
      <c r="D149" s="4" t="s">
        <v>29</v>
      </c>
      <c r="E149" s="4">
        <v>15991</v>
      </c>
      <c r="F149" s="1">
        <v>0</v>
      </c>
    </row>
    <row r="150" spans="1:7" ht="195.75" customHeight="1" x14ac:dyDescent="0.35">
      <c r="A150" s="4" t="s">
        <v>8</v>
      </c>
      <c r="B150" s="4">
        <v>5779</v>
      </c>
      <c r="C150" s="4" t="s">
        <v>203</v>
      </c>
      <c r="D150" s="4" t="s">
        <v>8</v>
      </c>
      <c r="E150" s="4">
        <v>22078</v>
      </c>
      <c r="F150" s="1">
        <v>0</v>
      </c>
    </row>
    <row r="151" spans="1:7" ht="195.75" customHeight="1" x14ac:dyDescent="0.35">
      <c r="A151" s="4" t="s">
        <v>138</v>
      </c>
      <c r="B151" s="4">
        <v>6705</v>
      </c>
      <c r="C151" s="4" t="s">
        <v>204</v>
      </c>
      <c r="D151" s="4" t="s">
        <v>24</v>
      </c>
      <c r="E151" s="4">
        <v>25203</v>
      </c>
      <c r="F151" s="1">
        <v>0</v>
      </c>
    </row>
    <row r="152" spans="1:7" ht="195.75" customHeight="1" x14ac:dyDescent="0.35">
      <c r="A152" s="4" t="s">
        <v>28</v>
      </c>
      <c r="B152" s="4">
        <v>34620</v>
      </c>
      <c r="C152" s="4" t="s">
        <v>205</v>
      </c>
      <c r="D152" s="4" t="s">
        <v>28</v>
      </c>
      <c r="E152" s="4">
        <v>148265</v>
      </c>
      <c r="F152" s="1">
        <v>0</v>
      </c>
    </row>
    <row r="153" spans="1:7" ht="195.75" customHeight="1" x14ac:dyDescent="0.35">
      <c r="A153" s="4" t="s">
        <v>8</v>
      </c>
      <c r="B153" s="4">
        <v>23613</v>
      </c>
      <c r="C153" s="4" t="s">
        <v>206</v>
      </c>
      <c r="D153" s="4" t="s">
        <v>8</v>
      </c>
      <c r="E153" s="4">
        <v>107957</v>
      </c>
      <c r="F153" s="1">
        <v>2</v>
      </c>
    </row>
    <row r="154" spans="1:7" ht="195.75" customHeight="1" x14ac:dyDescent="0.35">
      <c r="A154" s="4" t="s">
        <v>29</v>
      </c>
      <c r="B154" s="4">
        <v>48597</v>
      </c>
      <c r="C154" s="4" t="s">
        <v>207</v>
      </c>
      <c r="D154" s="4" t="s">
        <v>29</v>
      </c>
      <c r="E154" s="4">
        <v>195187</v>
      </c>
      <c r="G154" s="1">
        <v>1</v>
      </c>
    </row>
    <row r="155" spans="1:7" ht="195.75" customHeight="1" x14ac:dyDescent="0.35">
      <c r="A155" s="4" t="s">
        <v>12</v>
      </c>
      <c r="B155" s="4">
        <v>38684</v>
      </c>
      <c r="C155" s="4" t="s">
        <v>208</v>
      </c>
      <c r="D155" s="4" t="s">
        <v>12</v>
      </c>
      <c r="E155" s="4">
        <v>163320</v>
      </c>
      <c r="F155" s="1">
        <v>-1</v>
      </c>
    </row>
    <row r="156" spans="1:7" ht="195.75" customHeight="1" x14ac:dyDescent="0.35">
      <c r="A156" s="4" t="s">
        <v>40</v>
      </c>
      <c r="B156" s="4">
        <v>40150</v>
      </c>
      <c r="C156" s="4" t="s">
        <v>209</v>
      </c>
      <c r="D156" s="4" t="s">
        <v>40</v>
      </c>
      <c r="E156" s="4">
        <v>167828</v>
      </c>
      <c r="F156" s="1">
        <v>-1</v>
      </c>
    </row>
    <row r="157" spans="1:7" ht="195.75" customHeight="1" x14ac:dyDescent="0.35">
      <c r="A157" s="4" t="s">
        <v>31</v>
      </c>
      <c r="B157" s="4">
        <v>22199</v>
      </c>
      <c r="C157" s="4" t="s">
        <v>210</v>
      </c>
      <c r="D157" s="4" t="s">
        <v>8</v>
      </c>
      <c r="E157" s="4">
        <v>101250</v>
      </c>
      <c r="F157" s="1">
        <v>-2</v>
      </c>
    </row>
    <row r="158" spans="1:7" ht="195.75" customHeight="1" x14ac:dyDescent="0.35">
      <c r="A158" s="4" t="s">
        <v>23</v>
      </c>
      <c r="B158" s="4">
        <v>1748</v>
      </c>
      <c r="C158" s="4" t="s">
        <v>211</v>
      </c>
      <c r="D158" s="4" t="s">
        <v>23</v>
      </c>
      <c r="E158" s="4">
        <v>4793</v>
      </c>
      <c r="F158" s="1">
        <v>1</v>
      </c>
    </row>
    <row r="159" spans="1:7" ht="195.75" customHeight="1" x14ac:dyDescent="0.35">
      <c r="A159" s="4" t="s">
        <v>118</v>
      </c>
      <c r="B159" s="4">
        <v>4657</v>
      </c>
      <c r="C159" s="4" t="s">
        <v>212</v>
      </c>
      <c r="D159" s="4" t="s">
        <v>118</v>
      </c>
      <c r="E159" s="4">
        <v>16329</v>
      </c>
      <c r="F159" s="1">
        <v>0</v>
      </c>
    </row>
    <row r="160" spans="1:7" ht="195.75" customHeight="1" x14ac:dyDescent="0.35">
      <c r="A160" s="4" t="s">
        <v>8</v>
      </c>
      <c r="B160" s="4">
        <v>24483</v>
      </c>
      <c r="C160" s="4" t="s">
        <v>213</v>
      </c>
      <c r="D160" s="4" t="s">
        <v>8</v>
      </c>
      <c r="E160" s="4">
        <v>111766</v>
      </c>
      <c r="F160" s="1">
        <v>1</v>
      </c>
    </row>
    <row r="161" spans="1:7" ht="195.75" customHeight="1" x14ac:dyDescent="0.35">
      <c r="A161" s="4" t="s">
        <v>23</v>
      </c>
      <c r="B161" s="4">
        <v>28578</v>
      </c>
      <c r="C161" s="4" t="s">
        <v>214</v>
      </c>
      <c r="D161" s="4" t="s">
        <v>23</v>
      </c>
      <c r="E161" s="4">
        <v>126527</v>
      </c>
      <c r="G161" s="1">
        <v>1</v>
      </c>
    </row>
    <row r="162" spans="1:7" ht="195.75" customHeight="1" x14ac:dyDescent="0.35">
      <c r="A162" s="4" t="s">
        <v>215</v>
      </c>
      <c r="B162" s="4">
        <v>41301</v>
      </c>
      <c r="C162" s="4" t="s">
        <v>216</v>
      </c>
      <c r="D162" s="4" t="s">
        <v>16</v>
      </c>
      <c r="E162" s="4">
        <v>172407</v>
      </c>
      <c r="F162" s="1">
        <v>-1</v>
      </c>
    </row>
    <row r="163" spans="1:7" ht="195.75" customHeight="1" x14ac:dyDescent="0.35">
      <c r="A163" s="4" t="s">
        <v>112</v>
      </c>
      <c r="B163" s="4">
        <v>35842</v>
      </c>
      <c r="C163" s="4" t="s">
        <v>217</v>
      </c>
      <c r="D163" s="4" t="s">
        <v>19</v>
      </c>
      <c r="E163" s="4">
        <v>153044</v>
      </c>
      <c r="G163" s="1">
        <v>1</v>
      </c>
    </row>
    <row r="164" spans="1:7" ht="195.75" customHeight="1" x14ac:dyDescent="0.35">
      <c r="A164" s="4" t="s">
        <v>218</v>
      </c>
      <c r="B164" s="4">
        <v>28804</v>
      </c>
      <c r="C164" s="4" t="s">
        <v>219</v>
      </c>
      <c r="D164" s="4" t="s">
        <v>118</v>
      </c>
      <c r="E164" s="4">
        <v>127565</v>
      </c>
      <c r="F164" s="1">
        <v>0</v>
      </c>
    </row>
    <row r="165" spans="1:7" ht="195.75" customHeight="1" x14ac:dyDescent="0.35">
      <c r="A165" s="4" t="s">
        <v>220</v>
      </c>
      <c r="B165" s="4">
        <v>25158</v>
      </c>
      <c r="C165" s="4" t="s">
        <v>221</v>
      </c>
      <c r="D165" s="4" t="s">
        <v>220</v>
      </c>
      <c r="E165" s="4">
        <v>114622</v>
      </c>
      <c r="G165" s="1">
        <v>1</v>
      </c>
    </row>
    <row r="166" spans="1:7" ht="195.75" customHeight="1" x14ac:dyDescent="0.35">
      <c r="A166" s="4" t="s">
        <v>101</v>
      </c>
      <c r="B166" s="4">
        <v>41187</v>
      </c>
      <c r="C166" s="4" t="s">
        <v>222</v>
      </c>
      <c r="D166" s="4" t="s">
        <v>101</v>
      </c>
      <c r="E166" s="4">
        <v>171869</v>
      </c>
      <c r="G166" s="1">
        <v>1</v>
      </c>
    </row>
    <row r="167" spans="1:7" ht="195.75" customHeight="1" x14ac:dyDescent="0.35">
      <c r="A167" s="4" t="s">
        <v>101</v>
      </c>
      <c r="B167" s="4">
        <v>15602</v>
      </c>
      <c r="C167" s="4" t="s">
        <v>223</v>
      </c>
      <c r="D167" s="4" t="s">
        <v>101</v>
      </c>
      <c r="E167" s="4">
        <v>67026</v>
      </c>
      <c r="F167" s="1">
        <v>0</v>
      </c>
    </row>
    <row r="168" spans="1:7" ht="195.75" customHeight="1" x14ac:dyDescent="0.35">
      <c r="A168" s="4" t="s">
        <v>116</v>
      </c>
      <c r="B168" s="4">
        <v>43821</v>
      </c>
      <c r="C168" s="4" t="s">
        <v>224</v>
      </c>
      <c r="D168" s="4" t="s">
        <v>118</v>
      </c>
      <c r="E168" s="4">
        <v>179817</v>
      </c>
      <c r="F168" s="1">
        <v>1</v>
      </c>
    </row>
    <row r="169" spans="1:7" ht="195.75" customHeight="1" x14ac:dyDescent="0.35">
      <c r="A169" s="4" t="s">
        <v>118</v>
      </c>
      <c r="B169" s="4">
        <v>48554</v>
      </c>
      <c r="C169" s="4" t="s">
        <v>225</v>
      </c>
      <c r="D169" s="4" t="s">
        <v>118</v>
      </c>
      <c r="E169" s="4">
        <v>194882</v>
      </c>
      <c r="F169" s="1">
        <v>2</v>
      </c>
    </row>
    <row r="170" spans="1:7" ht="195.75" customHeight="1" x14ac:dyDescent="0.35">
      <c r="A170" s="4" t="s">
        <v>42</v>
      </c>
      <c r="B170" s="4">
        <v>44551</v>
      </c>
      <c r="C170" s="4" t="s">
        <v>226</v>
      </c>
      <c r="D170" s="4" t="s">
        <v>44</v>
      </c>
      <c r="E170" s="4">
        <v>181961</v>
      </c>
      <c r="F170" s="1">
        <v>-2</v>
      </c>
    </row>
    <row r="171" spans="1:7" ht="195.75" customHeight="1" x14ac:dyDescent="0.35">
      <c r="A171" s="4" t="s">
        <v>75</v>
      </c>
      <c r="B171" s="4">
        <v>23383</v>
      </c>
      <c r="C171" s="4" t="s">
        <v>227</v>
      </c>
      <c r="D171" s="4" t="s">
        <v>77</v>
      </c>
      <c r="E171" s="4">
        <v>107055</v>
      </c>
      <c r="G171" s="1">
        <v>1</v>
      </c>
    </row>
    <row r="172" spans="1:7" ht="195.75" customHeight="1" x14ac:dyDescent="0.35">
      <c r="A172" s="4" t="s">
        <v>40</v>
      </c>
      <c r="B172" s="4">
        <v>23343</v>
      </c>
      <c r="C172" s="4" t="s">
        <v>228</v>
      </c>
      <c r="D172" s="4" t="s">
        <v>40</v>
      </c>
      <c r="E172" s="4">
        <v>106654</v>
      </c>
      <c r="F172" s="1">
        <v>2</v>
      </c>
    </row>
    <row r="173" spans="1:7" ht="195.75" customHeight="1" x14ac:dyDescent="0.35">
      <c r="A173" s="4" t="s">
        <v>26</v>
      </c>
      <c r="B173" s="4">
        <v>967</v>
      </c>
      <c r="C173" s="4" t="s">
        <v>229</v>
      </c>
      <c r="D173" s="4" t="s">
        <v>28</v>
      </c>
      <c r="E173" s="4">
        <v>2220</v>
      </c>
      <c r="F173" s="1">
        <v>2</v>
      </c>
    </row>
    <row r="174" spans="1:7" ht="195.75" customHeight="1" x14ac:dyDescent="0.35">
      <c r="A174" s="4" t="s">
        <v>75</v>
      </c>
      <c r="B174" s="4">
        <v>36386</v>
      </c>
      <c r="C174" s="4" t="s">
        <v>230</v>
      </c>
      <c r="D174" s="4" t="s">
        <v>77</v>
      </c>
      <c r="E174" s="4">
        <v>154551</v>
      </c>
      <c r="G174" s="1">
        <v>1</v>
      </c>
    </row>
    <row r="175" spans="1:7" ht="195.75" customHeight="1" x14ac:dyDescent="0.35">
      <c r="A175" s="4" t="s">
        <v>23</v>
      </c>
      <c r="B175" s="4">
        <v>11565</v>
      </c>
      <c r="C175" s="4" t="s">
        <v>231</v>
      </c>
      <c r="D175" s="4" t="s">
        <v>23</v>
      </c>
      <c r="E175" s="4">
        <v>48310</v>
      </c>
      <c r="G175" s="1">
        <v>1</v>
      </c>
    </row>
    <row r="176" spans="1:7" ht="195.75" customHeight="1" x14ac:dyDescent="0.35">
      <c r="A176" s="4" t="s">
        <v>23</v>
      </c>
      <c r="B176" s="4">
        <v>945</v>
      </c>
      <c r="C176" s="4" t="s">
        <v>232</v>
      </c>
      <c r="D176" s="4" t="s">
        <v>23</v>
      </c>
      <c r="E176" s="4">
        <v>1956</v>
      </c>
      <c r="F176" s="1">
        <v>2</v>
      </c>
    </row>
    <row r="177" spans="1:7" ht="195.75" customHeight="1" x14ac:dyDescent="0.35">
      <c r="A177" s="4" t="s">
        <v>77</v>
      </c>
      <c r="B177" s="4">
        <v>47976</v>
      </c>
      <c r="C177" s="4" t="s">
        <v>233</v>
      </c>
      <c r="D177" s="4" t="s">
        <v>77</v>
      </c>
      <c r="E177" s="4">
        <v>193052</v>
      </c>
      <c r="G177" s="1">
        <v>1</v>
      </c>
    </row>
    <row r="178" spans="1:7" ht="195.75" customHeight="1" x14ac:dyDescent="0.35">
      <c r="A178" s="4" t="s">
        <v>23</v>
      </c>
      <c r="B178" s="4">
        <v>37806</v>
      </c>
      <c r="C178" s="4" t="s">
        <v>234</v>
      </c>
      <c r="D178" s="4" t="s">
        <v>23</v>
      </c>
      <c r="E178" s="4">
        <v>160140</v>
      </c>
      <c r="F178" s="1">
        <v>2</v>
      </c>
    </row>
    <row r="179" spans="1:7" ht="195.75" customHeight="1" x14ac:dyDescent="0.35">
      <c r="A179" s="4" t="s">
        <v>77</v>
      </c>
      <c r="B179" s="4">
        <v>23570</v>
      </c>
      <c r="C179" s="4" t="s">
        <v>235</v>
      </c>
      <c r="D179" s="4" t="s">
        <v>77</v>
      </c>
      <c r="E179" s="4">
        <v>107776</v>
      </c>
      <c r="F179" s="1">
        <v>0</v>
      </c>
    </row>
    <row r="180" spans="1:7" ht="195.75" customHeight="1" x14ac:dyDescent="0.35">
      <c r="A180" s="4" t="s">
        <v>62</v>
      </c>
      <c r="B180" s="4">
        <v>52526</v>
      </c>
      <c r="C180" s="4" t="s">
        <v>236</v>
      </c>
      <c r="D180" s="4" t="s">
        <v>62</v>
      </c>
      <c r="E180" s="4">
        <v>206049</v>
      </c>
      <c r="F180" s="1">
        <v>0</v>
      </c>
    </row>
    <row r="181" spans="1:7" ht="195.75" customHeight="1" x14ac:dyDescent="0.35">
      <c r="A181" s="4" t="s">
        <v>185</v>
      </c>
      <c r="B181" s="4">
        <v>41444</v>
      </c>
      <c r="C181" s="4" t="s">
        <v>237</v>
      </c>
      <c r="D181" s="4" t="s">
        <v>12</v>
      </c>
      <c r="E181" s="4">
        <v>173011</v>
      </c>
      <c r="G181" s="1">
        <v>1</v>
      </c>
    </row>
    <row r="182" spans="1:7" ht="195.75" customHeight="1" x14ac:dyDescent="0.35">
      <c r="A182" s="4" t="s">
        <v>123</v>
      </c>
      <c r="B182" s="4">
        <v>19117</v>
      </c>
      <c r="C182" s="4" t="s">
        <v>238</v>
      </c>
      <c r="D182" s="4" t="s">
        <v>29</v>
      </c>
      <c r="E182" s="4">
        <v>86887</v>
      </c>
      <c r="G182" s="1">
        <v>1</v>
      </c>
    </row>
    <row r="183" spans="1:7" ht="195.75" customHeight="1" x14ac:dyDescent="0.35">
      <c r="A183" s="4" t="s">
        <v>62</v>
      </c>
      <c r="B183" s="4">
        <v>22255</v>
      </c>
      <c r="C183" s="4" t="s">
        <v>239</v>
      </c>
      <c r="D183" s="4" t="s">
        <v>62</v>
      </c>
      <c r="E183" s="4">
        <v>101394</v>
      </c>
      <c r="F183" s="1">
        <v>-1</v>
      </c>
    </row>
    <row r="184" spans="1:7" ht="195.75" customHeight="1" x14ac:dyDescent="0.35">
      <c r="A184" s="4" t="s">
        <v>24</v>
      </c>
      <c r="B184" s="4">
        <v>33819</v>
      </c>
      <c r="C184" s="4" t="s">
        <v>240</v>
      </c>
      <c r="D184" s="4" t="s">
        <v>24</v>
      </c>
      <c r="E184" s="4">
        <v>144868</v>
      </c>
      <c r="F184" s="1">
        <v>1</v>
      </c>
    </row>
    <row r="185" spans="1:7" ht="195.75" customHeight="1" x14ac:dyDescent="0.35">
      <c r="A185" s="4" t="s">
        <v>16</v>
      </c>
      <c r="B185" s="4">
        <v>21868</v>
      </c>
      <c r="C185" s="4" t="s">
        <v>241</v>
      </c>
      <c r="D185" s="4" t="s">
        <v>16</v>
      </c>
      <c r="E185" s="4">
        <v>98980</v>
      </c>
      <c r="F185" s="1">
        <v>-2</v>
      </c>
    </row>
    <row r="186" spans="1:7" ht="195.75" customHeight="1" x14ac:dyDescent="0.35">
      <c r="A186" s="4" t="s">
        <v>23</v>
      </c>
      <c r="B186" s="4">
        <v>4557</v>
      </c>
      <c r="C186" s="4" t="s">
        <v>242</v>
      </c>
      <c r="D186" s="4" t="s">
        <v>23</v>
      </c>
      <c r="E186" s="4">
        <v>15897</v>
      </c>
      <c r="G186" s="1">
        <v>1</v>
      </c>
    </row>
    <row r="187" spans="1:7" ht="195.75" customHeight="1" x14ac:dyDescent="0.35">
      <c r="A187" s="4" t="s">
        <v>77</v>
      </c>
      <c r="B187" s="4">
        <v>8837</v>
      </c>
      <c r="C187" s="4" t="s">
        <v>243</v>
      </c>
      <c r="D187" s="4" t="s">
        <v>77</v>
      </c>
      <c r="E187" s="4">
        <v>36137</v>
      </c>
      <c r="G187" s="1">
        <v>1</v>
      </c>
    </row>
    <row r="188" spans="1:7" ht="195.75" customHeight="1" x14ac:dyDescent="0.35">
      <c r="A188" s="4" t="s">
        <v>16</v>
      </c>
      <c r="B188" s="4">
        <v>28709</v>
      </c>
      <c r="C188" s="4" t="s">
        <v>244</v>
      </c>
      <c r="D188" s="4" t="s">
        <v>16</v>
      </c>
      <c r="E188" s="4">
        <v>127178</v>
      </c>
      <c r="G188" s="1">
        <v>1</v>
      </c>
    </row>
    <row r="189" spans="1:7" ht="195.75" customHeight="1" x14ac:dyDescent="0.35">
      <c r="A189" s="4" t="s">
        <v>40</v>
      </c>
      <c r="B189" s="4">
        <v>25746</v>
      </c>
      <c r="C189" s="4" t="s">
        <v>245</v>
      </c>
      <c r="D189" s="4" t="s">
        <v>40</v>
      </c>
      <c r="E189" s="4">
        <v>117135</v>
      </c>
      <c r="F189" s="1">
        <v>-1</v>
      </c>
    </row>
    <row r="190" spans="1:7" ht="195.75" customHeight="1" x14ac:dyDescent="0.35">
      <c r="A190" s="4" t="s">
        <v>62</v>
      </c>
      <c r="B190" s="4">
        <v>17669</v>
      </c>
      <c r="C190" s="4" t="s">
        <v>246</v>
      </c>
      <c r="D190" s="4" t="s">
        <v>62</v>
      </c>
      <c r="E190" s="4">
        <v>77582</v>
      </c>
      <c r="F190" s="1">
        <v>2</v>
      </c>
    </row>
    <row r="191" spans="1:7" ht="195.75" customHeight="1" x14ac:dyDescent="0.35">
      <c r="A191" s="4" t="s">
        <v>40</v>
      </c>
      <c r="B191" s="4">
        <v>1963</v>
      </c>
      <c r="C191" s="4" t="s">
        <v>247</v>
      </c>
      <c r="D191" s="4" t="s">
        <v>40</v>
      </c>
      <c r="E191" s="4">
        <v>6064</v>
      </c>
      <c r="G191" s="1">
        <v>1</v>
      </c>
    </row>
    <row r="192" spans="1:7" ht="195.75" customHeight="1" x14ac:dyDescent="0.35">
      <c r="A192" s="4" t="s">
        <v>24</v>
      </c>
      <c r="B192" s="4">
        <v>35785</v>
      </c>
      <c r="C192" s="4" t="s">
        <v>248</v>
      </c>
      <c r="D192" s="4" t="s">
        <v>24</v>
      </c>
      <c r="E192" s="4">
        <v>152849</v>
      </c>
      <c r="F192" s="1">
        <v>0</v>
      </c>
    </row>
    <row r="193" spans="1:7" ht="195.75" customHeight="1" x14ac:dyDescent="0.35">
      <c r="A193" s="4" t="s">
        <v>28</v>
      </c>
      <c r="B193" s="4">
        <v>2845</v>
      </c>
      <c r="C193" s="4" t="s">
        <v>249</v>
      </c>
      <c r="D193" s="4" t="s">
        <v>28</v>
      </c>
      <c r="E193" s="4">
        <v>9692</v>
      </c>
      <c r="F193" s="1">
        <v>-2</v>
      </c>
    </row>
    <row r="194" spans="1:7" ht="195.75" customHeight="1" x14ac:dyDescent="0.35">
      <c r="A194" s="4" t="s">
        <v>12</v>
      </c>
      <c r="B194" s="4">
        <v>26920</v>
      </c>
      <c r="C194" s="4" t="s">
        <v>250</v>
      </c>
      <c r="D194" s="4" t="s">
        <v>12</v>
      </c>
      <c r="E194" s="4">
        <v>121238</v>
      </c>
      <c r="F194" s="1">
        <v>1</v>
      </c>
    </row>
    <row r="195" spans="1:7" ht="195.75" customHeight="1" x14ac:dyDescent="0.35">
      <c r="A195" s="4" t="s">
        <v>31</v>
      </c>
      <c r="B195" s="4">
        <v>43617</v>
      </c>
      <c r="C195" s="4" t="s">
        <v>251</v>
      </c>
      <c r="D195" s="4" t="s">
        <v>8</v>
      </c>
      <c r="E195" s="4">
        <v>179161</v>
      </c>
      <c r="F195" s="1">
        <v>1</v>
      </c>
    </row>
    <row r="196" spans="1:7" ht="195.75" customHeight="1" x14ac:dyDescent="0.35">
      <c r="A196" s="4" t="s">
        <v>62</v>
      </c>
      <c r="B196" s="4">
        <v>5622</v>
      </c>
      <c r="C196" s="4" t="s">
        <v>252</v>
      </c>
      <c r="D196" s="4" t="s">
        <v>62</v>
      </c>
      <c r="E196" s="4">
        <v>20603</v>
      </c>
      <c r="G196" s="1">
        <v>1</v>
      </c>
    </row>
    <row r="197" spans="1:7" ht="195.75" customHeight="1" x14ac:dyDescent="0.35">
      <c r="A197" s="4" t="s">
        <v>29</v>
      </c>
      <c r="B197" s="4">
        <v>14073</v>
      </c>
      <c r="C197" s="4" t="s">
        <v>253</v>
      </c>
      <c r="D197" s="4" t="s">
        <v>29</v>
      </c>
      <c r="E197" s="4">
        <v>58811</v>
      </c>
      <c r="G197" s="1">
        <v>1</v>
      </c>
    </row>
    <row r="198" spans="1:7" ht="195.75" customHeight="1" x14ac:dyDescent="0.35">
      <c r="A198" s="4" t="s">
        <v>10</v>
      </c>
      <c r="B198" s="4">
        <v>14717</v>
      </c>
      <c r="C198" s="4" t="s">
        <v>254</v>
      </c>
      <c r="D198" s="4" t="s">
        <v>12</v>
      </c>
      <c r="E198" s="4">
        <v>61436</v>
      </c>
      <c r="F198" s="1">
        <v>-1</v>
      </c>
    </row>
    <row r="199" spans="1:7" ht="195.75" customHeight="1" x14ac:dyDescent="0.35">
      <c r="A199" s="4" t="s">
        <v>112</v>
      </c>
      <c r="B199" s="4">
        <v>19768</v>
      </c>
      <c r="C199" s="4" t="s">
        <v>255</v>
      </c>
      <c r="D199" s="4" t="s">
        <v>19</v>
      </c>
      <c r="E199" s="4">
        <v>90183</v>
      </c>
      <c r="G199" s="1">
        <v>1</v>
      </c>
    </row>
    <row r="200" spans="1:7" ht="195.75" customHeight="1" x14ac:dyDescent="0.35">
      <c r="A200" s="4" t="s">
        <v>23</v>
      </c>
      <c r="B200" s="4">
        <v>19187</v>
      </c>
      <c r="C200" s="4" t="s">
        <v>256</v>
      </c>
      <c r="D200" s="4" t="s">
        <v>23</v>
      </c>
      <c r="E200" s="4">
        <v>87280</v>
      </c>
      <c r="F200" s="1">
        <v>-1</v>
      </c>
    </row>
    <row r="201" spans="1:7" ht="195.75" customHeight="1" x14ac:dyDescent="0.35">
      <c r="A201" s="4" t="s">
        <v>199</v>
      </c>
      <c r="B201" s="4">
        <v>14143</v>
      </c>
      <c r="C201" s="4" t="s">
        <v>257</v>
      </c>
      <c r="D201" s="4" t="s">
        <v>40</v>
      </c>
      <c r="E201" s="4">
        <v>59093</v>
      </c>
      <c r="G201" s="1">
        <v>1</v>
      </c>
    </row>
    <row r="202" spans="1:7" ht="14.25" customHeight="1" x14ac:dyDescent="0.35">
      <c r="A202" s="4" t="s">
        <v>15</v>
      </c>
      <c r="B202" s="4">
        <v>9113</v>
      </c>
      <c r="C202" s="4" t="s">
        <v>258</v>
      </c>
      <c r="D202" s="4" t="s">
        <v>15</v>
      </c>
      <c r="E202" s="4">
        <v>37278</v>
      </c>
      <c r="F202" s="1">
        <v>1</v>
      </c>
    </row>
    <row r="203" spans="1:7" ht="14.25" customHeight="1" x14ac:dyDescent="0.35">
      <c r="A203" s="4" t="s">
        <v>28</v>
      </c>
      <c r="B203" s="4">
        <v>44022</v>
      </c>
      <c r="C203" s="4" t="s">
        <v>259</v>
      </c>
      <c r="D203" s="4" t="s">
        <v>28</v>
      </c>
      <c r="E203" s="4">
        <v>180868</v>
      </c>
      <c r="G203" s="1">
        <v>1</v>
      </c>
    </row>
    <row r="204" spans="1:7" ht="14.25" customHeight="1" x14ac:dyDescent="0.35">
      <c r="A204" s="4" t="s">
        <v>62</v>
      </c>
      <c r="B204" s="4">
        <v>16913</v>
      </c>
      <c r="C204" s="4" t="s">
        <v>260</v>
      </c>
      <c r="D204" s="4" t="s">
        <v>62</v>
      </c>
      <c r="E204" s="4">
        <v>73146</v>
      </c>
      <c r="G204" s="1">
        <v>1</v>
      </c>
    </row>
    <row r="205" spans="1:7" ht="14.25" customHeight="1" x14ac:dyDescent="0.35">
      <c r="A205" s="4" t="s">
        <v>26</v>
      </c>
      <c r="B205" s="4">
        <v>40771</v>
      </c>
      <c r="C205" s="4" t="s">
        <v>261</v>
      </c>
      <c r="D205" s="4" t="s">
        <v>28</v>
      </c>
      <c r="E205" s="4">
        <v>170566</v>
      </c>
      <c r="G205" s="1">
        <v>1</v>
      </c>
    </row>
    <row r="206" spans="1:7" ht="14.25" customHeight="1" x14ac:dyDescent="0.35">
      <c r="A206" s="4" t="s">
        <v>28</v>
      </c>
      <c r="B206" s="4">
        <v>47558</v>
      </c>
      <c r="C206" s="4" t="s">
        <v>262</v>
      </c>
      <c r="D206" s="4" t="s">
        <v>28</v>
      </c>
      <c r="E206" s="4">
        <v>191433</v>
      </c>
      <c r="F206" s="1">
        <v>0</v>
      </c>
    </row>
    <row r="207" spans="1:7" ht="14.25" customHeight="1" x14ac:dyDescent="0.35">
      <c r="A207" s="4" t="s">
        <v>26</v>
      </c>
      <c r="B207" s="4">
        <v>1748</v>
      </c>
      <c r="C207" s="4" t="s">
        <v>263</v>
      </c>
      <c r="D207" s="4" t="s">
        <v>28</v>
      </c>
      <c r="E207" s="4">
        <v>4765</v>
      </c>
      <c r="F207" s="1">
        <v>1</v>
      </c>
    </row>
    <row r="208" spans="1:7" ht="14.25" customHeight="1" x14ac:dyDescent="0.35">
      <c r="A208" s="4" t="s">
        <v>19</v>
      </c>
      <c r="B208" s="4">
        <v>44686</v>
      </c>
      <c r="C208" s="4" t="s">
        <v>264</v>
      </c>
      <c r="D208" s="4" t="s">
        <v>19</v>
      </c>
      <c r="E208" s="4">
        <v>182515</v>
      </c>
      <c r="F208" s="1">
        <v>1</v>
      </c>
    </row>
    <row r="209" spans="1:7" ht="14.25" customHeight="1" x14ac:dyDescent="0.35">
      <c r="A209" s="4" t="s">
        <v>19</v>
      </c>
      <c r="B209" s="4">
        <v>28200</v>
      </c>
      <c r="C209" s="4" t="s">
        <v>265</v>
      </c>
      <c r="D209" s="4" t="s">
        <v>19</v>
      </c>
      <c r="E209" s="4">
        <v>125561</v>
      </c>
      <c r="F209" s="1">
        <v>1</v>
      </c>
    </row>
    <row r="210" spans="1:7" ht="14.25" customHeight="1" x14ac:dyDescent="0.35">
      <c r="A210" s="4" t="s">
        <v>75</v>
      </c>
      <c r="B210" s="4">
        <v>9448</v>
      </c>
      <c r="C210" s="4" t="s">
        <v>266</v>
      </c>
      <c r="D210" s="4" t="s">
        <v>77</v>
      </c>
      <c r="E210" s="4">
        <v>38922</v>
      </c>
      <c r="G210" s="1">
        <v>1</v>
      </c>
    </row>
    <row r="211" spans="1:7" ht="14.25" customHeight="1" x14ac:dyDescent="0.35">
      <c r="A211" s="4" t="s">
        <v>21</v>
      </c>
      <c r="B211" s="4">
        <v>39235</v>
      </c>
      <c r="C211" s="4" t="s">
        <v>267</v>
      </c>
      <c r="D211" s="4" t="s">
        <v>23</v>
      </c>
      <c r="E211" s="4">
        <v>165312</v>
      </c>
      <c r="G211" s="1">
        <v>1</v>
      </c>
    </row>
    <row r="212" spans="1:7" ht="14.25" customHeight="1" x14ac:dyDescent="0.35">
      <c r="A212" s="4" t="s">
        <v>62</v>
      </c>
      <c r="B212" s="4">
        <v>45187</v>
      </c>
      <c r="C212" s="4" t="s">
        <v>268</v>
      </c>
      <c r="D212" s="4" t="s">
        <v>62</v>
      </c>
      <c r="E212" s="4">
        <v>183959</v>
      </c>
      <c r="F212" s="1">
        <v>2</v>
      </c>
    </row>
    <row r="213" spans="1:7" ht="14.25" customHeight="1" x14ac:dyDescent="0.35">
      <c r="A213" s="4" t="s">
        <v>28</v>
      </c>
      <c r="B213" s="4">
        <v>27050</v>
      </c>
      <c r="C213" s="4" t="s">
        <v>269</v>
      </c>
      <c r="D213" s="4" t="s">
        <v>28</v>
      </c>
      <c r="E213" s="4">
        <v>122044</v>
      </c>
      <c r="F213" s="1">
        <v>-1</v>
      </c>
    </row>
    <row r="214" spans="1:7" ht="14.25" customHeight="1" x14ac:dyDescent="0.35">
      <c r="A214" s="4" t="s">
        <v>16</v>
      </c>
      <c r="B214" s="4">
        <v>12534</v>
      </c>
      <c r="C214" s="4" t="s">
        <v>270</v>
      </c>
      <c r="D214" s="4" t="s">
        <v>16</v>
      </c>
      <c r="E214" s="4">
        <v>52956</v>
      </c>
      <c r="F214" s="1">
        <v>2</v>
      </c>
    </row>
    <row r="215" spans="1:7" ht="14.25" customHeight="1" x14ac:dyDescent="0.35">
      <c r="A215" s="4" t="s">
        <v>13</v>
      </c>
      <c r="B215" s="4">
        <v>10833</v>
      </c>
      <c r="C215" s="4" t="s">
        <v>271</v>
      </c>
      <c r="D215" s="4" t="s">
        <v>15</v>
      </c>
      <c r="E215" s="4">
        <v>45138</v>
      </c>
      <c r="G215" s="1">
        <v>1</v>
      </c>
    </row>
    <row r="216" spans="1:7" ht="14.25" customHeight="1" x14ac:dyDescent="0.35">
      <c r="A216" s="4" t="s">
        <v>77</v>
      </c>
      <c r="B216" s="4">
        <v>20401</v>
      </c>
      <c r="C216" s="4" t="s">
        <v>272</v>
      </c>
      <c r="D216" s="4" t="s">
        <v>77</v>
      </c>
      <c r="E216" s="4">
        <v>93336</v>
      </c>
      <c r="F216" s="1">
        <v>-2</v>
      </c>
    </row>
    <row r="217" spans="1:7" ht="14.25" customHeight="1" x14ac:dyDescent="0.35">
      <c r="A217" s="4" t="s">
        <v>38</v>
      </c>
      <c r="B217" s="4">
        <v>9902</v>
      </c>
      <c r="C217" s="4" t="s">
        <v>273</v>
      </c>
      <c r="D217" s="4" t="s">
        <v>38</v>
      </c>
      <c r="E217" s="4">
        <v>40559</v>
      </c>
      <c r="G217" s="1">
        <v>1</v>
      </c>
    </row>
    <row r="218" spans="1:7" ht="14.25" customHeight="1" x14ac:dyDescent="0.35">
      <c r="A218" s="4" t="s">
        <v>220</v>
      </c>
      <c r="B218" s="4">
        <v>49464</v>
      </c>
      <c r="C218" s="4" t="s">
        <v>274</v>
      </c>
      <c r="D218" s="4" t="s">
        <v>220</v>
      </c>
      <c r="E218" s="4">
        <v>197185</v>
      </c>
      <c r="F218" s="1">
        <v>1</v>
      </c>
    </row>
    <row r="219" spans="1:7" ht="14.25" customHeight="1" x14ac:dyDescent="0.35">
      <c r="A219" s="4" t="s">
        <v>40</v>
      </c>
      <c r="B219" s="4">
        <v>7684</v>
      </c>
      <c r="C219" s="4" t="s">
        <v>275</v>
      </c>
      <c r="D219" s="4" t="s">
        <v>40</v>
      </c>
      <c r="E219" s="4">
        <v>30736</v>
      </c>
      <c r="F219" s="1">
        <v>1</v>
      </c>
    </row>
    <row r="220" spans="1:7" ht="14.25" customHeight="1" x14ac:dyDescent="0.35">
      <c r="A220" s="4" t="s">
        <v>276</v>
      </c>
      <c r="B220" s="4">
        <v>14859</v>
      </c>
      <c r="C220" s="4" t="s">
        <v>277</v>
      </c>
      <c r="D220" s="4" t="s">
        <v>276</v>
      </c>
      <c r="E220" s="4">
        <v>63176</v>
      </c>
      <c r="G220" s="1">
        <v>1</v>
      </c>
    </row>
    <row r="221" spans="1:7" ht="14.25" customHeight="1" x14ac:dyDescent="0.35">
      <c r="A221" s="4" t="s">
        <v>62</v>
      </c>
      <c r="B221" s="4">
        <v>33015</v>
      </c>
      <c r="C221" s="4" t="s">
        <v>278</v>
      </c>
      <c r="D221" s="4" t="s">
        <v>62</v>
      </c>
      <c r="E221" s="4">
        <v>142300</v>
      </c>
      <c r="F221" s="1">
        <v>2</v>
      </c>
    </row>
    <row r="222" spans="1:7" ht="14.25" customHeight="1" x14ac:dyDescent="0.35">
      <c r="A222" s="4" t="s">
        <v>21</v>
      </c>
      <c r="B222" s="4">
        <v>34298</v>
      </c>
      <c r="C222" s="4" t="s">
        <v>279</v>
      </c>
      <c r="D222" s="4" t="s">
        <v>23</v>
      </c>
      <c r="E222" s="4">
        <v>147364</v>
      </c>
      <c r="F222" s="1">
        <v>-2</v>
      </c>
    </row>
    <row r="223" spans="1:7" ht="14.25" customHeight="1" x14ac:dyDescent="0.35">
      <c r="A223" s="4" t="s">
        <v>35</v>
      </c>
      <c r="B223" s="4">
        <v>41836</v>
      </c>
      <c r="C223" s="4" t="s">
        <v>280</v>
      </c>
      <c r="D223" s="4" t="s">
        <v>35</v>
      </c>
      <c r="E223" s="4">
        <v>173850</v>
      </c>
      <c r="F223" s="1">
        <v>1</v>
      </c>
    </row>
    <row r="224" spans="1:7" ht="14.25" customHeight="1" x14ac:dyDescent="0.35">
      <c r="A224" s="4" t="s">
        <v>8</v>
      </c>
      <c r="B224" s="4">
        <v>33951</v>
      </c>
      <c r="C224" s="4" t="s">
        <v>281</v>
      </c>
      <c r="D224" s="4" t="s">
        <v>8</v>
      </c>
      <c r="E224" s="4">
        <v>145580</v>
      </c>
      <c r="F224" s="1">
        <v>0</v>
      </c>
    </row>
    <row r="225" spans="1:7" ht="14.25" customHeight="1" x14ac:dyDescent="0.35">
      <c r="A225" s="4" t="s">
        <v>199</v>
      </c>
      <c r="B225" s="4">
        <v>24975</v>
      </c>
      <c r="C225" s="4" t="s">
        <v>282</v>
      </c>
      <c r="D225" s="4" t="s">
        <v>40</v>
      </c>
      <c r="E225" s="4">
        <v>113718</v>
      </c>
      <c r="G225" s="1">
        <v>1</v>
      </c>
    </row>
    <row r="226" spans="1:7" ht="14.25" customHeight="1" x14ac:dyDescent="0.35">
      <c r="A226" s="4" t="s">
        <v>40</v>
      </c>
      <c r="B226" s="4">
        <v>50466</v>
      </c>
      <c r="C226" s="4" t="s">
        <v>283</v>
      </c>
      <c r="D226" s="4" t="s">
        <v>40</v>
      </c>
      <c r="E226" s="4">
        <v>200314</v>
      </c>
      <c r="F226" s="1">
        <v>0</v>
      </c>
    </row>
    <row r="227" spans="1:7" ht="14.25" customHeight="1" x14ac:dyDescent="0.35">
      <c r="A227" s="4" t="s">
        <v>29</v>
      </c>
      <c r="B227" s="4">
        <v>6271</v>
      </c>
      <c r="C227" s="4" t="s">
        <v>284</v>
      </c>
      <c r="D227" s="4" t="s">
        <v>29</v>
      </c>
      <c r="E227" s="4">
        <v>23811</v>
      </c>
      <c r="F227" s="1">
        <v>2</v>
      </c>
    </row>
    <row r="228" spans="1:7" ht="14.25" customHeight="1" x14ac:dyDescent="0.35">
      <c r="A228" s="4" t="s">
        <v>29</v>
      </c>
      <c r="B228" s="4">
        <v>47160</v>
      </c>
      <c r="C228" s="4" t="s">
        <v>285</v>
      </c>
      <c r="D228" s="4" t="s">
        <v>29</v>
      </c>
      <c r="E228" s="4">
        <v>190223</v>
      </c>
      <c r="F228" s="1">
        <v>0</v>
      </c>
    </row>
    <row r="229" spans="1:7" ht="14.25" customHeight="1" x14ac:dyDescent="0.35">
      <c r="A229" s="4" t="s">
        <v>286</v>
      </c>
      <c r="B229" s="4">
        <v>32798</v>
      </c>
      <c r="C229" s="4" t="s">
        <v>287</v>
      </c>
      <c r="D229" s="4" t="s">
        <v>127</v>
      </c>
      <c r="E229" s="4">
        <v>141444</v>
      </c>
      <c r="F229" s="1">
        <v>0</v>
      </c>
    </row>
    <row r="230" spans="1:7" ht="14.25" customHeight="1" x14ac:dyDescent="0.35">
      <c r="A230" s="4" t="s">
        <v>70</v>
      </c>
      <c r="B230" s="4">
        <v>50188</v>
      </c>
      <c r="C230" s="4" t="s">
        <v>288</v>
      </c>
      <c r="D230" s="4" t="s">
        <v>24</v>
      </c>
      <c r="E230" s="4">
        <v>199323</v>
      </c>
      <c r="F230" s="1">
        <v>1</v>
      </c>
    </row>
    <row r="231" spans="1:7" ht="14.25" customHeight="1" x14ac:dyDescent="0.35">
      <c r="A231" s="4" t="s">
        <v>40</v>
      </c>
      <c r="B231" s="4">
        <v>26948</v>
      </c>
      <c r="C231" s="4" t="s">
        <v>289</v>
      </c>
      <c r="D231" s="4" t="s">
        <v>40</v>
      </c>
      <c r="E231" s="4">
        <v>121440</v>
      </c>
      <c r="F231" s="1">
        <v>2</v>
      </c>
    </row>
    <row r="232" spans="1:7" ht="14.25" customHeight="1" x14ac:dyDescent="0.35">
      <c r="A232" s="4" t="s">
        <v>29</v>
      </c>
      <c r="B232" s="4">
        <v>10257</v>
      </c>
      <c r="C232" s="4" t="s">
        <v>290</v>
      </c>
      <c r="D232" s="4" t="s">
        <v>29</v>
      </c>
      <c r="E232" s="4">
        <v>42677</v>
      </c>
      <c r="F232" s="1">
        <v>0</v>
      </c>
    </row>
    <row r="233" spans="1:7" ht="14.25" customHeight="1" x14ac:dyDescent="0.35">
      <c r="A233" s="4" t="s">
        <v>185</v>
      </c>
      <c r="B233" s="4">
        <v>19443</v>
      </c>
      <c r="C233" s="4" t="s">
        <v>291</v>
      </c>
      <c r="D233" s="4" t="s">
        <v>12</v>
      </c>
      <c r="E233" s="4">
        <v>87943</v>
      </c>
      <c r="G233" s="1">
        <v>1</v>
      </c>
    </row>
    <row r="234" spans="1:7" ht="14.25" customHeight="1" x14ac:dyDescent="0.35">
      <c r="A234" s="4" t="s">
        <v>23</v>
      </c>
      <c r="B234" s="4">
        <v>33443</v>
      </c>
      <c r="C234" s="4" t="s">
        <v>292</v>
      </c>
      <c r="D234" s="4" t="s">
        <v>23</v>
      </c>
      <c r="E234" s="4">
        <v>143600</v>
      </c>
      <c r="G234" s="1">
        <v>1</v>
      </c>
    </row>
    <row r="235" spans="1:7" ht="14.25" customHeight="1" x14ac:dyDescent="0.35">
      <c r="A235" s="4" t="s">
        <v>19</v>
      </c>
      <c r="B235" s="4">
        <v>16586</v>
      </c>
      <c r="C235" s="4" t="s">
        <v>293</v>
      </c>
      <c r="D235" s="4" t="s">
        <v>19</v>
      </c>
      <c r="E235" s="4">
        <v>71678</v>
      </c>
      <c r="F235" s="1">
        <v>0</v>
      </c>
    </row>
    <row r="236" spans="1:7" ht="14.25" customHeight="1" x14ac:dyDescent="0.35">
      <c r="A236" s="4" t="s">
        <v>23</v>
      </c>
      <c r="B236" s="4">
        <v>36088</v>
      </c>
      <c r="C236" s="4" t="s">
        <v>294</v>
      </c>
      <c r="D236" s="4" t="s">
        <v>23</v>
      </c>
      <c r="E236" s="4">
        <v>153785</v>
      </c>
      <c r="F236" s="1">
        <v>0</v>
      </c>
    </row>
    <row r="237" spans="1:7" ht="14.25" customHeight="1" x14ac:dyDescent="0.35">
      <c r="A237" s="4" t="s">
        <v>23</v>
      </c>
      <c r="B237" s="4">
        <v>17940</v>
      </c>
      <c r="C237" s="4" t="s">
        <v>295</v>
      </c>
      <c r="D237" s="4" t="s">
        <v>23</v>
      </c>
      <c r="E237" s="4">
        <v>79434</v>
      </c>
      <c r="F237" s="1">
        <v>2</v>
      </c>
    </row>
    <row r="238" spans="1:7" ht="14.25" customHeight="1" x14ac:dyDescent="0.35">
      <c r="A238" s="4" t="s">
        <v>23</v>
      </c>
      <c r="B238" s="4">
        <v>5693</v>
      </c>
      <c r="C238" s="4" t="s">
        <v>296</v>
      </c>
      <c r="D238" s="4" t="s">
        <v>23</v>
      </c>
      <c r="E238" s="4">
        <v>21098</v>
      </c>
      <c r="F238" s="1">
        <v>-1</v>
      </c>
    </row>
    <row r="239" spans="1:7" ht="14.25" customHeight="1" x14ac:dyDescent="0.35">
      <c r="A239" s="4" t="s">
        <v>29</v>
      </c>
      <c r="B239" s="4">
        <v>11901</v>
      </c>
      <c r="C239" s="4" t="s">
        <v>297</v>
      </c>
      <c r="D239" s="4" t="s">
        <v>29</v>
      </c>
      <c r="E239" s="4">
        <v>50023</v>
      </c>
      <c r="F239" s="1">
        <v>-2</v>
      </c>
    </row>
    <row r="240" spans="1:7" ht="14.25" customHeight="1" x14ac:dyDescent="0.35">
      <c r="A240" s="4" t="s">
        <v>8</v>
      </c>
      <c r="B240" s="4">
        <v>37131</v>
      </c>
      <c r="C240" s="4" t="s">
        <v>298</v>
      </c>
      <c r="D240" s="4" t="s">
        <v>8</v>
      </c>
      <c r="E240" s="4">
        <v>157354</v>
      </c>
      <c r="F240" s="1">
        <v>2</v>
      </c>
    </row>
    <row r="241" spans="1:7" ht="14.25" customHeight="1" x14ac:dyDescent="0.35">
      <c r="A241" s="4" t="s">
        <v>77</v>
      </c>
      <c r="B241" s="4">
        <v>22944</v>
      </c>
      <c r="C241" s="4" t="s">
        <v>299</v>
      </c>
      <c r="D241" s="4" t="s">
        <v>77</v>
      </c>
      <c r="E241" s="4">
        <v>105210</v>
      </c>
      <c r="F241" s="1">
        <v>0</v>
      </c>
    </row>
    <row r="242" spans="1:7" ht="14.25" customHeight="1" x14ac:dyDescent="0.35">
      <c r="A242" s="4" t="s">
        <v>276</v>
      </c>
      <c r="B242" s="4">
        <v>14891</v>
      </c>
      <c r="C242" s="4" t="s">
        <v>300</v>
      </c>
      <c r="D242" s="4" t="s">
        <v>276</v>
      </c>
      <c r="E242" s="4">
        <v>63556</v>
      </c>
      <c r="G242" s="1">
        <v>1</v>
      </c>
    </row>
    <row r="243" spans="1:7" ht="14.25" customHeight="1" x14ac:dyDescent="0.35">
      <c r="A243" s="4" t="s">
        <v>24</v>
      </c>
      <c r="B243" s="4">
        <v>13040</v>
      </c>
      <c r="C243" s="4" t="s">
        <v>301</v>
      </c>
      <c r="D243" s="4" t="s">
        <v>24</v>
      </c>
      <c r="E243" s="4">
        <v>54690</v>
      </c>
      <c r="F243" s="1">
        <v>0</v>
      </c>
    </row>
    <row r="244" spans="1:7" ht="14.25" customHeight="1" x14ac:dyDescent="0.35">
      <c r="A244" s="4" t="s">
        <v>21</v>
      </c>
      <c r="B244" s="4">
        <v>23301</v>
      </c>
      <c r="C244" s="4" t="s">
        <v>302</v>
      </c>
      <c r="D244" s="4" t="s">
        <v>23</v>
      </c>
      <c r="E244" s="4">
        <v>106302</v>
      </c>
      <c r="G244" s="1">
        <v>1</v>
      </c>
    </row>
    <row r="245" spans="1:7" ht="14.25" customHeight="1" x14ac:dyDescent="0.35">
      <c r="A245" s="4" t="s">
        <v>40</v>
      </c>
      <c r="B245" s="4">
        <v>50620</v>
      </c>
      <c r="C245" s="4" t="s">
        <v>303</v>
      </c>
      <c r="D245" s="4" t="s">
        <v>40</v>
      </c>
      <c r="E245" s="4">
        <v>200966</v>
      </c>
      <c r="G245" s="1">
        <v>1</v>
      </c>
    </row>
    <row r="246" spans="1:7" ht="14.25" customHeight="1" x14ac:dyDescent="0.35">
      <c r="A246" s="4" t="s">
        <v>8</v>
      </c>
      <c r="B246" s="4">
        <v>43327</v>
      </c>
      <c r="C246" s="4" t="s">
        <v>304</v>
      </c>
      <c r="D246" s="4" t="s">
        <v>8</v>
      </c>
      <c r="E246" s="4">
        <v>178140</v>
      </c>
      <c r="G246" s="1">
        <v>1</v>
      </c>
    </row>
    <row r="247" spans="1:7" ht="14.25" customHeight="1" x14ac:dyDescent="0.35">
      <c r="A247" s="4" t="s">
        <v>305</v>
      </c>
      <c r="B247" s="4">
        <v>47087</v>
      </c>
      <c r="C247" s="4" t="s">
        <v>306</v>
      </c>
      <c r="D247" s="4" t="s">
        <v>305</v>
      </c>
      <c r="E247" s="4">
        <v>190101</v>
      </c>
      <c r="G247" s="1">
        <v>1</v>
      </c>
    </row>
    <row r="248" spans="1:7" ht="14.25" customHeight="1" x14ac:dyDescent="0.35">
      <c r="A248" s="4" t="s">
        <v>75</v>
      </c>
      <c r="B248" s="4">
        <v>25306</v>
      </c>
      <c r="C248" s="4" t="s">
        <v>307</v>
      </c>
      <c r="D248" s="4" t="s">
        <v>77</v>
      </c>
      <c r="E248" s="4">
        <v>115266</v>
      </c>
      <c r="F248" s="1">
        <v>2</v>
      </c>
    </row>
    <row r="249" spans="1:7" ht="14.25" customHeight="1" x14ac:dyDescent="0.35">
      <c r="A249" s="4" t="s">
        <v>38</v>
      </c>
      <c r="B249" s="4">
        <v>38684</v>
      </c>
      <c r="C249" s="4" t="s">
        <v>308</v>
      </c>
      <c r="D249" s="4" t="s">
        <v>38</v>
      </c>
      <c r="E249" s="4">
        <v>163295</v>
      </c>
      <c r="G249" s="1">
        <v>1</v>
      </c>
    </row>
    <row r="250" spans="1:7" ht="14.25" customHeight="1" x14ac:dyDescent="0.35">
      <c r="A250" s="4" t="s">
        <v>21</v>
      </c>
      <c r="B250" s="4">
        <v>19757</v>
      </c>
      <c r="C250" s="4" t="s">
        <v>309</v>
      </c>
      <c r="D250" s="4" t="s">
        <v>23</v>
      </c>
      <c r="E250" s="4">
        <v>90054</v>
      </c>
      <c r="G250" s="1">
        <v>1</v>
      </c>
    </row>
    <row r="251" spans="1:7" ht="14.25" customHeight="1" x14ac:dyDescent="0.35">
      <c r="A251" s="4" t="s">
        <v>96</v>
      </c>
      <c r="B251" s="4">
        <v>21962</v>
      </c>
      <c r="C251" s="4" t="s">
        <v>310</v>
      </c>
      <c r="D251" s="4" t="s">
        <v>96</v>
      </c>
      <c r="E251" s="4">
        <v>100160</v>
      </c>
      <c r="F251" s="1">
        <v>2</v>
      </c>
    </row>
    <row r="252" spans="1:7" ht="14.25" customHeight="1" x14ac:dyDescent="0.35">
      <c r="A252" s="4" t="s">
        <v>24</v>
      </c>
      <c r="B252" s="4">
        <v>13040</v>
      </c>
      <c r="C252" s="4" t="s">
        <v>311</v>
      </c>
      <c r="D252" s="4" t="s">
        <v>24</v>
      </c>
      <c r="E252" s="4">
        <v>54696</v>
      </c>
      <c r="F252" s="1">
        <v>-1</v>
      </c>
    </row>
    <row r="253" spans="1:7" ht="14.25" customHeight="1" x14ac:dyDescent="0.35">
      <c r="A253" s="4" t="s">
        <v>31</v>
      </c>
      <c r="B253" s="4">
        <v>44924</v>
      </c>
      <c r="C253" s="4" t="s">
        <v>312</v>
      </c>
      <c r="D253" s="4" t="s">
        <v>8</v>
      </c>
      <c r="E253" s="4">
        <v>183263</v>
      </c>
      <c r="F253" s="1">
        <v>0</v>
      </c>
    </row>
    <row r="254" spans="1:7" ht="14.25" customHeight="1" x14ac:dyDescent="0.35">
      <c r="A254" s="4" t="s">
        <v>13</v>
      </c>
      <c r="B254" s="4">
        <v>2211</v>
      </c>
      <c r="C254" s="4" t="s">
        <v>313</v>
      </c>
      <c r="D254" s="4" t="s">
        <v>15</v>
      </c>
      <c r="E254" s="4">
        <v>6642</v>
      </c>
      <c r="F254" s="1">
        <v>1</v>
      </c>
    </row>
    <row r="255" spans="1:7" ht="14.25" customHeight="1" x14ac:dyDescent="0.35">
      <c r="A255" s="4" t="s">
        <v>62</v>
      </c>
      <c r="B255" s="4">
        <v>44653</v>
      </c>
      <c r="C255" s="4" t="s">
        <v>314</v>
      </c>
      <c r="D255" s="4" t="s">
        <v>62</v>
      </c>
      <c r="E255" s="4">
        <v>182372</v>
      </c>
      <c r="G255" s="1">
        <v>1</v>
      </c>
    </row>
    <row r="256" spans="1:7" ht="14.25" customHeight="1" x14ac:dyDescent="0.35">
      <c r="A256" s="4" t="s">
        <v>123</v>
      </c>
      <c r="B256" s="4">
        <v>9966</v>
      </c>
      <c r="C256" s="4" t="s">
        <v>315</v>
      </c>
      <c r="D256" s="4" t="s">
        <v>29</v>
      </c>
      <c r="E256" s="4">
        <v>40982</v>
      </c>
      <c r="G256" s="1">
        <v>1</v>
      </c>
    </row>
    <row r="257" spans="1:7" ht="14.25" customHeight="1" x14ac:dyDescent="0.35">
      <c r="A257" s="4" t="s">
        <v>23</v>
      </c>
      <c r="B257" s="4">
        <v>46651</v>
      </c>
      <c r="C257" s="4" t="s">
        <v>316</v>
      </c>
      <c r="D257" s="4" t="s">
        <v>23</v>
      </c>
      <c r="E257" s="4">
        <v>188384</v>
      </c>
      <c r="G257" s="1">
        <v>1</v>
      </c>
    </row>
    <row r="258" spans="1:7" ht="14.25" customHeight="1" x14ac:dyDescent="0.35">
      <c r="A258" s="4" t="s">
        <v>62</v>
      </c>
      <c r="B258" s="4">
        <v>46777</v>
      </c>
      <c r="C258" s="4" t="s">
        <v>317</v>
      </c>
      <c r="D258" s="4" t="s">
        <v>62</v>
      </c>
      <c r="E258" s="4">
        <v>188776</v>
      </c>
      <c r="F258" s="1">
        <v>1</v>
      </c>
    </row>
    <row r="259" spans="1:7" ht="14.25" customHeight="1" x14ac:dyDescent="0.35">
      <c r="A259" s="4" t="s">
        <v>28</v>
      </c>
      <c r="B259" s="4">
        <v>9186</v>
      </c>
      <c r="C259" s="4" t="s">
        <v>318</v>
      </c>
      <c r="D259" s="4" t="s">
        <v>28</v>
      </c>
      <c r="E259" s="4">
        <v>37710</v>
      </c>
      <c r="F259" s="1">
        <v>1</v>
      </c>
    </row>
    <row r="260" spans="1:7" ht="14.25" customHeight="1" x14ac:dyDescent="0.35">
      <c r="A260" s="4" t="s">
        <v>29</v>
      </c>
      <c r="B260" s="4">
        <v>16073</v>
      </c>
      <c r="C260" s="4" t="s">
        <v>319</v>
      </c>
      <c r="D260" s="4" t="s">
        <v>29</v>
      </c>
      <c r="E260" s="4">
        <v>69615</v>
      </c>
      <c r="F260" s="1">
        <v>-1</v>
      </c>
    </row>
    <row r="261" spans="1:7" ht="14.25" customHeight="1" x14ac:dyDescent="0.35">
      <c r="A261" s="4" t="s">
        <v>12</v>
      </c>
      <c r="B261" s="4">
        <v>42728</v>
      </c>
      <c r="C261" s="4" t="s">
        <v>320</v>
      </c>
      <c r="D261" s="4" t="s">
        <v>12</v>
      </c>
      <c r="E261" s="4">
        <v>176381</v>
      </c>
      <c r="F261" s="1">
        <v>-2</v>
      </c>
    </row>
    <row r="262" spans="1:7" ht="14.25" customHeight="1" x14ac:dyDescent="0.35">
      <c r="A262" s="4" t="s">
        <v>77</v>
      </c>
      <c r="B262" s="4">
        <v>10378</v>
      </c>
      <c r="C262" s="4" t="s">
        <v>321</v>
      </c>
      <c r="D262" s="4" t="s">
        <v>77</v>
      </c>
      <c r="E262" s="4">
        <v>43035</v>
      </c>
      <c r="G262" s="1">
        <v>1</v>
      </c>
    </row>
    <row r="263" spans="1:7" ht="14.25" customHeight="1" x14ac:dyDescent="0.35">
      <c r="A263" s="4" t="s">
        <v>136</v>
      </c>
      <c r="B263" s="4">
        <v>4664</v>
      </c>
      <c r="C263" s="4" t="s">
        <v>322</v>
      </c>
      <c r="D263" s="4" t="s">
        <v>77</v>
      </c>
      <c r="E263" s="4">
        <v>16576</v>
      </c>
      <c r="G263" s="1">
        <v>1</v>
      </c>
    </row>
    <row r="264" spans="1:7" ht="14.25" customHeight="1" x14ac:dyDescent="0.35">
      <c r="A264" s="4" t="s">
        <v>38</v>
      </c>
      <c r="B264" s="4">
        <v>11565</v>
      </c>
      <c r="C264" s="4" t="s">
        <v>323</v>
      </c>
      <c r="D264" s="4" t="s">
        <v>38</v>
      </c>
      <c r="E264" s="4">
        <v>48299</v>
      </c>
      <c r="F264" s="1">
        <v>1</v>
      </c>
    </row>
    <row r="265" spans="1:7" ht="14.25" customHeight="1" x14ac:dyDescent="0.35">
      <c r="A265" s="4" t="s">
        <v>324</v>
      </c>
      <c r="B265" s="4">
        <v>34219</v>
      </c>
      <c r="C265" s="4" t="s">
        <v>325</v>
      </c>
      <c r="D265" s="4" t="s">
        <v>101</v>
      </c>
      <c r="E265" s="4">
        <v>147152</v>
      </c>
      <c r="F265" s="1">
        <v>2</v>
      </c>
    </row>
    <row r="266" spans="1:7" ht="14.25" customHeight="1" x14ac:dyDescent="0.35">
      <c r="A266" s="4" t="s">
        <v>24</v>
      </c>
      <c r="B266" s="4">
        <v>28826</v>
      </c>
      <c r="C266" s="4" t="s">
        <v>326</v>
      </c>
      <c r="D266" s="4" t="s">
        <v>24</v>
      </c>
      <c r="E266" s="4">
        <v>127830</v>
      </c>
      <c r="F266" s="1">
        <v>1</v>
      </c>
    </row>
    <row r="267" spans="1:7" ht="14.25" customHeight="1" x14ac:dyDescent="0.35">
      <c r="A267" s="4" t="s">
        <v>215</v>
      </c>
      <c r="B267" s="4">
        <v>544</v>
      </c>
      <c r="C267" s="4" t="s">
        <v>327</v>
      </c>
      <c r="D267" s="4" t="s">
        <v>16</v>
      </c>
      <c r="E267" s="4">
        <v>1161</v>
      </c>
      <c r="F267" s="1">
        <v>2</v>
      </c>
    </row>
    <row r="268" spans="1:7" ht="14.25" customHeight="1" x14ac:dyDescent="0.35">
      <c r="A268" s="4" t="s">
        <v>38</v>
      </c>
      <c r="B268" s="4">
        <v>11652</v>
      </c>
      <c r="C268" s="4" t="s">
        <v>328</v>
      </c>
      <c r="D268" s="4" t="s">
        <v>38</v>
      </c>
      <c r="E268" s="4">
        <v>48792</v>
      </c>
      <c r="F268" s="1">
        <v>2</v>
      </c>
    </row>
    <row r="269" spans="1:7" ht="14.25" customHeight="1" x14ac:dyDescent="0.35">
      <c r="A269" s="4" t="s">
        <v>123</v>
      </c>
      <c r="B269" s="4">
        <v>50553</v>
      </c>
      <c r="C269" s="4" t="s">
        <v>329</v>
      </c>
      <c r="D269" s="4" t="s">
        <v>29</v>
      </c>
      <c r="E269" s="4">
        <v>200522</v>
      </c>
      <c r="F269" s="1">
        <v>0</v>
      </c>
    </row>
    <row r="270" spans="1:7" ht="14.25" customHeight="1" x14ac:dyDescent="0.35">
      <c r="A270" s="4" t="s">
        <v>23</v>
      </c>
      <c r="B270" s="4">
        <v>20714</v>
      </c>
      <c r="C270" s="4" t="s">
        <v>330</v>
      </c>
      <c r="D270" s="4" t="s">
        <v>23</v>
      </c>
      <c r="E270" s="4">
        <v>94099</v>
      </c>
      <c r="F270" s="1">
        <v>1</v>
      </c>
    </row>
    <row r="271" spans="1:7" ht="14.25" customHeight="1" x14ac:dyDescent="0.35">
      <c r="A271" s="4" t="s">
        <v>118</v>
      </c>
      <c r="B271" s="4">
        <v>11863</v>
      </c>
      <c r="C271" s="4" t="s">
        <v>331</v>
      </c>
      <c r="D271" s="4" t="s">
        <v>118</v>
      </c>
      <c r="E271" s="4">
        <v>49698</v>
      </c>
      <c r="G271" s="1">
        <v>1</v>
      </c>
    </row>
    <row r="272" spans="1:7" ht="14.25" customHeight="1" x14ac:dyDescent="0.35">
      <c r="A272" s="4" t="s">
        <v>24</v>
      </c>
      <c r="B272" s="4">
        <v>17175</v>
      </c>
      <c r="C272" s="4" t="s">
        <v>332</v>
      </c>
      <c r="D272" s="4" t="s">
        <v>24</v>
      </c>
      <c r="E272" s="4">
        <v>74642</v>
      </c>
      <c r="F272" s="1">
        <v>0</v>
      </c>
    </row>
    <row r="273" spans="1:7" ht="14.25" customHeight="1" x14ac:dyDescent="0.35">
      <c r="A273" s="4" t="s">
        <v>118</v>
      </c>
      <c r="B273" s="4">
        <v>17188</v>
      </c>
      <c r="C273" s="4" t="s">
        <v>333</v>
      </c>
      <c r="D273" s="4" t="s">
        <v>118</v>
      </c>
      <c r="E273" s="4">
        <v>74874</v>
      </c>
      <c r="F273" s="1">
        <v>1</v>
      </c>
    </row>
    <row r="274" spans="1:7" ht="14.25" customHeight="1" x14ac:dyDescent="0.35">
      <c r="A274" s="4" t="s">
        <v>16</v>
      </c>
      <c r="B274" s="4">
        <v>21868</v>
      </c>
      <c r="C274" s="4" t="s">
        <v>334</v>
      </c>
      <c r="D274" s="4" t="s">
        <v>16</v>
      </c>
      <c r="E274" s="4">
        <v>99002</v>
      </c>
      <c r="G274" s="1">
        <v>1</v>
      </c>
    </row>
    <row r="275" spans="1:7" ht="14.25" customHeight="1" x14ac:dyDescent="0.35">
      <c r="A275" s="4" t="s">
        <v>10</v>
      </c>
      <c r="B275" s="4">
        <v>35970</v>
      </c>
      <c r="C275" s="4" t="s">
        <v>335</v>
      </c>
      <c r="D275" s="4" t="s">
        <v>12</v>
      </c>
      <c r="E275" s="4">
        <v>153575</v>
      </c>
      <c r="G275" s="1">
        <v>1</v>
      </c>
    </row>
    <row r="276" spans="1:7" ht="14.25" customHeight="1" x14ac:dyDescent="0.35">
      <c r="A276" s="4" t="s">
        <v>62</v>
      </c>
      <c r="B276" s="4">
        <v>25547</v>
      </c>
      <c r="C276" s="4" t="s">
        <v>336</v>
      </c>
      <c r="D276" s="4" t="s">
        <v>62</v>
      </c>
      <c r="E276" s="4">
        <v>115843</v>
      </c>
      <c r="F276" s="1">
        <v>-1</v>
      </c>
    </row>
    <row r="277" spans="1:7" ht="14.25" customHeight="1" x14ac:dyDescent="0.35">
      <c r="A277" s="4" t="s">
        <v>130</v>
      </c>
      <c r="B277" s="4">
        <v>24142</v>
      </c>
      <c r="C277" s="4" t="s">
        <v>337</v>
      </c>
      <c r="D277" s="4" t="s">
        <v>94</v>
      </c>
      <c r="E277" s="4">
        <v>110826</v>
      </c>
      <c r="G277" s="1">
        <v>1</v>
      </c>
    </row>
    <row r="278" spans="1:7" ht="14.25" customHeight="1" x14ac:dyDescent="0.35">
      <c r="A278" s="4" t="s">
        <v>42</v>
      </c>
      <c r="B278" s="4">
        <v>38681</v>
      </c>
      <c r="C278" s="4" t="s">
        <v>338</v>
      </c>
      <c r="D278" s="4" t="s">
        <v>44</v>
      </c>
      <c r="E278" s="4">
        <v>163288</v>
      </c>
      <c r="F278" s="1">
        <v>0</v>
      </c>
    </row>
    <row r="279" spans="1:7" ht="14.25" customHeight="1" x14ac:dyDescent="0.35">
      <c r="A279" s="4" t="s">
        <v>31</v>
      </c>
      <c r="B279" s="4">
        <v>23307</v>
      </c>
      <c r="C279" s="4" t="s">
        <v>339</v>
      </c>
      <c r="D279" s="4" t="s">
        <v>8</v>
      </c>
      <c r="E279" s="4">
        <v>106346</v>
      </c>
      <c r="F279" s="1">
        <v>0</v>
      </c>
    </row>
    <row r="280" spans="1:7" ht="14.25" customHeight="1" x14ac:dyDescent="0.35">
      <c r="A280" s="4" t="s">
        <v>35</v>
      </c>
      <c r="B280" s="4">
        <v>15646</v>
      </c>
      <c r="C280" s="4" t="s">
        <v>340</v>
      </c>
      <c r="D280" s="4" t="s">
        <v>35</v>
      </c>
      <c r="E280" s="4">
        <v>67135</v>
      </c>
      <c r="F280" s="1">
        <v>0</v>
      </c>
    </row>
    <row r="281" spans="1:7" ht="14.25" customHeight="1" x14ac:dyDescent="0.35">
      <c r="A281" s="4" t="s">
        <v>42</v>
      </c>
      <c r="B281" s="4">
        <v>49464</v>
      </c>
      <c r="C281" s="4" t="s">
        <v>341</v>
      </c>
      <c r="D281" s="4" t="s">
        <v>44</v>
      </c>
      <c r="E281" s="4">
        <v>197194</v>
      </c>
      <c r="F281" s="1">
        <v>1</v>
      </c>
    </row>
    <row r="282" spans="1:7" ht="14.25" customHeight="1" x14ac:dyDescent="0.35">
      <c r="A282" s="4" t="s">
        <v>24</v>
      </c>
      <c r="B282" s="4">
        <v>9985</v>
      </c>
      <c r="C282" s="4" t="s">
        <v>342</v>
      </c>
      <c r="D282" s="4" t="s">
        <v>24</v>
      </c>
      <c r="E282" s="4">
        <v>41079</v>
      </c>
      <c r="F282" s="1">
        <v>2</v>
      </c>
    </row>
    <row r="283" spans="1:7" ht="14.25" customHeight="1" x14ac:dyDescent="0.35">
      <c r="A283" s="4" t="s">
        <v>62</v>
      </c>
      <c r="B283" s="4">
        <v>46379</v>
      </c>
      <c r="C283" s="4" t="s">
        <v>343</v>
      </c>
      <c r="D283" s="4" t="s">
        <v>62</v>
      </c>
      <c r="E283" s="4">
        <v>187805</v>
      </c>
      <c r="F283" s="1">
        <v>-2</v>
      </c>
    </row>
    <row r="284" spans="1:7" ht="14.25" customHeight="1" x14ac:dyDescent="0.35">
      <c r="A284" s="4" t="s">
        <v>26</v>
      </c>
      <c r="B284" s="4">
        <v>24632</v>
      </c>
      <c r="C284" s="4" t="s">
        <v>344</v>
      </c>
      <c r="D284" s="4" t="s">
        <v>28</v>
      </c>
      <c r="E284" s="4">
        <v>112854</v>
      </c>
      <c r="F284" s="1">
        <v>2</v>
      </c>
    </row>
    <row r="285" spans="1:7" ht="14.25" customHeight="1" x14ac:dyDescent="0.35">
      <c r="A285" s="4" t="s">
        <v>82</v>
      </c>
      <c r="B285" s="4">
        <v>17570</v>
      </c>
      <c r="C285" s="4" t="s">
        <v>345</v>
      </c>
      <c r="D285" s="4" t="s">
        <v>19</v>
      </c>
      <c r="E285" s="4">
        <v>77227</v>
      </c>
      <c r="F285" s="1">
        <v>0</v>
      </c>
    </row>
    <row r="286" spans="1:7" ht="14.25" customHeight="1" x14ac:dyDescent="0.35">
      <c r="A286" s="4" t="s">
        <v>21</v>
      </c>
      <c r="B286" s="4">
        <v>10112</v>
      </c>
      <c r="C286" s="4" t="s">
        <v>346</v>
      </c>
      <c r="D286" s="4" t="s">
        <v>23</v>
      </c>
      <c r="E286" s="4">
        <v>42465</v>
      </c>
      <c r="F286" s="1">
        <v>1</v>
      </c>
    </row>
    <row r="287" spans="1:7" ht="14.25" customHeight="1" x14ac:dyDescent="0.35">
      <c r="A287" s="4" t="s">
        <v>23</v>
      </c>
      <c r="B287" s="4">
        <v>35753</v>
      </c>
      <c r="C287" s="4" t="s">
        <v>347</v>
      </c>
      <c r="D287" s="4" t="s">
        <v>23</v>
      </c>
      <c r="E287" s="4">
        <v>152743</v>
      </c>
      <c r="F287" s="1">
        <v>0</v>
      </c>
    </row>
    <row r="288" spans="1:7" ht="14.25" customHeight="1" x14ac:dyDescent="0.35">
      <c r="A288" s="4" t="s">
        <v>35</v>
      </c>
      <c r="B288" s="4">
        <v>13677</v>
      </c>
      <c r="C288" s="4" t="s">
        <v>348</v>
      </c>
      <c r="D288" s="4" t="s">
        <v>35</v>
      </c>
      <c r="E288" s="4">
        <v>57818</v>
      </c>
      <c r="F288" s="1">
        <v>-1</v>
      </c>
    </row>
    <row r="289" spans="1:7" ht="14.25" customHeight="1" x14ac:dyDescent="0.35">
      <c r="A289" s="4" t="s">
        <v>118</v>
      </c>
      <c r="B289" s="4">
        <v>18250</v>
      </c>
      <c r="C289" s="4" t="s">
        <v>349</v>
      </c>
      <c r="D289" s="4" t="s">
        <v>118</v>
      </c>
      <c r="E289" s="4">
        <v>80741</v>
      </c>
      <c r="F289" s="1">
        <v>1</v>
      </c>
    </row>
    <row r="290" spans="1:7" ht="14.25" customHeight="1" x14ac:dyDescent="0.35">
      <c r="A290" s="4" t="s">
        <v>101</v>
      </c>
      <c r="B290" s="4">
        <v>19773</v>
      </c>
      <c r="C290" s="4" t="s">
        <v>350</v>
      </c>
      <c r="D290" s="4" t="s">
        <v>101</v>
      </c>
      <c r="E290" s="4">
        <v>90327</v>
      </c>
      <c r="F290" s="1">
        <v>-2</v>
      </c>
    </row>
    <row r="291" spans="1:7" ht="14.25" customHeight="1" x14ac:dyDescent="0.35">
      <c r="A291" s="4" t="s">
        <v>19</v>
      </c>
      <c r="B291" s="4">
        <v>36616</v>
      </c>
      <c r="C291" s="4" t="s">
        <v>351</v>
      </c>
      <c r="D291" s="4" t="s">
        <v>19</v>
      </c>
      <c r="E291" s="4">
        <v>155795</v>
      </c>
      <c r="F291" s="1">
        <v>0</v>
      </c>
    </row>
    <row r="292" spans="1:7" ht="14.25" customHeight="1" x14ac:dyDescent="0.35">
      <c r="A292" s="4" t="s">
        <v>31</v>
      </c>
      <c r="B292" s="4">
        <v>2762</v>
      </c>
      <c r="C292" s="4" t="s">
        <v>352</v>
      </c>
      <c r="D292" s="4" t="s">
        <v>8</v>
      </c>
      <c r="E292" s="4">
        <v>9442</v>
      </c>
      <c r="F292" s="1">
        <v>0</v>
      </c>
    </row>
    <row r="293" spans="1:7" ht="14.25" customHeight="1" x14ac:dyDescent="0.35">
      <c r="A293" s="4" t="s">
        <v>23</v>
      </c>
      <c r="B293" s="4">
        <v>15234</v>
      </c>
      <c r="C293" s="4" t="s">
        <v>353</v>
      </c>
      <c r="D293" s="4" t="s">
        <v>23</v>
      </c>
      <c r="E293" s="4">
        <v>64556</v>
      </c>
      <c r="F293" s="1">
        <v>0</v>
      </c>
    </row>
    <row r="294" spans="1:7" ht="14.25" customHeight="1" x14ac:dyDescent="0.35">
      <c r="A294" s="4" t="s">
        <v>35</v>
      </c>
      <c r="B294" s="4">
        <v>18540</v>
      </c>
      <c r="C294" s="4" t="s">
        <v>354</v>
      </c>
      <c r="D294" s="4" t="s">
        <v>35</v>
      </c>
      <c r="E294" s="4">
        <v>83341</v>
      </c>
      <c r="F294" s="1">
        <v>1</v>
      </c>
    </row>
    <row r="295" spans="1:7" ht="14.25" customHeight="1" x14ac:dyDescent="0.35">
      <c r="A295" s="4" t="s">
        <v>23</v>
      </c>
      <c r="B295" s="4">
        <v>12174</v>
      </c>
      <c r="C295" s="4" t="s">
        <v>355</v>
      </c>
      <c r="D295" s="4" t="s">
        <v>23</v>
      </c>
      <c r="E295" s="4">
        <v>50414</v>
      </c>
      <c r="G295" s="1">
        <v>1</v>
      </c>
    </row>
    <row r="296" spans="1:7" ht="14.25" customHeight="1" x14ac:dyDescent="0.35">
      <c r="A296" s="4" t="s">
        <v>23</v>
      </c>
      <c r="B296" s="4">
        <v>44167</v>
      </c>
      <c r="C296" s="4" t="s">
        <v>356</v>
      </c>
      <c r="D296" s="4" t="s">
        <v>23</v>
      </c>
      <c r="E296" s="4">
        <v>181056</v>
      </c>
      <c r="G296" s="1">
        <v>1</v>
      </c>
    </row>
    <row r="297" spans="1:7" ht="14.25" customHeight="1" x14ac:dyDescent="0.35">
      <c r="A297" s="4" t="s">
        <v>35</v>
      </c>
      <c r="B297" s="4">
        <v>2266</v>
      </c>
      <c r="C297" s="4" t="s">
        <v>357</v>
      </c>
      <c r="D297" s="4" t="s">
        <v>35</v>
      </c>
      <c r="E297" s="4">
        <v>7038</v>
      </c>
      <c r="F297" s="1">
        <v>2</v>
      </c>
    </row>
    <row r="298" spans="1:7" ht="14.25" customHeight="1" x14ac:dyDescent="0.35">
      <c r="A298" s="4" t="s">
        <v>8</v>
      </c>
      <c r="B298" s="4">
        <v>19022</v>
      </c>
      <c r="C298" s="4" t="s">
        <v>358</v>
      </c>
      <c r="D298" s="4" t="s">
        <v>8</v>
      </c>
      <c r="E298" s="4">
        <v>85449</v>
      </c>
      <c r="F298" s="1">
        <v>-1</v>
      </c>
    </row>
    <row r="299" spans="1:7" ht="14.25" customHeight="1" x14ac:dyDescent="0.35">
      <c r="A299" s="4" t="s">
        <v>40</v>
      </c>
      <c r="B299" s="4">
        <v>28504</v>
      </c>
      <c r="C299" s="4" t="s">
        <v>359</v>
      </c>
      <c r="D299" s="4" t="s">
        <v>40</v>
      </c>
      <c r="E299" s="4">
        <v>126338</v>
      </c>
      <c r="G299" s="1">
        <v>1</v>
      </c>
    </row>
    <row r="300" spans="1:7" ht="14.25" customHeight="1" x14ac:dyDescent="0.35">
      <c r="A300" s="4" t="s">
        <v>28</v>
      </c>
      <c r="B300" s="4">
        <v>44302</v>
      </c>
      <c r="C300" s="4" t="s">
        <v>360</v>
      </c>
      <c r="D300" s="4" t="s">
        <v>28</v>
      </c>
      <c r="E300" s="4">
        <v>181390</v>
      </c>
      <c r="F300" s="1">
        <v>1</v>
      </c>
    </row>
    <row r="301" spans="1:7" ht="14.25" customHeight="1" x14ac:dyDescent="0.35">
      <c r="A301" s="4" t="s">
        <v>21</v>
      </c>
      <c r="B301" s="4">
        <v>20792</v>
      </c>
      <c r="C301" s="4" t="s">
        <v>361</v>
      </c>
      <c r="D301" s="4" t="s">
        <v>23</v>
      </c>
      <c r="E301" s="4">
        <v>94631</v>
      </c>
      <c r="F301" s="1">
        <v>-1</v>
      </c>
    </row>
    <row r="302" spans="1:7" ht="14.25" customHeight="1" x14ac:dyDescent="0.35"/>
    <row r="303" spans="1:7" ht="14.25" customHeight="1" x14ac:dyDescent="0.35"/>
    <row r="304" spans="1:7"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6DBF1-A182-6C4B-A567-F2BE20667DBE}">
  <dimension ref="A1:G301"/>
  <sheetViews>
    <sheetView topLeftCell="A296" workbookViewId="0">
      <selection activeCell="A202" sqref="A202:G301"/>
    </sheetView>
  </sheetViews>
  <sheetFormatPr defaultColWidth="8.81640625" defaultRowHeight="14.5" x14ac:dyDescent="0.35"/>
  <cols>
    <col min="3" max="3" width="92.6328125" customWidth="1"/>
    <col min="6" max="6" width="16.453125" customWidth="1"/>
    <col min="7" max="7" width="11.6328125" customWidth="1"/>
  </cols>
  <sheetData>
    <row r="1" spans="1:7" ht="28" x14ac:dyDescent="0.35">
      <c r="A1" s="8" t="s">
        <v>1</v>
      </c>
      <c r="B1" s="8" t="s">
        <v>2</v>
      </c>
      <c r="C1" s="8" t="s">
        <v>3</v>
      </c>
      <c r="D1" s="8" t="s">
        <v>4</v>
      </c>
      <c r="E1" s="8" t="s">
        <v>5</v>
      </c>
      <c r="F1" s="9" t="s">
        <v>364</v>
      </c>
      <c r="G1" s="9" t="s">
        <v>6</v>
      </c>
    </row>
    <row r="2" spans="1:7" ht="196" customHeight="1" x14ac:dyDescent="0.35">
      <c r="A2" s="4" t="s">
        <v>8</v>
      </c>
      <c r="B2" s="4">
        <v>19567</v>
      </c>
      <c r="C2" s="4" t="s">
        <v>9</v>
      </c>
      <c r="D2" s="4" t="s">
        <v>8</v>
      </c>
      <c r="E2" s="4">
        <v>88569</v>
      </c>
      <c r="F2">
        <v>0</v>
      </c>
    </row>
    <row r="3" spans="1:7" ht="196" customHeight="1" x14ac:dyDescent="0.35">
      <c r="A3" s="4" t="s">
        <v>10</v>
      </c>
      <c r="B3" s="4">
        <v>8175</v>
      </c>
      <c r="C3" s="4" t="s">
        <v>11</v>
      </c>
      <c r="D3" s="4" t="s">
        <v>12</v>
      </c>
      <c r="E3" s="4">
        <v>32728</v>
      </c>
      <c r="G3">
        <v>1</v>
      </c>
    </row>
    <row r="4" spans="1:7" ht="196" customHeight="1" x14ac:dyDescent="0.35">
      <c r="A4" s="4" t="s">
        <v>13</v>
      </c>
      <c r="B4" s="4">
        <v>4644</v>
      </c>
      <c r="C4" s="4" t="s">
        <v>14</v>
      </c>
      <c r="D4" s="4" t="s">
        <v>15</v>
      </c>
      <c r="E4" s="4">
        <v>16223</v>
      </c>
      <c r="F4">
        <v>0</v>
      </c>
    </row>
    <row r="5" spans="1:7" ht="196" customHeight="1" x14ac:dyDescent="0.35">
      <c r="A5" s="4" t="s">
        <v>16</v>
      </c>
      <c r="B5" s="4">
        <v>32766</v>
      </c>
      <c r="C5" s="4" t="s">
        <v>17</v>
      </c>
      <c r="D5" s="4" t="s">
        <v>16</v>
      </c>
      <c r="E5" s="4">
        <v>141311</v>
      </c>
      <c r="F5">
        <v>0</v>
      </c>
    </row>
    <row r="6" spans="1:7" ht="196" customHeight="1" x14ac:dyDescent="0.35">
      <c r="A6" s="4" t="s">
        <v>8</v>
      </c>
      <c r="B6" s="4">
        <v>53123</v>
      </c>
      <c r="C6" s="4" t="s">
        <v>18</v>
      </c>
      <c r="D6" s="4" t="s">
        <v>8</v>
      </c>
      <c r="E6" s="4">
        <v>207617</v>
      </c>
      <c r="F6">
        <v>0</v>
      </c>
    </row>
    <row r="7" spans="1:7" ht="196" customHeight="1" x14ac:dyDescent="0.35">
      <c r="A7" s="4" t="s">
        <v>19</v>
      </c>
      <c r="B7" s="4">
        <v>28931</v>
      </c>
      <c r="C7" s="4" t="s">
        <v>20</v>
      </c>
      <c r="D7" s="4" t="s">
        <v>19</v>
      </c>
      <c r="E7" s="4">
        <v>128377</v>
      </c>
      <c r="F7">
        <v>0</v>
      </c>
    </row>
    <row r="8" spans="1:7" ht="196" customHeight="1" x14ac:dyDescent="0.35">
      <c r="A8" s="4" t="s">
        <v>21</v>
      </c>
      <c r="B8" s="4">
        <v>34816</v>
      </c>
      <c r="C8" s="4" t="s">
        <v>22</v>
      </c>
      <c r="D8" s="4" t="s">
        <v>23</v>
      </c>
      <c r="E8" s="4">
        <v>148897</v>
      </c>
      <c r="F8">
        <v>0</v>
      </c>
    </row>
    <row r="9" spans="1:7" ht="196" customHeight="1" x14ac:dyDescent="0.35">
      <c r="A9" s="4" t="s">
        <v>24</v>
      </c>
      <c r="B9" s="4">
        <v>18762</v>
      </c>
      <c r="C9" s="4" t="s">
        <v>25</v>
      </c>
      <c r="D9" s="4" t="s">
        <v>24</v>
      </c>
      <c r="E9" s="4">
        <v>84228</v>
      </c>
      <c r="F9">
        <v>0</v>
      </c>
    </row>
    <row r="10" spans="1:7" ht="196" customHeight="1" x14ac:dyDescent="0.35">
      <c r="A10" s="4" t="s">
        <v>26</v>
      </c>
      <c r="B10" s="4">
        <v>17713</v>
      </c>
      <c r="C10" s="4" t="s">
        <v>27</v>
      </c>
      <c r="D10" s="4" t="s">
        <v>28</v>
      </c>
      <c r="E10" s="4">
        <v>77690</v>
      </c>
      <c r="F10">
        <v>1</v>
      </c>
    </row>
    <row r="11" spans="1:7" ht="196" customHeight="1" x14ac:dyDescent="0.35">
      <c r="A11" s="4" t="s">
        <v>29</v>
      </c>
      <c r="B11" s="4">
        <v>24963</v>
      </c>
      <c r="C11" s="4" t="s">
        <v>30</v>
      </c>
      <c r="D11" s="4" t="s">
        <v>29</v>
      </c>
      <c r="E11" s="4">
        <v>113665</v>
      </c>
      <c r="G11">
        <v>1</v>
      </c>
    </row>
    <row r="12" spans="1:7" ht="196" customHeight="1" x14ac:dyDescent="0.35">
      <c r="A12" s="4" t="s">
        <v>31</v>
      </c>
      <c r="B12" s="4">
        <v>27370</v>
      </c>
      <c r="C12" s="4" t="s">
        <v>32</v>
      </c>
      <c r="D12" s="4" t="s">
        <v>8</v>
      </c>
      <c r="E12" s="4">
        <v>122726</v>
      </c>
      <c r="F12">
        <v>1</v>
      </c>
    </row>
    <row r="13" spans="1:7" ht="196" customHeight="1" x14ac:dyDescent="0.35">
      <c r="A13" s="4" t="s">
        <v>33</v>
      </c>
      <c r="B13" s="4">
        <v>14849</v>
      </c>
      <c r="C13" s="4" t="s">
        <v>34</v>
      </c>
      <c r="D13" s="4" t="s">
        <v>35</v>
      </c>
      <c r="E13" s="4">
        <v>62770</v>
      </c>
      <c r="F13">
        <v>1</v>
      </c>
    </row>
    <row r="14" spans="1:7" ht="196" customHeight="1" x14ac:dyDescent="0.35">
      <c r="A14" s="4" t="s">
        <v>36</v>
      </c>
      <c r="B14" s="4">
        <v>14387</v>
      </c>
      <c r="C14" s="4" t="s">
        <v>37</v>
      </c>
      <c r="D14" s="4" t="s">
        <v>38</v>
      </c>
      <c r="E14" s="4">
        <v>60093</v>
      </c>
      <c r="F14">
        <v>0</v>
      </c>
    </row>
    <row r="15" spans="1:7" ht="196" customHeight="1" x14ac:dyDescent="0.35">
      <c r="A15" s="4" t="s">
        <v>12</v>
      </c>
      <c r="B15" s="4">
        <v>19083</v>
      </c>
      <c r="C15" s="4" t="s">
        <v>39</v>
      </c>
      <c r="D15" s="4" t="s">
        <v>12</v>
      </c>
      <c r="E15" s="4">
        <v>86350</v>
      </c>
      <c r="F15">
        <v>1</v>
      </c>
    </row>
    <row r="16" spans="1:7" ht="196" customHeight="1" x14ac:dyDescent="0.35">
      <c r="A16" s="4" t="s">
        <v>40</v>
      </c>
      <c r="B16" s="4">
        <v>35405</v>
      </c>
      <c r="C16" s="4" t="s">
        <v>41</v>
      </c>
      <c r="D16" s="4" t="s">
        <v>40</v>
      </c>
      <c r="E16" s="4">
        <v>151117</v>
      </c>
      <c r="F16">
        <v>0</v>
      </c>
    </row>
    <row r="17" spans="1:6" ht="196" customHeight="1" x14ac:dyDescent="0.35">
      <c r="A17" s="4" t="s">
        <v>42</v>
      </c>
      <c r="B17" s="4">
        <v>26161</v>
      </c>
      <c r="C17" s="4" t="s">
        <v>43</v>
      </c>
      <c r="D17" s="4" t="s">
        <v>44</v>
      </c>
      <c r="E17" s="4">
        <v>118299</v>
      </c>
      <c r="F17">
        <v>2</v>
      </c>
    </row>
    <row r="18" spans="1:6" ht="196" customHeight="1" x14ac:dyDescent="0.35">
      <c r="A18" s="4" t="s">
        <v>28</v>
      </c>
      <c r="B18" s="4">
        <v>24261</v>
      </c>
      <c r="C18" s="4" t="s">
        <v>45</v>
      </c>
      <c r="D18" s="4" t="s">
        <v>28</v>
      </c>
      <c r="E18" s="4">
        <v>111146</v>
      </c>
      <c r="F18">
        <v>0</v>
      </c>
    </row>
    <row r="19" spans="1:6" ht="196" customHeight="1" x14ac:dyDescent="0.35">
      <c r="A19" s="4" t="s">
        <v>40</v>
      </c>
      <c r="B19" s="4">
        <v>49482</v>
      </c>
      <c r="C19" s="4" t="s">
        <v>46</v>
      </c>
      <c r="D19" s="4" t="s">
        <v>40</v>
      </c>
      <c r="E19" s="4">
        <v>197278</v>
      </c>
      <c r="F19">
        <v>-1</v>
      </c>
    </row>
    <row r="20" spans="1:6" ht="196" customHeight="1" x14ac:dyDescent="0.35">
      <c r="A20" s="4" t="s">
        <v>15</v>
      </c>
      <c r="B20" s="4">
        <v>7394</v>
      </c>
      <c r="C20" s="4" t="s">
        <v>47</v>
      </c>
      <c r="D20" s="4" t="s">
        <v>15</v>
      </c>
      <c r="E20" s="4">
        <v>28938</v>
      </c>
      <c r="F20">
        <v>0</v>
      </c>
    </row>
    <row r="21" spans="1:6" ht="196" customHeight="1" x14ac:dyDescent="0.35">
      <c r="A21" s="4" t="s">
        <v>12</v>
      </c>
      <c r="B21" s="4">
        <v>4743</v>
      </c>
      <c r="C21" s="4" t="s">
        <v>48</v>
      </c>
      <c r="D21" s="4" t="s">
        <v>12</v>
      </c>
      <c r="E21" s="4">
        <v>17665</v>
      </c>
      <c r="F21">
        <v>0</v>
      </c>
    </row>
    <row r="22" spans="1:6" ht="196" customHeight="1" x14ac:dyDescent="0.35">
      <c r="A22" s="4" t="s">
        <v>10</v>
      </c>
      <c r="B22" s="4">
        <v>41926</v>
      </c>
      <c r="C22" s="4" t="s">
        <v>49</v>
      </c>
      <c r="D22" s="4" t="s">
        <v>12</v>
      </c>
      <c r="E22" s="4">
        <v>174138</v>
      </c>
      <c r="F22">
        <v>0</v>
      </c>
    </row>
    <row r="23" spans="1:6" ht="196" customHeight="1" x14ac:dyDescent="0.35">
      <c r="A23" s="4" t="s">
        <v>8</v>
      </c>
      <c r="B23" s="4">
        <v>21357</v>
      </c>
      <c r="C23" s="4" t="s">
        <v>50</v>
      </c>
      <c r="D23" s="4" t="s">
        <v>8</v>
      </c>
      <c r="E23" s="4">
        <v>96779</v>
      </c>
      <c r="F23">
        <v>0</v>
      </c>
    </row>
    <row r="24" spans="1:6" ht="196" customHeight="1" x14ac:dyDescent="0.35">
      <c r="A24" s="4" t="s">
        <v>10</v>
      </c>
      <c r="B24" s="4">
        <v>31865</v>
      </c>
      <c r="C24" s="4" t="s">
        <v>51</v>
      </c>
      <c r="D24" s="4" t="s">
        <v>12</v>
      </c>
      <c r="E24" s="4">
        <v>137789</v>
      </c>
      <c r="F24">
        <v>0</v>
      </c>
    </row>
    <row r="25" spans="1:6" ht="196" customHeight="1" x14ac:dyDescent="0.35">
      <c r="A25" s="4" t="s">
        <v>24</v>
      </c>
      <c r="B25" s="4">
        <v>48806</v>
      </c>
      <c r="C25" s="4" t="s">
        <v>52</v>
      </c>
      <c r="D25" s="4" t="s">
        <v>24</v>
      </c>
      <c r="E25" s="4">
        <v>195681</v>
      </c>
      <c r="F25">
        <v>0</v>
      </c>
    </row>
    <row r="26" spans="1:6" ht="196" customHeight="1" x14ac:dyDescent="0.35">
      <c r="A26" s="4" t="s">
        <v>53</v>
      </c>
      <c r="B26" s="4">
        <v>18867</v>
      </c>
      <c r="C26" s="4" t="s">
        <v>54</v>
      </c>
      <c r="D26" s="4" t="s">
        <v>35</v>
      </c>
      <c r="E26" s="4">
        <v>84678</v>
      </c>
      <c r="F26">
        <v>-2</v>
      </c>
    </row>
    <row r="27" spans="1:6" ht="196" customHeight="1" x14ac:dyDescent="0.35">
      <c r="A27" s="4" t="s">
        <v>26</v>
      </c>
      <c r="B27" s="4">
        <v>10234</v>
      </c>
      <c r="C27" s="4" t="s">
        <v>55</v>
      </c>
      <c r="D27" s="4" t="s">
        <v>28</v>
      </c>
      <c r="E27" s="4">
        <v>42535</v>
      </c>
      <c r="F27">
        <v>0</v>
      </c>
    </row>
    <row r="28" spans="1:6" ht="196" customHeight="1" x14ac:dyDescent="0.35">
      <c r="A28" s="4" t="s">
        <v>16</v>
      </c>
      <c r="B28" s="4">
        <v>14204</v>
      </c>
      <c r="C28" s="4" t="s">
        <v>56</v>
      </c>
      <c r="D28" s="4" t="s">
        <v>16</v>
      </c>
      <c r="E28" s="4">
        <v>59698</v>
      </c>
      <c r="F28">
        <v>0</v>
      </c>
    </row>
    <row r="29" spans="1:6" ht="196" customHeight="1" x14ac:dyDescent="0.35">
      <c r="A29" s="4" t="s">
        <v>42</v>
      </c>
      <c r="B29" s="4">
        <v>24529</v>
      </c>
      <c r="C29" s="4" t="s">
        <v>57</v>
      </c>
      <c r="D29" s="4" t="s">
        <v>44</v>
      </c>
      <c r="E29" s="4">
        <v>112221</v>
      </c>
      <c r="F29">
        <v>-1</v>
      </c>
    </row>
    <row r="30" spans="1:6" ht="196" customHeight="1" x14ac:dyDescent="0.35">
      <c r="A30" s="4" t="s">
        <v>21</v>
      </c>
      <c r="B30" s="4">
        <v>4446</v>
      </c>
      <c r="C30" s="4" t="s">
        <v>58</v>
      </c>
      <c r="D30" s="4" t="s">
        <v>23</v>
      </c>
      <c r="E30" s="4">
        <v>15647</v>
      </c>
      <c r="F30">
        <v>0</v>
      </c>
    </row>
    <row r="31" spans="1:6" ht="196" customHeight="1" x14ac:dyDescent="0.35">
      <c r="A31" s="4" t="s">
        <v>59</v>
      </c>
      <c r="B31" s="4">
        <v>13148</v>
      </c>
      <c r="C31" s="4" t="s">
        <v>60</v>
      </c>
      <c r="D31" s="4" t="s">
        <v>59</v>
      </c>
      <c r="E31" s="4">
        <v>55195</v>
      </c>
      <c r="F31">
        <v>1</v>
      </c>
    </row>
    <row r="32" spans="1:6" ht="196" customHeight="1" x14ac:dyDescent="0.35">
      <c r="A32" s="4" t="s">
        <v>12</v>
      </c>
      <c r="B32" s="4">
        <v>22297</v>
      </c>
      <c r="C32" s="4" t="s">
        <v>61</v>
      </c>
      <c r="D32" s="4" t="s">
        <v>12</v>
      </c>
      <c r="E32" s="4">
        <v>101469</v>
      </c>
      <c r="F32">
        <v>1</v>
      </c>
    </row>
    <row r="33" spans="1:6" ht="196" customHeight="1" x14ac:dyDescent="0.35">
      <c r="A33" s="4" t="s">
        <v>62</v>
      </c>
      <c r="B33" s="4">
        <v>44371</v>
      </c>
      <c r="C33" s="4" t="s">
        <v>63</v>
      </c>
      <c r="D33" s="4" t="s">
        <v>62</v>
      </c>
      <c r="E33" s="4">
        <v>181510</v>
      </c>
      <c r="F33">
        <v>1</v>
      </c>
    </row>
    <row r="34" spans="1:6" ht="196" customHeight="1" x14ac:dyDescent="0.35">
      <c r="A34" s="4" t="s">
        <v>40</v>
      </c>
      <c r="B34" s="4">
        <v>7611</v>
      </c>
      <c r="C34" s="4" t="s">
        <v>64</v>
      </c>
      <c r="D34" s="4" t="s">
        <v>40</v>
      </c>
      <c r="E34" s="4">
        <v>30108</v>
      </c>
      <c r="F34">
        <v>0</v>
      </c>
    </row>
    <row r="35" spans="1:6" ht="196" customHeight="1" x14ac:dyDescent="0.35">
      <c r="A35" s="4" t="s">
        <v>19</v>
      </c>
      <c r="B35" s="4">
        <v>50476</v>
      </c>
      <c r="C35" s="4" t="s">
        <v>65</v>
      </c>
      <c r="D35" s="4" t="s">
        <v>19</v>
      </c>
      <c r="E35" s="4">
        <v>200338</v>
      </c>
      <c r="F35">
        <v>-1</v>
      </c>
    </row>
    <row r="36" spans="1:6" ht="196" customHeight="1" x14ac:dyDescent="0.35">
      <c r="A36" s="4" t="s">
        <v>26</v>
      </c>
      <c r="B36" s="4">
        <v>23036</v>
      </c>
      <c r="C36" s="4" t="s">
        <v>66</v>
      </c>
      <c r="D36" s="4" t="s">
        <v>28</v>
      </c>
      <c r="E36" s="4">
        <v>105249</v>
      </c>
      <c r="F36">
        <v>0</v>
      </c>
    </row>
    <row r="37" spans="1:6" ht="196" customHeight="1" x14ac:dyDescent="0.35">
      <c r="A37" s="4" t="s">
        <v>10</v>
      </c>
      <c r="B37" s="4">
        <v>42034</v>
      </c>
      <c r="C37" s="4" t="s">
        <v>67</v>
      </c>
      <c r="D37" s="4" t="s">
        <v>12</v>
      </c>
      <c r="E37" s="4">
        <v>174671</v>
      </c>
      <c r="F37">
        <v>1</v>
      </c>
    </row>
    <row r="38" spans="1:6" ht="196" customHeight="1" x14ac:dyDescent="0.35">
      <c r="A38" s="4" t="s">
        <v>33</v>
      </c>
      <c r="B38" s="4">
        <v>25673</v>
      </c>
      <c r="C38" s="4" t="s">
        <v>68</v>
      </c>
      <c r="D38" s="4" t="s">
        <v>35</v>
      </c>
      <c r="E38" s="4">
        <v>116537</v>
      </c>
      <c r="F38">
        <v>0</v>
      </c>
    </row>
    <row r="39" spans="1:6" ht="196" customHeight="1" x14ac:dyDescent="0.35">
      <c r="A39" s="4" t="s">
        <v>38</v>
      </c>
      <c r="B39" s="4">
        <v>41118</v>
      </c>
      <c r="C39" s="4" t="s">
        <v>69</v>
      </c>
      <c r="D39" s="4" t="s">
        <v>38</v>
      </c>
      <c r="E39" s="4">
        <v>171540</v>
      </c>
      <c r="F39">
        <v>-1</v>
      </c>
    </row>
    <row r="40" spans="1:6" ht="196" customHeight="1" x14ac:dyDescent="0.35">
      <c r="A40" s="4" t="s">
        <v>70</v>
      </c>
      <c r="B40" s="4">
        <v>3125</v>
      </c>
      <c r="C40" s="4" t="s">
        <v>71</v>
      </c>
      <c r="D40" s="4" t="s">
        <v>24</v>
      </c>
      <c r="E40" s="4">
        <v>10330</v>
      </c>
      <c r="F40">
        <v>0</v>
      </c>
    </row>
    <row r="41" spans="1:6" ht="196" customHeight="1" x14ac:dyDescent="0.35">
      <c r="A41" s="4" t="s">
        <v>8</v>
      </c>
      <c r="B41" s="4">
        <v>46072</v>
      </c>
      <c r="C41" s="4" t="s">
        <v>72</v>
      </c>
      <c r="D41" s="4" t="s">
        <v>8</v>
      </c>
      <c r="E41" s="4">
        <v>186757</v>
      </c>
      <c r="F41">
        <v>0</v>
      </c>
    </row>
    <row r="42" spans="1:6" ht="196" customHeight="1" x14ac:dyDescent="0.35">
      <c r="A42" s="4" t="s">
        <v>62</v>
      </c>
      <c r="B42" s="4">
        <v>12727</v>
      </c>
      <c r="C42" s="4" t="s">
        <v>73</v>
      </c>
      <c r="D42" s="4" t="s">
        <v>62</v>
      </c>
      <c r="E42" s="4">
        <v>53334</v>
      </c>
      <c r="F42">
        <v>0</v>
      </c>
    </row>
    <row r="43" spans="1:6" ht="196" customHeight="1" x14ac:dyDescent="0.35">
      <c r="A43" s="4" t="s">
        <v>26</v>
      </c>
      <c r="B43" s="4">
        <v>5619</v>
      </c>
      <c r="C43" s="4" t="s">
        <v>74</v>
      </c>
      <c r="D43" s="4" t="s">
        <v>28</v>
      </c>
      <c r="E43" s="4">
        <v>20554</v>
      </c>
      <c r="F43">
        <v>1</v>
      </c>
    </row>
    <row r="44" spans="1:6" ht="196" customHeight="1" x14ac:dyDescent="0.35">
      <c r="A44" s="4" t="s">
        <v>75</v>
      </c>
      <c r="B44" s="4">
        <v>36702</v>
      </c>
      <c r="C44" s="4" t="s">
        <v>76</v>
      </c>
      <c r="D44" s="4" t="s">
        <v>77</v>
      </c>
      <c r="E44" s="4">
        <v>155986</v>
      </c>
      <c r="F44">
        <v>-1</v>
      </c>
    </row>
    <row r="45" spans="1:6" ht="196" customHeight="1" x14ac:dyDescent="0.35">
      <c r="A45" s="4" t="s">
        <v>77</v>
      </c>
      <c r="B45" s="4">
        <v>30258</v>
      </c>
      <c r="C45" s="4" t="s">
        <v>78</v>
      </c>
      <c r="D45" s="4" t="s">
        <v>77</v>
      </c>
      <c r="E45" s="4">
        <v>132901</v>
      </c>
      <c r="F45">
        <v>-1</v>
      </c>
    </row>
    <row r="46" spans="1:6" ht="196" customHeight="1" x14ac:dyDescent="0.35">
      <c r="A46" s="4" t="s">
        <v>23</v>
      </c>
      <c r="B46" s="4">
        <v>45626</v>
      </c>
      <c r="C46" s="4" t="s">
        <v>79</v>
      </c>
      <c r="D46" s="4" t="s">
        <v>23</v>
      </c>
      <c r="E46" s="4">
        <v>185558</v>
      </c>
      <c r="F46">
        <v>0</v>
      </c>
    </row>
    <row r="47" spans="1:6" ht="196" customHeight="1" x14ac:dyDescent="0.35">
      <c r="A47" s="4" t="s">
        <v>80</v>
      </c>
      <c r="B47" s="4">
        <v>10332</v>
      </c>
      <c r="C47" s="4" t="s">
        <v>81</v>
      </c>
      <c r="D47" s="4" t="s">
        <v>62</v>
      </c>
      <c r="E47" s="4">
        <v>42840</v>
      </c>
      <c r="F47">
        <v>0</v>
      </c>
    </row>
    <row r="48" spans="1:6" ht="196" customHeight="1" x14ac:dyDescent="0.35">
      <c r="A48" s="4" t="s">
        <v>82</v>
      </c>
      <c r="B48" s="4">
        <v>19770</v>
      </c>
      <c r="C48" s="4" t="s">
        <v>83</v>
      </c>
      <c r="D48" s="4" t="s">
        <v>19</v>
      </c>
      <c r="E48" s="4">
        <v>90215</v>
      </c>
      <c r="F48">
        <v>0</v>
      </c>
    </row>
    <row r="49" spans="1:6" ht="196" customHeight="1" x14ac:dyDescent="0.35">
      <c r="A49" s="4" t="s">
        <v>33</v>
      </c>
      <c r="B49" s="4">
        <v>22916</v>
      </c>
      <c r="C49" s="4" t="s">
        <v>84</v>
      </c>
      <c r="D49" s="4" t="s">
        <v>35</v>
      </c>
      <c r="E49" s="4">
        <v>104853</v>
      </c>
      <c r="F49">
        <v>1</v>
      </c>
    </row>
    <row r="50" spans="1:6" ht="196" customHeight="1" x14ac:dyDescent="0.35">
      <c r="A50" s="4" t="s">
        <v>23</v>
      </c>
      <c r="B50" s="4">
        <v>52418</v>
      </c>
      <c r="C50" s="4" t="s">
        <v>85</v>
      </c>
      <c r="D50" s="4" t="s">
        <v>23</v>
      </c>
      <c r="E50" s="4">
        <v>205851</v>
      </c>
      <c r="F50">
        <v>0</v>
      </c>
    </row>
    <row r="51" spans="1:6" ht="196" customHeight="1" x14ac:dyDescent="0.35">
      <c r="A51" s="4" t="s">
        <v>35</v>
      </c>
      <c r="B51" s="4">
        <v>11049</v>
      </c>
      <c r="C51" s="4" t="s">
        <v>86</v>
      </c>
      <c r="D51" s="4" t="s">
        <v>35</v>
      </c>
      <c r="E51" s="4">
        <v>46117</v>
      </c>
      <c r="F51">
        <v>1</v>
      </c>
    </row>
    <row r="52" spans="1:6" ht="196" customHeight="1" x14ac:dyDescent="0.35">
      <c r="A52" s="4" t="s">
        <v>24</v>
      </c>
      <c r="B52" s="4">
        <v>5448</v>
      </c>
      <c r="C52" s="4" t="s">
        <v>87</v>
      </c>
      <c r="D52" s="4" t="s">
        <v>24</v>
      </c>
      <c r="E52" s="4">
        <v>19708</v>
      </c>
      <c r="F52">
        <v>0</v>
      </c>
    </row>
    <row r="53" spans="1:6" ht="196" customHeight="1" x14ac:dyDescent="0.35">
      <c r="A53" s="4" t="s">
        <v>40</v>
      </c>
      <c r="B53" s="4">
        <v>40571</v>
      </c>
      <c r="C53" s="4" t="s">
        <v>88</v>
      </c>
      <c r="D53" s="4" t="s">
        <v>40</v>
      </c>
      <c r="E53" s="4">
        <v>169766</v>
      </c>
      <c r="F53">
        <v>-1</v>
      </c>
    </row>
    <row r="54" spans="1:6" ht="196" customHeight="1" x14ac:dyDescent="0.35">
      <c r="A54" s="4" t="s">
        <v>12</v>
      </c>
      <c r="B54" s="4">
        <v>34994</v>
      </c>
      <c r="C54" s="4" t="s">
        <v>89</v>
      </c>
      <c r="D54" s="4" t="s">
        <v>12</v>
      </c>
      <c r="E54" s="4">
        <v>149695</v>
      </c>
      <c r="F54">
        <v>1</v>
      </c>
    </row>
    <row r="55" spans="1:6" ht="196" customHeight="1" x14ac:dyDescent="0.35">
      <c r="A55" s="4" t="s">
        <v>21</v>
      </c>
      <c r="B55" s="4">
        <v>36332</v>
      </c>
      <c r="C55" s="4" t="s">
        <v>90</v>
      </c>
      <c r="D55" s="4" t="s">
        <v>23</v>
      </c>
      <c r="E55" s="4">
        <v>154326</v>
      </c>
      <c r="F55">
        <v>1</v>
      </c>
    </row>
    <row r="56" spans="1:6" ht="196" customHeight="1" x14ac:dyDescent="0.35">
      <c r="A56" s="4" t="s">
        <v>62</v>
      </c>
      <c r="B56" s="4">
        <v>22282</v>
      </c>
      <c r="C56" s="4" t="s">
        <v>91</v>
      </c>
      <c r="D56" s="4" t="s">
        <v>62</v>
      </c>
      <c r="E56" s="4">
        <v>101430</v>
      </c>
      <c r="F56">
        <v>0</v>
      </c>
    </row>
    <row r="57" spans="1:6" ht="196" customHeight="1" x14ac:dyDescent="0.35">
      <c r="A57" s="4" t="s">
        <v>28</v>
      </c>
      <c r="B57" s="4">
        <v>9965</v>
      </c>
      <c r="C57" s="4" t="s">
        <v>92</v>
      </c>
      <c r="D57" s="4" t="s">
        <v>28</v>
      </c>
      <c r="E57" s="4">
        <v>40897</v>
      </c>
      <c r="F57">
        <v>1</v>
      </c>
    </row>
    <row r="58" spans="1:6" ht="196" customHeight="1" x14ac:dyDescent="0.35">
      <c r="A58" s="4" t="s">
        <v>62</v>
      </c>
      <c r="B58" s="4">
        <v>14875</v>
      </c>
      <c r="C58" s="4" t="s">
        <v>93</v>
      </c>
      <c r="D58" s="4" t="s">
        <v>62</v>
      </c>
      <c r="E58" s="4">
        <v>63403</v>
      </c>
      <c r="F58">
        <v>0</v>
      </c>
    </row>
    <row r="59" spans="1:6" ht="196" customHeight="1" x14ac:dyDescent="0.35">
      <c r="A59" s="4" t="s">
        <v>94</v>
      </c>
      <c r="B59" s="4">
        <v>16405</v>
      </c>
      <c r="C59" s="4" t="s">
        <v>95</v>
      </c>
      <c r="D59" s="4" t="s">
        <v>94</v>
      </c>
      <c r="E59" s="4">
        <v>71178</v>
      </c>
      <c r="F59">
        <v>-1</v>
      </c>
    </row>
    <row r="60" spans="1:6" ht="196" customHeight="1" x14ac:dyDescent="0.35">
      <c r="A60" s="4" t="s">
        <v>96</v>
      </c>
      <c r="B60" s="4">
        <v>48969</v>
      </c>
      <c r="C60" s="4" t="s">
        <v>97</v>
      </c>
      <c r="D60" s="4" t="s">
        <v>96</v>
      </c>
      <c r="E60" s="4">
        <v>196098</v>
      </c>
      <c r="F60">
        <v>-1</v>
      </c>
    </row>
    <row r="61" spans="1:6" ht="196" customHeight="1" x14ac:dyDescent="0.35">
      <c r="A61" s="4" t="s">
        <v>8</v>
      </c>
      <c r="B61" s="4">
        <v>2748</v>
      </c>
      <c r="C61" s="4" t="s">
        <v>98</v>
      </c>
      <c r="D61" s="4" t="s">
        <v>8</v>
      </c>
      <c r="E61" s="4">
        <v>9251</v>
      </c>
      <c r="F61">
        <v>1</v>
      </c>
    </row>
    <row r="62" spans="1:6" ht="196" customHeight="1" x14ac:dyDescent="0.35">
      <c r="A62" s="4" t="s">
        <v>70</v>
      </c>
      <c r="B62" s="4">
        <v>8783</v>
      </c>
      <c r="C62" s="4" t="s">
        <v>99</v>
      </c>
      <c r="D62" s="4" t="s">
        <v>24</v>
      </c>
      <c r="E62" s="4">
        <v>35726</v>
      </c>
      <c r="F62">
        <v>-1</v>
      </c>
    </row>
    <row r="63" spans="1:6" ht="196" customHeight="1" x14ac:dyDescent="0.35">
      <c r="A63" s="4" t="s">
        <v>23</v>
      </c>
      <c r="B63" s="4">
        <v>33964</v>
      </c>
      <c r="C63" s="4" t="s">
        <v>100</v>
      </c>
      <c r="D63" s="4" t="s">
        <v>23</v>
      </c>
      <c r="E63" s="4">
        <v>145673</v>
      </c>
      <c r="F63">
        <v>1</v>
      </c>
    </row>
    <row r="64" spans="1:6" ht="196" customHeight="1" x14ac:dyDescent="0.35">
      <c r="A64" s="4" t="s">
        <v>101</v>
      </c>
      <c r="B64" s="4">
        <v>38899</v>
      </c>
      <c r="C64" s="4" t="s">
        <v>102</v>
      </c>
      <c r="D64" s="4" t="s">
        <v>101</v>
      </c>
      <c r="E64" s="4">
        <v>164282</v>
      </c>
      <c r="F64">
        <v>1</v>
      </c>
    </row>
    <row r="65" spans="1:7" ht="196" customHeight="1" x14ac:dyDescent="0.35">
      <c r="A65" s="4" t="s">
        <v>16</v>
      </c>
      <c r="B65" s="4">
        <v>41275</v>
      </c>
      <c r="C65" s="4" t="s">
        <v>103</v>
      </c>
      <c r="D65" s="4" t="s">
        <v>16</v>
      </c>
      <c r="E65" s="4">
        <v>172205</v>
      </c>
      <c r="F65">
        <v>0</v>
      </c>
    </row>
    <row r="66" spans="1:7" ht="196" customHeight="1" x14ac:dyDescent="0.35">
      <c r="A66" s="4" t="s">
        <v>104</v>
      </c>
      <c r="B66" s="4">
        <v>360</v>
      </c>
      <c r="C66" s="4" t="s">
        <v>105</v>
      </c>
      <c r="D66" s="4" t="s">
        <v>106</v>
      </c>
      <c r="E66" s="4">
        <v>476</v>
      </c>
      <c r="G66">
        <v>1</v>
      </c>
    </row>
    <row r="67" spans="1:7" ht="196" customHeight="1" x14ac:dyDescent="0.35">
      <c r="A67" s="4" t="s">
        <v>29</v>
      </c>
      <c r="B67" s="4">
        <v>13061</v>
      </c>
      <c r="C67" s="4" t="s">
        <v>107</v>
      </c>
      <c r="D67" s="4" t="s">
        <v>29</v>
      </c>
      <c r="E67" s="4">
        <v>54739</v>
      </c>
      <c r="G67">
        <v>1</v>
      </c>
    </row>
    <row r="68" spans="1:7" ht="196" customHeight="1" x14ac:dyDescent="0.35">
      <c r="A68" s="4" t="s">
        <v>24</v>
      </c>
      <c r="B68" s="4">
        <v>7118</v>
      </c>
      <c r="C68" s="4" t="s">
        <v>108</v>
      </c>
      <c r="D68" s="4" t="s">
        <v>24</v>
      </c>
      <c r="E68" s="4">
        <v>27001</v>
      </c>
      <c r="F68">
        <v>0</v>
      </c>
    </row>
    <row r="69" spans="1:7" ht="196" customHeight="1" x14ac:dyDescent="0.35">
      <c r="A69" s="4" t="s">
        <v>109</v>
      </c>
      <c r="B69" s="4">
        <v>46914</v>
      </c>
      <c r="C69" s="4" t="s">
        <v>110</v>
      </c>
      <c r="D69" s="4" t="s">
        <v>28</v>
      </c>
      <c r="E69" s="4">
        <v>189474</v>
      </c>
      <c r="F69">
        <v>0</v>
      </c>
    </row>
    <row r="70" spans="1:7" ht="196" customHeight="1" x14ac:dyDescent="0.35">
      <c r="A70" s="4" t="s">
        <v>23</v>
      </c>
      <c r="B70" s="4">
        <v>1360</v>
      </c>
      <c r="C70" s="4" t="s">
        <v>111</v>
      </c>
      <c r="D70" s="4" t="s">
        <v>23</v>
      </c>
      <c r="E70" s="4">
        <v>3491</v>
      </c>
      <c r="F70">
        <v>-1</v>
      </c>
    </row>
    <row r="71" spans="1:7" ht="196" customHeight="1" x14ac:dyDescent="0.35">
      <c r="A71" s="4" t="s">
        <v>112</v>
      </c>
      <c r="B71" s="4">
        <v>19768</v>
      </c>
      <c r="C71" s="4" t="s">
        <v>113</v>
      </c>
      <c r="D71" s="4" t="s">
        <v>19</v>
      </c>
      <c r="E71" s="4">
        <v>90185</v>
      </c>
      <c r="G71">
        <v>1</v>
      </c>
    </row>
    <row r="72" spans="1:7" ht="196" customHeight="1" x14ac:dyDescent="0.35">
      <c r="A72" s="4" t="s">
        <v>8</v>
      </c>
      <c r="B72" s="4">
        <v>7309</v>
      </c>
      <c r="C72" s="4" t="s">
        <v>114</v>
      </c>
      <c r="D72" s="4" t="s">
        <v>8</v>
      </c>
      <c r="E72" s="4">
        <v>27789</v>
      </c>
      <c r="F72">
        <v>0</v>
      </c>
    </row>
    <row r="73" spans="1:7" ht="196" customHeight="1" x14ac:dyDescent="0.35">
      <c r="A73" s="4" t="s">
        <v>15</v>
      </c>
      <c r="B73" s="4">
        <v>23570</v>
      </c>
      <c r="C73" s="4" t="s">
        <v>115</v>
      </c>
      <c r="D73" s="4" t="s">
        <v>15</v>
      </c>
      <c r="E73" s="4">
        <v>107798</v>
      </c>
      <c r="F73">
        <v>1</v>
      </c>
    </row>
    <row r="74" spans="1:7" ht="196" customHeight="1" x14ac:dyDescent="0.35">
      <c r="A74" s="4" t="s">
        <v>116</v>
      </c>
      <c r="B74" s="4">
        <v>38850</v>
      </c>
      <c r="C74" s="4" t="s">
        <v>117</v>
      </c>
      <c r="D74" s="4" t="s">
        <v>118</v>
      </c>
      <c r="E74" s="4">
        <v>164064</v>
      </c>
      <c r="F74">
        <v>0</v>
      </c>
    </row>
    <row r="75" spans="1:7" ht="196" customHeight="1" x14ac:dyDescent="0.35">
      <c r="A75" s="4" t="s">
        <v>38</v>
      </c>
      <c r="B75" s="4">
        <v>471</v>
      </c>
      <c r="C75" s="4" t="s">
        <v>119</v>
      </c>
      <c r="D75" s="4" t="s">
        <v>38</v>
      </c>
      <c r="E75" s="4">
        <v>651</v>
      </c>
      <c r="F75">
        <v>0</v>
      </c>
    </row>
    <row r="76" spans="1:7" ht="196" customHeight="1" x14ac:dyDescent="0.35">
      <c r="A76" s="4" t="s">
        <v>26</v>
      </c>
      <c r="B76" s="4">
        <v>3052</v>
      </c>
      <c r="C76" s="4" t="s">
        <v>120</v>
      </c>
      <c r="D76" s="4" t="s">
        <v>28</v>
      </c>
      <c r="E76" s="4">
        <v>10170</v>
      </c>
      <c r="F76">
        <v>0</v>
      </c>
    </row>
    <row r="77" spans="1:7" ht="196" customHeight="1" x14ac:dyDescent="0.35">
      <c r="A77" s="4" t="s">
        <v>16</v>
      </c>
      <c r="B77" s="4">
        <v>7668</v>
      </c>
      <c r="C77" s="4" t="s">
        <v>121</v>
      </c>
      <c r="D77" s="4" t="s">
        <v>16</v>
      </c>
      <c r="E77" s="4">
        <v>30629</v>
      </c>
      <c r="F77">
        <v>0</v>
      </c>
    </row>
    <row r="78" spans="1:7" ht="196" customHeight="1" x14ac:dyDescent="0.35">
      <c r="A78" s="4" t="s">
        <v>8</v>
      </c>
      <c r="B78" s="4">
        <v>7752</v>
      </c>
      <c r="C78" s="4" t="s">
        <v>122</v>
      </c>
      <c r="D78" s="4" t="s">
        <v>8</v>
      </c>
      <c r="E78" s="4">
        <v>31645</v>
      </c>
      <c r="F78">
        <v>-1</v>
      </c>
    </row>
    <row r="79" spans="1:7" ht="196" customHeight="1" x14ac:dyDescent="0.35">
      <c r="A79" s="4" t="s">
        <v>123</v>
      </c>
      <c r="B79" s="4">
        <v>3539</v>
      </c>
      <c r="C79" s="4" t="s">
        <v>124</v>
      </c>
      <c r="D79" s="4" t="s">
        <v>29</v>
      </c>
      <c r="E79" s="4">
        <v>12015</v>
      </c>
      <c r="F79">
        <v>1</v>
      </c>
    </row>
    <row r="80" spans="1:7" ht="196" customHeight="1" x14ac:dyDescent="0.35">
      <c r="A80" s="4" t="s">
        <v>13</v>
      </c>
      <c r="B80" s="4">
        <v>49057</v>
      </c>
      <c r="C80" s="4" t="s">
        <v>125</v>
      </c>
      <c r="D80" s="4" t="s">
        <v>15</v>
      </c>
      <c r="E80" s="4">
        <v>196362</v>
      </c>
      <c r="F80">
        <v>0</v>
      </c>
    </row>
    <row r="81" spans="1:7" ht="196" customHeight="1" x14ac:dyDescent="0.35">
      <c r="A81" s="4" t="s">
        <v>28</v>
      </c>
      <c r="B81" s="4">
        <v>52343</v>
      </c>
      <c r="C81" s="4" t="s">
        <v>126</v>
      </c>
      <c r="D81" s="4" t="s">
        <v>28</v>
      </c>
      <c r="E81" s="4">
        <v>205648</v>
      </c>
      <c r="F81">
        <v>-1</v>
      </c>
    </row>
    <row r="82" spans="1:7" ht="196" customHeight="1" x14ac:dyDescent="0.35">
      <c r="A82" s="4" t="s">
        <v>127</v>
      </c>
      <c r="B82" s="4">
        <v>14205</v>
      </c>
      <c r="C82" s="4" t="s">
        <v>128</v>
      </c>
      <c r="D82" s="4" t="s">
        <v>127</v>
      </c>
      <c r="E82" s="4">
        <v>59754</v>
      </c>
      <c r="F82">
        <v>1</v>
      </c>
    </row>
    <row r="83" spans="1:7" ht="196" customHeight="1" x14ac:dyDescent="0.35">
      <c r="A83" s="4" t="s">
        <v>24</v>
      </c>
      <c r="B83" s="4">
        <v>30171</v>
      </c>
      <c r="C83" s="4" t="s">
        <v>129</v>
      </c>
      <c r="D83" s="4" t="s">
        <v>24</v>
      </c>
      <c r="E83" s="4">
        <v>132341</v>
      </c>
      <c r="F83">
        <v>0</v>
      </c>
    </row>
    <row r="84" spans="1:7" ht="196" customHeight="1" x14ac:dyDescent="0.35">
      <c r="A84" s="4" t="s">
        <v>130</v>
      </c>
      <c r="B84" s="4">
        <v>535</v>
      </c>
      <c r="C84" s="4" t="s">
        <v>131</v>
      </c>
      <c r="D84" s="4" t="s">
        <v>94</v>
      </c>
      <c r="E84" s="4">
        <v>975</v>
      </c>
      <c r="G84">
        <v>1</v>
      </c>
    </row>
    <row r="85" spans="1:7" ht="196" customHeight="1" x14ac:dyDescent="0.35">
      <c r="A85" s="4" t="s">
        <v>28</v>
      </c>
      <c r="B85" s="4">
        <v>37113</v>
      </c>
      <c r="C85" s="4" t="s">
        <v>132</v>
      </c>
      <c r="D85" s="4" t="s">
        <v>28</v>
      </c>
      <c r="E85" s="4">
        <v>157210</v>
      </c>
      <c r="F85">
        <v>0</v>
      </c>
    </row>
    <row r="86" spans="1:7" ht="196" customHeight="1" x14ac:dyDescent="0.35">
      <c r="A86" s="4" t="s">
        <v>62</v>
      </c>
      <c r="B86" s="4">
        <v>15388</v>
      </c>
      <c r="C86" s="4" t="s">
        <v>133</v>
      </c>
      <c r="D86" s="4" t="s">
        <v>62</v>
      </c>
      <c r="E86" s="4">
        <v>65577</v>
      </c>
      <c r="F86">
        <v>0</v>
      </c>
    </row>
    <row r="87" spans="1:7" ht="196" customHeight="1" x14ac:dyDescent="0.35">
      <c r="A87" s="4" t="s">
        <v>38</v>
      </c>
      <c r="B87" s="4">
        <v>41910</v>
      </c>
      <c r="C87" s="4" t="s">
        <v>134</v>
      </c>
      <c r="D87" s="4" t="s">
        <v>38</v>
      </c>
      <c r="E87" s="4">
        <v>174075</v>
      </c>
      <c r="F87" s="4">
        <v>-1</v>
      </c>
    </row>
    <row r="88" spans="1:7" ht="196" customHeight="1" x14ac:dyDescent="0.35">
      <c r="A88" s="4" t="s">
        <v>12</v>
      </c>
      <c r="B88" s="4">
        <v>45056</v>
      </c>
      <c r="C88" s="4" t="s">
        <v>135</v>
      </c>
      <c r="D88" s="4" t="s">
        <v>12</v>
      </c>
      <c r="E88" s="4">
        <v>183571</v>
      </c>
      <c r="F88">
        <v>0</v>
      </c>
    </row>
    <row r="89" spans="1:7" ht="196" customHeight="1" x14ac:dyDescent="0.35">
      <c r="A89" s="4" t="s">
        <v>136</v>
      </c>
      <c r="B89" s="4">
        <v>3816</v>
      </c>
      <c r="C89" s="4" t="s">
        <v>137</v>
      </c>
      <c r="D89" s="4" t="s">
        <v>77</v>
      </c>
      <c r="E89" s="4">
        <v>13849</v>
      </c>
      <c r="F89">
        <v>0</v>
      </c>
    </row>
    <row r="90" spans="1:7" ht="196" customHeight="1" x14ac:dyDescent="0.35">
      <c r="A90" s="4" t="s">
        <v>138</v>
      </c>
      <c r="B90" s="4">
        <v>47545</v>
      </c>
      <c r="C90" s="4" t="s">
        <v>139</v>
      </c>
      <c r="D90" s="4" t="s">
        <v>24</v>
      </c>
      <c r="E90" s="4">
        <v>191376</v>
      </c>
      <c r="G90">
        <v>1</v>
      </c>
    </row>
    <row r="91" spans="1:7" ht="196" customHeight="1" x14ac:dyDescent="0.35">
      <c r="A91" s="4" t="s">
        <v>28</v>
      </c>
      <c r="B91" s="4">
        <v>35083</v>
      </c>
      <c r="C91" s="4" t="s">
        <v>140</v>
      </c>
      <c r="D91" s="4" t="s">
        <v>28</v>
      </c>
      <c r="E91" s="4">
        <v>150243</v>
      </c>
      <c r="F91">
        <v>0</v>
      </c>
    </row>
    <row r="92" spans="1:7" ht="196" customHeight="1" x14ac:dyDescent="0.35">
      <c r="A92" s="4" t="s">
        <v>94</v>
      </c>
      <c r="B92" s="4">
        <v>17239</v>
      </c>
      <c r="C92" s="4" t="s">
        <v>141</v>
      </c>
      <c r="D92" s="4" t="s">
        <v>94</v>
      </c>
      <c r="E92" s="4">
        <v>75312</v>
      </c>
      <c r="F92">
        <v>-1</v>
      </c>
    </row>
    <row r="93" spans="1:7" ht="196" customHeight="1" x14ac:dyDescent="0.35">
      <c r="A93" s="4" t="s">
        <v>29</v>
      </c>
      <c r="B93" s="4">
        <v>10680</v>
      </c>
      <c r="C93" s="4" t="s">
        <v>142</v>
      </c>
      <c r="D93" s="4" t="s">
        <v>29</v>
      </c>
      <c r="E93" s="4">
        <v>44501</v>
      </c>
      <c r="G93">
        <v>1</v>
      </c>
    </row>
    <row r="94" spans="1:7" ht="196" customHeight="1" x14ac:dyDescent="0.35">
      <c r="A94" s="4" t="s">
        <v>42</v>
      </c>
      <c r="B94" s="4">
        <v>47785</v>
      </c>
      <c r="C94" s="4" t="s">
        <v>143</v>
      </c>
      <c r="D94" s="4" t="s">
        <v>44</v>
      </c>
      <c r="E94" s="4">
        <v>192231</v>
      </c>
      <c r="F94">
        <v>1</v>
      </c>
    </row>
    <row r="95" spans="1:7" ht="196" customHeight="1" x14ac:dyDescent="0.35">
      <c r="A95" s="4" t="s">
        <v>144</v>
      </c>
      <c r="B95" s="4">
        <v>4478</v>
      </c>
      <c r="C95" s="4" t="s">
        <v>145</v>
      </c>
      <c r="D95" s="4" t="s">
        <v>62</v>
      </c>
      <c r="E95" s="4">
        <v>15709</v>
      </c>
      <c r="F95">
        <v>1</v>
      </c>
    </row>
    <row r="96" spans="1:7" ht="196" customHeight="1" x14ac:dyDescent="0.35">
      <c r="A96" s="4" t="s">
        <v>42</v>
      </c>
      <c r="B96" s="4">
        <v>26785</v>
      </c>
      <c r="C96" s="4" t="s">
        <v>146</v>
      </c>
      <c r="D96" s="4" t="s">
        <v>44</v>
      </c>
      <c r="E96" s="4">
        <v>120509</v>
      </c>
      <c r="F96">
        <v>0</v>
      </c>
    </row>
    <row r="97" spans="1:6" ht="196" customHeight="1" x14ac:dyDescent="0.35">
      <c r="A97" s="4" t="s">
        <v>8</v>
      </c>
      <c r="B97" s="4">
        <v>50251</v>
      </c>
      <c r="C97" s="4" t="s">
        <v>147</v>
      </c>
      <c r="D97" s="4" t="s">
        <v>8</v>
      </c>
      <c r="E97" s="4">
        <v>199621</v>
      </c>
      <c r="F97">
        <v>0</v>
      </c>
    </row>
    <row r="98" spans="1:6" ht="196" customHeight="1" x14ac:dyDescent="0.35">
      <c r="A98" s="4" t="s">
        <v>21</v>
      </c>
      <c r="B98" s="4">
        <v>13157</v>
      </c>
      <c r="C98" s="4" t="s">
        <v>148</v>
      </c>
      <c r="D98" s="4" t="s">
        <v>23</v>
      </c>
      <c r="E98" s="4">
        <v>55278</v>
      </c>
      <c r="F98">
        <v>-1</v>
      </c>
    </row>
    <row r="99" spans="1:6" ht="196" customHeight="1" x14ac:dyDescent="0.35">
      <c r="A99" s="4" t="s">
        <v>19</v>
      </c>
      <c r="B99" s="4">
        <v>49488</v>
      </c>
      <c r="C99" s="4" t="s">
        <v>149</v>
      </c>
      <c r="D99" s="4" t="s">
        <v>19</v>
      </c>
      <c r="E99" s="4">
        <v>197291</v>
      </c>
      <c r="F99">
        <v>0</v>
      </c>
    </row>
    <row r="100" spans="1:6" ht="196" customHeight="1" x14ac:dyDescent="0.35">
      <c r="A100" s="4" t="s">
        <v>123</v>
      </c>
      <c r="B100" s="4">
        <v>19774</v>
      </c>
      <c r="C100" s="4" t="s">
        <v>150</v>
      </c>
      <c r="D100" s="4" t="s">
        <v>29</v>
      </c>
      <c r="E100" s="4">
        <v>90391</v>
      </c>
      <c r="F100">
        <v>-1</v>
      </c>
    </row>
    <row r="101" spans="1:6" ht="196" customHeight="1" x14ac:dyDescent="0.35">
      <c r="A101" s="4" t="s">
        <v>21</v>
      </c>
      <c r="B101" s="4">
        <v>23145</v>
      </c>
      <c r="C101" s="4" t="s">
        <v>151</v>
      </c>
      <c r="D101" s="4" t="s">
        <v>23</v>
      </c>
      <c r="E101" s="4">
        <v>105482</v>
      </c>
      <c r="F101">
        <v>0</v>
      </c>
    </row>
    <row r="102" spans="1:6" ht="196" customHeight="1" x14ac:dyDescent="0.35">
      <c r="A102" s="4" t="s">
        <v>15</v>
      </c>
      <c r="B102" s="4">
        <v>39213</v>
      </c>
      <c r="C102" s="4" t="s">
        <v>152</v>
      </c>
      <c r="D102" s="4" t="s">
        <v>15</v>
      </c>
      <c r="E102" s="4">
        <v>165210</v>
      </c>
      <c r="F102">
        <v>1</v>
      </c>
    </row>
    <row r="103" spans="1:6" ht="196" customHeight="1" x14ac:dyDescent="0.35">
      <c r="A103" s="4" t="s">
        <v>10</v>
      </c>
      <c r="B103" s="4">
        <v>20895</v>
      </c>
      <c r="C103" s="4" t="s">
        <v>153</v>
      </c>
      <c r="D103" s="4" t="s">
        <v>12</v>
      </c>
      <c r="E103" s="4">
        <v>94980</v>
      </c>
      <c r="F103">
        <v>0</v>
      </c>
    </row>
    <row r="104" spans="1:6" ht="196" customHeight="1" x14ac:dyDescent="0.35">
      <c r="A104" s="4" t="s">
        <v>29</v>
      </c>
      <c r="B104" s="4">
        <v>32490</v>
      </c>
      <c r="C104" s="4" t="s">
        <v>154</v>
      </c>
      <c r="D104" s="4" t="s">
        <v>29</v>
      </c>
      <c r="E104" s="4">
        <v>140108</v>
      </c>
      <c r="F104">
        <v>0</v>
      </c>
    </row>
    <row r="105" spans="1:6" ht="196" customHeight="1" x14ac:dyDescent="0.35">
      <c r="A105" s="4" t="s">
        <v>16</v>
      </c>
      <c r="B105" s="4">
        <v>1419</v>
      </c>
      <c r="C105" s="4" t="s">
        <v>155</v>
      </c>
      <c r="D105" s="4" t="s">
        <v>16</v>
      </c>
      <c r="E105" s="4">
        <v>4077</v>
      </c>
      <c r="F105">
        <v>0</v>
      </c>
    </row>
    <row r="106" spans="1:6" ht="196" customHeight="1" x14ac:dyDescent="0.35">
      <c r="A106" s="4" t="s">
        <v>62</v>
      </c>
      <c r="B106" s="4">
        <v>6200</v>
      </c>
      <c r="C106" s="4" t="s">
        <v>156</v>
      </c>
      <c r="D106" s="4" t="s">
        <v>62</v>
      </c>
      <c r="E106" s="4">
        <v>23120</v>
      </c>
      <c r="F106">
        <v>0</v>
      </c>
    </row>
    <row r="107" spans="1:6" ht="196" customHeight="1" x14ac:dyDescent="0.35">
      <c r="A107" s="4" t="s">
        <v>8</v>
      </c>
      <c r="B107" s="4">
        <v>11320</v>
      </c>
      <c r="C107" s="4" t="s">
        <v>157</v>
      </c>
      <c r="D107" s="4" t="s">
        <v>8</v>
      </c>
      <c r="E107" s="4">
        <v>47737</v>
      </c>
      <c r="F107">
        <v>0</v>
      </c>
    </row>
    <row r="108" spans="1:6" ht="196" customHeight="1" x14ac:dyDescent="0.35">
      <c r="A108" s="4" t="s">
        <v>8</v>
      </c>
      <c r="B108" s="4">
        <v>27607</v>
      </c>
      <c r="C108" s="4" t="s">
        <v>158</v>
      </c>
      <c r="D108" s="4" t="s">
        <v>8</v>
      </c>
      <c r="E108" s="4">
        <v>123829</v>
      </c>
      <c r="F108">
        <v>0</v>
      </c>
    </row>
    <row r="109" spans="1:6" ht="196" customHeight="1" x14ac:dyDescent="0.35">
      <c r="A109" s="4" t="s">
        <v>70</v>
      </c>
      <c r="B109" s="4">
        <v>5072</v>
      </c>
      <c r="C109" s="4" t="s">
        <v>159</v>
      </c>
      <c r="D109" s="4" t="s">
        <v>24</v>
      </c>
      <c r="E109" s="4">
        <v>18515</v>
      </c>
      <c r="F109">
        <v>0</v>
      </c>
    </row>
    <row r="110" spans="1:6" ht="196" customHeight="1" x14ac:dyDescent="0.35">
      <c r="A110" s="4" t="s">
        <v>21</v>
      </c>
      <c r="B110" s="4">
        <v>30133</v>
      </c>
      <c r="C110" s="4" t="s">
        <v>160</v>
      </c>
      <c r="D110" s="4" t="s">
        <v>23</v>
      </c>
      <c r="E110" s="4">
        <v>132049</v>
      </c>
      <c r="F110">
        <v>0</v>
      </c>
    </row>
    <row r="111" spans="1:6" ht="196" customHeight="1" x14ac:dyDescent="0.35">
      <c r="A111" s="4" t="s">
        <v>10</v>
      </c>
      <c r="B111" s="4">
        <v>22766</v>
      </c>
      <c r="C111" s="4" t="s">
        <v>161</v>
      </c>
      <c r="D111" s="4" t="s">
        <v>12</v>
      </c>
      <c r="E111" s="4">
        <v>103999</v>
      </c>
      <c r="F111">
        <v>0</v>
      </c>
    </row>
    <row r="112" spans="1:6" ht="196" customHeight="1" x14ac:dyDescent="0.35">
      <c r="A112" s="4" t="s">
        <v>33</v>
      </c>
      <c r="B112" s="4">
        <v>19713</v>
      </c>
      <c r="C112" s="4" t="s">
        <v>162</v>
      </c>
      <c r="D112" s="4" t="s">
        <v>35</v>
      </c>
      <c r="E112" s="4">
        <v>89320</v>
      </c>
      <c r="F112">
        <v>-2</v>
      </c>
    </row>
    <row r="113" spans="1:6" ht="196" customHeight="1" x14ac:dyDescent="0.35">
      <c r="A113" s="4" t="s">
        <v>15</v>
      </c>
      <c r="B113" s="4">
        <v>11520</v>
      </c>
      <c r="C113" s="4" t="s">
        <v>163</v>
      </c>
      <c r="D113" s="4" t="s">
        <v>15</v>
      </c>
      <c r="E113" s="4">
        <v>48246</v>
      </c>
      <c r="F113">
        <v>0</v>
      </c>
    </row>
    <row r="114" spans="1:6" ht="196" customHeight="1" x14ac:dyDescent="0.35">
      <c r="A114" s="4" t="s">
        <v>33</v>
      </c>
      <c r="B114" s="4">
        <v>15470</v>
      </c>
      <c r="C114" s="4" t="s">
        <v>164</v>
      </c>
      <c r="D114" s="4" t="s">
        <v>35</v>
      </c>
      <c r="E114" s="4">
        <v>66442</v>
      </c>
      <c r="F114">
        <v>0</v>
      </c>
    </row>
    <row r="115" spans="1:6" ht="196" customHeight="1" x14ac:dyDescent="0.35">
      <c r="A115" s="4" t="s">
        <v>8</v>
      </c>
      <c r="B115" s="4">
        <v>1868</v>
      </c>
      <c r="C115" s="4" t="s">
        <v>165</v>
      </c>
      <c r="D115" s="4" t="s">
        <v>8</v>
      </c>
      <c r="E115" s="4">
        <v>5930</v>
      </c>
      <c r="F115">
        <v>0</v>
      </c>
    </row>
    <row r="116" spans="1:6" ht="196" customHeight="1" x14ac:dyDescent="0.35">
      <c r="A116" s="4" t="s">
        <v>28</v>
      </c>
      <c r="B116" s="4">
        <v>16986</v>
      </c>
      <c r="C116" s="4" t="s">
        <v>166</v>
      </c>
      <c r="D116" s="4" t="s">
        <v>28</v>
      </c>
      <c r="E116" s="4">
        <v>73597</v>
      </c>
      <c r="F116">
        <v>2</v>
      </c>
    </row>
    <row r="117" spans="1:6" ht="196" customHeight="1" x14ac:dyDescent="0.35">
      <c r="A117" s="4" t="s">
        <v>10</v>
      </c>
      <c r="B117" s="4">
        <v>25649</v>
      </c>
      <c r="C117" s="4" t="s">
        <v>167</v>
      </c>
      <c r="D117" s="4" t="s">
        <v>12</v>
      </c>
      <c r="E117" s="4">
        <v>116467</v>
      </c>
      <c r="F117">
        <v>0</v>
      </c>
    </row>
    <row r="118" spans="1:6" ht="196" customHeight="1" x14ac:dyDescent="0.35">
      <c r="A118" s="4" t="s">
        <v>16</v>
      </c>
      <c r="B118" s="4">
        <v>26877</v>
      </c>
      <c r="C118" s="4" t="s">
        <v>168</v>
      </c>
      <c r="D118" s="4" t="s">
        <v>16</v>
      </c>
      <c r="E118" s="4">
        <v>120990</v>
      </c>
      <c r="F118">
        <v>0</v>
      </c>
    </row>
    <row r="119" spans="1:6" ht="196" customHeight="1" x14ac:dyDescent="0.35">
      <c r="A119" s="4" t="s">
        <v>12</v>
      </c>
      <c r="B119" s="4">
        <v>29287</v>
      </c>
      <c r="C119" s="4" t="s">
        <v>169</v>
      </c>
      <c r="D119" s="4" t="s">
        <v>12</v>
      </c>
      <c r="E119" s="4">
        <v>129118</v>
      </c>
      <c r="F119">
        <v>0</v>
      </c>
    </row>
    <row r="120" spans="1:6" ht="196" customHeight="1" x14ac:dyDescent="0.35">
      <c r="A120" s="4" t="s">
        <v>31</v>
      </c>
      <c r="B120" s="4">
        <v>25730</v>
      </c>
      <c r="C120" s="4" t="s">
        <v>170</v>
      </c>
      <c r="D120" s="4" t="s">
        <v>8</v>
      </c>
      <c r="E120" s="4">
        <v>116898</v>
      </c>
      <c r="F120">
        <v>1</v>
      </c>
    </row>
    <row r="121" spans="1:6" ht="196" customHeight="1" x14ac:dyDescent="0.35">
      <c r="A121" s="4" t="s">
        <v>23</v>
      </c>
      <c r="B121" s="4">
        <v>12705</v>
      </c>
      <c r="C121" s="4" t="s">
        <v>171</v>
      </c>
      <c r="D121" s="4" t="s">
        <v>23</v>
      </c>
      <c r="E121" s="4">
        <v>53211</v>
      </c>
      <c r="F121">
        <v>0</v>
      </c>
    </row>
    <row r="122" spans="1:6" ht="196" customHeight="1" x14ac:dyDescent="0.35">
      <c r="A122" s="4" t="s">
        <v>24</v>
      </c>
      <c r="B122" s="4">
        <v>34046</v>
      </c>
      <c r="C122" s="4" t="s">
        <v>172</v>
      </c>
      <c r="D122" s="4" t="s">
        <v>24</v>
      </c>
      <c r="E122" s="4">
        <v>146045</v>
      </c>
      <c r="F122">
        <v>0</v>
      </c>
    </row>
    <row r="123" spans="1:6" ht="196" customHeight="1" x14ac:dyDescent="0.35">
      <c r="A123" s="4" t="s">
        <v>12</v>
      </c>
      <c r="B123" s="4">
        <v>27366</v>
      </c>
      <c r="C123" s="4" t="s">
        <v>173</v>
      </c>
      <c r="D123" s="4" t="s">
        <v>12</v>
      </c>
      <c r="E123" s="4">
        <v>122705</v>
      </c>
      <c r="F123">
        <v>1</v>
      </c>
    </row>
    <row r="124" spans="1:6" ht="196" customHeight="1" x14ac:dyDescent="0.35">
      <c r="A124" s="4" t="s">
        <v>23</v>
      </c>
      <c r="B124" s="4">
        <v>26264</v>
      </c>
      <c r="C124" s="4" t="s">
        <v>174</v>
      </c>
      <c r="D124" s="4" t="s">
        <v>23</v>
      </c>
      <c r="E124" s="4">
        <v>118759</v>
      </c>
      <c r="F124">
        <v>1</v>
      </c>
    </row>
    <row r="125" spans="1:6" ht="196" customHeight="1" x14ac:dyDescent="0.35">
      <c r="A125" s="4" t="s">
        <v>31</v>
      </c>
      <c r="B125" s="4">
        <v>27531</v>
      </c>
      <c r="C125" s="4" t="s">
        <v>175</v>
      </c>
      <c r="D125" s="4" t="s">
        <v>8</v>
      </c>
      <c r="E125" s="4">
        <v>123563</v>
      </c>
      <c r="F125">
        <v>-2</v>
      </c>
    </row>
    <row r="126" spans="1:6" ht="196" customHeight="1" x14ac:dyDescent="0.35">
      <c r="A126" s="4" t="s">
        <v>42</v>
      </c>
      <c r="B126" s="4">
        <v>24385</v>
      </c>
      <c r="C126" s="4" t="s">
        <v>176</v>
      </c>
      <c r="D126" s="4" t="s">
        <v>44</v>
      </c>
      <c r="E126" s="4">
        <v>111511</v>
      </c>
      <c r="F126">
        <v>2</v>
      </c>
    </row>
    <row r="127" spans="1:6" ht="196" customHeight="1" x14ac:dyDescent="0.35">
      <c r="A127" s="4" t="s">
        <v>19</v>
      </c>
      <c r="B127" s="4">
        <v>13013</v>
      </c>
      <c r="C127" s="4" t="s">
        <v>177</v>
      </c>
      <c r="D127" s="4" t="s">
        <v>19</v>
      </c>
      <c r="E127" s="4">
        <v>54302</v>
      </c>
      <c r="F127">
        <v>1</v>
      </c>
    </row>
    <row r="128" spans="1:6" ht="196" customHeight="1" x14ac:dyDescent="0.35">
      <c r="A128" s="4" t="s">
        <v>38</v>
      </c>
      <c r="B128" s="4">
        <v>13362</v>
      </c>
      <c r="C128" s="4" t="s">
        <v>178</v>
      </c>
      <c r="D128" s="4" t="s">
        <v>38</v>
      </c>
      <c r="E128" s="4">
        <v>55869</v>
      </c>
      <c r="F128">
        <v>0</v>
      </c>
    </row>
    <row r="129" spans="1:7" ht="196" customHeight="1" x14ac:dyDescent="0.35">
      <c r="A129" s="4" t="s">
        <v>101</v>
      </c>
      <c r="B129" s="4">
        <v>44538</v>
      </c>
      <c r="C129" s="4" t="s">
        <v>179</v>
      </c>
      <c r="D129" s="4" t="s">
        <v>101</v>
      </c>
      <c r="E129" s="4">
        <v>181880</v>
      </c>
      <c r="F129">
        <v>1</v>
      </c>
    </row>
    <row r="130" spans="1:7" ht="196" customHeight="1" x14ac:dyDescent="0.35">
      <c r="A130" s="4" t="s">
        <v>138</v>
      </c>
      <c r="B130" s="4">
        <v>12040</v>
      </c>
      <c r="C130" s="4" t="s">
        <v>180</v>
      </c>
      <c r="D130" s="4" t="s">
        <v>24</v>
      </c>
      <c r="E130" s="4">
        <v>50208</v>
      </c>
      <c r="G130">
        <v>1</v>
      </c>
    </row>
    <row r="131" spans="1:7" ht="196" customHeight="1" x14ac:dyDescent="0.35">
      <c r="A131" s="4" t="s">
        <v>123</v>
      </c>
      <c r="B131" s="4">
        <v>18216</v>
      </c>
      <c r="C131" s="4" t="s">
        <v>181</v>
      </c>
      <c r="D131" s="4" t="s">
        <v>29</v>
      </c>
      <c r="E131" s="4">
        <v>80547</v>
      </c>
      <c r="F131">
        <v>1</v>
      </c>
    </row>
    <row r="132" spans="1:7" ht="196" customHeight="1" x14ac:dyDescent="0.35">
      <c r="A132" s="4" t="s">
        <v>118</v>
      </c>
      <c r="B132" s="4">
        <v>41398</v>
      </c>
      <c r="C132" s="4" t="s">
        <v>182</v>
      </c>
      <c r="D132" s="4" t="s">
        <v>118</v>
      </c>
      <c r="E132" s="4">
        <v>172939</v>
      </c>
      <c r="F132">
        <v>0</v>
      </c>
    </row>
    <row r="133" spans="1:7" ht="196" customHeight="1" x14ac:dyDescent="0.35">
      <c r="A133" s="4" t="s">
        <v>28</v>
      </c>
      <c r="B133" s="4">
        <v>25932</v>
      </c>
      <c r="C133" s="4" t="s">
        <v>183</v>
      </c>
      <c r="D133" s="4" t="s">
        <v>28</v>
      </c>
      <c r="E133" s="4">
        <v>117318</v>
      </c>
      <c r="F133">
        <v>0</v>
      </c>
    </row>
    <row r="134" spans="1:7" ht="196" customHeight="1" x14ac:dyDescent="0.35">
      <c r="A134" s="4" t="s">
        <v>62</v>
      </c>
      <c r="B134" s="4">
        <v>15787</v>
      </c>
      <c r="C134" s="4" t="s">
        <v>184</v>
      </c>
      <c r="D134" s="4" t="s">
        <v>62</v>
      </c>
      <c r="E134" s="4">
        <v>67519</v>
      </c>
      <c r="F134">
        <v>1</v>
      </c>
    </row>
    <row r="135" spans="1:7" ht="196" customHeight="1" x14ac:dyDescent="0.35">
      <c r="A135" s="4" t="s">
        <v>185</v>
      </c>
      <c r="B135" s="4">
        <v>14594</v>
      </c>
      <c r="C135" s="4" t="s">
        <v>186</v>
      </c>
      <c r="D135" s="4" t="s">
        <v>12</v>
      </c>
      <c r="E135" s="4">
        <v>60692</v>
      </c>
      <c r="G135">
        <v>1</v>
      </c>
    </row>
    <row r="136" spans="1:7" ht="196" customHeight="1" x14ac:dyDescent="0.35">
      <c r="A136" s="4" t="s">
        <v>28</v>
      </c>
      <c r="B136" s="4">
        <v>15118</v>
      </c>
      <c r="C136" s="4" t="s">
        <v>187</v>
      </c>
      <c r="D136" s="4" t="s">
        <v>28</v>
      </c>
      <c r="E136" s="4">
        <v>64143</v>
      </c>
      <c r="F136">
        <v>1</v>
      </c>
    </row>
    <row r="137" spans="1:7" ht="196" customHeight="1" x14ac:dyDescent="0.35">
      <c r="A137" s="4" t="s">
        <v>8</v>
      </c>
      <c r="B137" s="4">
        <v>10660</v>
      </c>
      <c r="C137" s="4" t="s">
        <v>188</v>
      </c>
      <c r="D137" s="4" t="s">
        <v>8</v>
      </c>
      <c r="E137" s="4">
        <v>44379</v>
      </c>
      <c r="F137">
        <v>0</v>
      </c>
    </row>
    <row r="138" spans="1:7" ht="196" customHeight="1" x14ac:dyDescent="0.35">
      <c r="A138" s="4" t="s">
        <v>23</v>
      </c>
      <c r="B138" s="4">
        <v>23973</v>
      </c>
      <c r="C138" s="4" t="s">
        <v>189</v>
      </c>
      <c r="D138" s="4" t="s">
        <v>23</v>
      </c>
      <c r="E138" s="4">
        <v>110248</v>
      </c>
      <c r="F138">
        <v>0</v>
      </c>
    </row>
    <row r="139" spans="1:7" ht="196" customHeight="1" x14ac:dyDescent="0.35">
      <c r="A139" s="4" t="s">
        <v>28</v>
      </c>
      <c r="B139" s="4">
        <v>28990</v>
      </c>
      <c r="C139" s="4" t="s">
        <v>190</v>
      </c>
      <c r="D139" s="4" t="s">
        <v>28</v>
      </c>
      <c r="E139" s="4">
        <v>128632</v>
      </c>
      <c r="F139">
        <v>0</v>
      </c>
    </row>
    <row r="140" spans="1:7" ht="196" customHeight="1" x14ac:dyDescent="0.35">
      <c r="A140" s="4" t="s">
        <v>31</v>
      </c>
      <c r="B140" s="4">
        <v>14159</v>
      </c>
      <c r="C140" s="4" t="s">
        <v>191</v>
      </c>
      <c r="D140" s="4" t="s">
        <v>8</v>
      </c>
      <c r="E140" s="4">
        <v>59193</v>
      </c>
      <c r="F140">
        <v>-1</v>
      </c>
    </row>
    <row r="141" spans="1:7" ht="196" customHeight="1" x14ac:dyDescent="0.35">
      <c r="A141" s="4" t="s">
        <v>62</v>
      </c>
      <c r="B141" s="4">
        <v>17925</v>
      </c>
      <c r="C141" s="4" t="s">
        <v>192</v>
      </c>
      <c r="D141" s="4" t="s">
        <v>62</v>
      </c>
      <c r="E141" s="4">
        <v>79314</v>
      </c>
      <c r="F141">
        <v>0</v>
      </c>
    </row>
    <row r="142" spans="1:7" ht="196" customHeight="1" x14ac:dyDescent="0.35">
      <c r="A142" s="4" t="s">
        <v>193</v>
      </c>
      <c r="B142" s="4">
        <v>41118</v>
      </c>
      <c r="C142" s="4" t="s">
        <v>194</v>
      </c>
      <c r="D142" s="4" t="s">
        <v>8</v>
      </c>
      <c r="E142" s="4">
        <v>171568</v>
      </c>
      <c r="F142">
        <v>0</v>
      </c>
    </row>
    <row r="143" spans="1:7" ht="196" customHeight="1" x14ac:dyDescent="0.35">
      <c r="A143" s="4" t="s">
        <v>33</v>
      </c>
      <c r="B143" s="4">
        <v>11033</v>
      </c>
      <c r="C143" s="4" t="s">
        <v>195</v>
      </c>
      <c r="D143" s="4" t="s">
        <v>35</v>
      </c>
      <c r="E143" s="4">
        <v>46050</v>
      </c>
      <c r="F143">
        <v>-2</v>
      </c>
    </row>
    <row r="144" spans="1:7" ht="196" customHeight="1" x14ac:dyDescent="0.35">
      <c r="A144" s="4" t="s">
        <v>35</v>
      </c>
      <c r="B144" s="4">
        <v>14658</v>
      </c>
      <c r="C144" s="4" t="s">
        <v>196</v>
      </c>
      <c r="D144" s="4" t="s">
        <v>35</v>
      </c>
      <c r="E144" s="4">
        <v>61065</v>
      </c>
      <c r="F144">
        <v>-2</v>
      </c>
    </row>
    <row r="145" spans="1:7" ht="196" customHeight="1" x14ac:dyDescent="0.35">
      <c r="A145" s="4" t="s">
        <v>33</v>
      </c>
      <c r="B145" s="4">
        <v>26360</v>
      </c>
      <c r="C145" s="4" t="s">
        <v>197</v>
      </c>
      <c r="D145" s="4" t="s">
        <v>35</v>
      </c>
      <c r="E145" s="4">
        <v>119482</v>
      </c>
      <c r="F145">
        <v>-1</v>
      </c>
    </row>
    <row r="146" spans="1:7" ht="196" customHeight="1" x14ac:dyDescent="0.35">
      <c r="A146" s="4" t="s">
        <v>16</v>
      </c>
      <c r="B146" s="4">
        <v>42996</v>
      </c>
      <c r="C146" s="4" t="s">
        <v>198</v>
      </c>
      <c r="D146" s="4" t="s">
        <v>16</v>
      </c>
      <c r="E146" s="4">
        <v>177406</v>
      </c>
      <c r="F146">
        <v>1</v>
      </c>
    </row>
    <row r="147" spans="1:7" ht="196" customHeight="1" x14ac:dyDescent="0.35">
      <c r="A147" s="4" t="s">
        <v>199</v>
      </c>
      <c r="B147" s="4">
        <v>52242</v>
      </c>
      <c r="C147" s="4" t="s">
        <v>200</v>
      </c>
      <c r="D147" s="4" t="s">
        <v>40</v>
      </c>
      <c r="E147" s="4">
        <v>205398</v>
      </c>
      <c r="F147">
        <v>1</v>
      </c>
    </row>
    <row r="148" spans="1:7" ht="196" customHeight="1" x14ac:dyDescent="0.35">
      <c r="A148" s="4" t="s">
        <v>38</v>
      </c>
      <c r="B148" s="4">
        <v>41351</v>
      </c>
      <c r="C148" s="4" t="s">
        <v>201</v>
      </c>
      <c r="D148" s="4" t="s">
        <v>38</v>
      </c>
      <c r="E148" s="4">
        <v>172661</v>
      </c>
      <c r="F148">
        <v>1</v>
      </c>
    </row>
    <row r="149" spans="1:7" ht="196" customHeight="1" x14ac:dyDescent="0.35">
      <c r="A149" s="4" t="s">
        <v>29</v>
      </c>
      <c r="B149" s="4">
        <v>4564</v>
      </c>
      <c r="C149" s="4" t="s">
        <v>202</v>
      </c>
      <c r="D149" s="4" t="s">
        <v>29</v>
      </c>
      <c r="E149" s="4">
        <v>15991</v>
      </c>
      <c r="G149">
        <v>1</v>
      </c>
    </row>
    <row r="150" spans="1:7" ht="196" customHeight="1" x14ac:dyDescent="0.35">
      <c r="A150" s="4" t="s">
        <v>8</v>
      </c>
      <c r="B150" s="4">
        <v>5779</v>
      </c>
      <c r="C150" s="4" t="s">
        <v>203</v>
      </c>
      <c r="D150" s="4" t="s">
        <v>8</v>
      </c>
      <c r="E150" s="4">
        <v>22078</v>
      </c>
      <c r="F150">
        <v>0</v>
      </c>
    </row>
    <row r="151" spans="1:7" ht="196" customHeight="1" x14ac:dyDescent="0.35">
      <c r="A151" s="4" t="s">
        <v>138</v>
      </c>
      <c r="B151" s="4">
        <v>6705</v>
      </c>
      <c r="C151" s="4" t="s">
        <v>204</v>
      </c>
      <c r="D151" s="4" t="s">
        <v>24</v>
      </c>
      <c r="E151" s="4">
        <v>25203</v>
      </c>
      <c r="G151">
        <v>1</v>
      </c>
    </row>
    <row r="152" spans="1:7" ht="196" customHeight="1" x14ac:dyDescent="0.35">
      <c r="A152" s="4" t="s">
        <v>28</v>
      </c>
      <c r="B152" s="4">
        <v>34620</v>
      </c>
      <c r="C152" s="4" t="s">
        <v>205</v>
      </c>
      <c r="D152" s="4" t="s">
        <v>28</v>
      </c>
      <c r="E152" s="4">
        <v>148265</v>
      </c>
      <c r="F152">
        <v>0</v>
      </c>
    </row>
    <row r="153" spans="1:7" ht="196" customHeight="1" x14ac:dyDescent="0.35">
      <c r="A153" s="4" t="s">
        <v>8</v>
      </c>
      <c r="B153" s="4">
        <v>23613</v>
      </c>
      <c r="C153" s="4" t="s">
        <v>206</v>
      </c>
      <c r="D153" s="4" t="s">
        <v>8</v>
      </c>
      <c r="E153" s="4">
        <v>107957</v>
      </c>
      <c r="F153">
        <v>1</v>
      </c>
    </row>
    <row r="154" spans="1:7" ht="196" customHeight="1" x14ac:dyDescent="0.35">
      <c r="A154" s="4" t="s">
        <v>29</v>
      </c>
      <c r="B154" s="4">
        <v>48597</v>
      </c>
      <c r="C154" s="4" t="s">
        <v>207</v>
      </c>
      <c r="D154" s="4" t="s">
        <v>29</v>
      </c>
      <c r="E154" s="4">
        <v>195187</v>
      </c>
      <c r="G154">
        <v>1</v>
      </c>
    </row>
    <row r="155" spans="1:7" ht="196" customHeight="1" x14ac:dyDescent="0.35">
      <c r="A155" s="4" t="s">
        <v>12</v>
      </c>
      <c r="B155" s="4">
        <v>38684</v>
      </c>
      <c r="C155" s="4" t="s">
        <v>208</v>
      </c>
      <c r="D155" s="4" t="s">
        <v>12</v>
      </c>
      <c r="E155" s="4">
        <v>163320</v>
      </c>
      <c r="F155">
        <v>0</v>
      </c>
    </row>
    <row r="156" spans="1:7" ht="196" customHeight="1" x14ac:dyDescent="0.35">
      <c r="A156" s="4" t="s">
        <v>40</v>
      </c>
      <c r="B156" s="4">
        <v>40150</v>
      </c>
      <c r="C156" s="4" t="s">
        <v>209</v>
      </c>
      <c r="D156" s="4" t="s">
        <v>40</v>
      </c>
      <c r="E156" s="4">
        <v>167828</v>
      </c>
      <c r="G156">
        <v>1</v>
      </c>
    </row>
    <row r="157" spans="1:7" ht="196" customHeight="1" x14ac:dyDescent="0.35">
      <c r="A157" s="4" t="s">
        <v>31</v>
      </c>
      <c r="B157" s="4">
        <v>22199</v>
      </c>
      <c r="C157" s="4" t="s">
        <v>210</v>
      </c>
      <c r="D157" s="4" t="s">
        <v>8</v>
      </c>
      <c r="E157" s="4">
        <v>101250</v>
      </c>
      <c r="F157">
        <v>-1</v>
      </c>
    </row>
    <row r="158" spans="1:7" ht="196" customHeight="1" x14ac:dyDescent="0.35">
      <c r="A158" s="4" t="s">
        <v>23</v>
      </c>
      <c r="B158" s="4">
        <v>1748</v>
      </c>
      <c r="C158" s="4" t="s">
        <v>211</v>
      </c>
      <c r="D158" s="4" t="s">
        <v>23</v>
      </c>
      <c r="E158" s="4">
        <v>4793</v>
      </c>
      <c r="F158">
        <v>1</v>
      </c>
    </row>
    <row r="159" spans="1:7" ht="196" customHeight="1" x14ac:dyDescent="0.35">
      <c r="A159" s="4" t="s">
        <v>118</v>
      </c>
      <c r="B159" s="4">
        <v>4657</v>
      </c>
      <c r="C159" s="4" t="s">
        <v>212</v>
      </c>
      <c r="D159" s="4" t="s">
        <v>118</v>
      </c>
      <c r="E159" s="4">
        <v>16329</v>
      </c>
      <c r="F159">
        <v>1</v>
      </c>
    </row>
    <row r="160" spans="1:7" ht="196" customHeight="1" x14ac:dyDescent="0.35">
      <c r="A160" s="4" t="s">
        <v>8</v>
      </c>
      <c r="B160" s="4">
        <v>24483</v>
      </c>
      <c r="C160" s="4" t="s">
        <v>213</v>
      </c>
      <c r="D160" s="4" t="s">
        <v>8</v>
      </c>
      <c r="E160" s="4">
        <v>111766</v>
      </c>
      <c r="F160">
        <v>0</v>
      </c>
    </row>
    <row r="161" spans="1:7" ht="196" customHeight="1" x14ac:dyDescent="0.35">
      <c r="A161" s="4" t="s">
        <v>23</v>
      </c>
      <c r="B161" s="4">
        <v>28578</v>
      </c>
      <c r="C161" s="4" t="s">
        <v>214</v>
      </c>
      <c r="D161" s="4" t="s">
        <v>23</v>
      </c>
      <c r="E161" s="4">
        <v>126527</v>
      </c>
      <c r="F161">
        <v>0</v>
      </c>
    </row>
    <row r="162" spans="1:7" ht="196" customHeight="1" x14ac:dyDescent="0.35">
      <c r="A162" s="4" t="s">
        <v>215</v>
      </c>
      <c r="B162" s="4">
        <v>41301</v>
      </c>
      <c r="C162" s="4" t="s">
        <v>216</v>
      </c>
      <c r="D162" s="4" t="s">
        <v>16</v>
      </c>
      <c r="E162" s="4">
        <v>172407</v>
      </c>
      <c r="F162">
        <v>-2</v>
      </c>
    </row>
    <row r="163" spans="1:7" ht="196" customHeight="1" x14ac:dyDescent="0.35">
      <c r="A163" s="4" t="s">
        <v>112</v>
      </c>
      <c r="B163" s="4">
        <v>35842</v>
      </c>
      <c r="C163" s="4" t="s">
        <v>217</v>
      </c>
      <c r="D163" s="4" t="s">
        <v>19</v>
      </c>
      <c r="E163" s="4">
        <v>153044</v>
      </c>
      <c r="G163">
        <v>1</v>
      </c>
    </row>
    <row r="164" spans="1:7" ht="196" customHeight="1" x14ac:dyDescent="0.35">
      <c r="A164" s="4" t="s">
        <v>218</v>
      </c>
      <c r="B164" s="4">
        <v>28804</v>
      </c>
      <c r="C164" s="4" t="s">
        <v>219</v>
      </c>
      <c r="D164" s="4" t="s">
        <v>118</v>
      </c>
      <c r="E164" s="4">
        <v>127565</v>
      </c>
      <c r="F164">
        <v>0</v>
      </c>
    </row>
    <row r="165" spans="1:7" ht="196" customHeight="1" x14ac:dyDescent="0.35">
      <c r="A165" s="4" t="s">
        <v>220</v>
      </c>
      <c r="B165" s="4">
        <v>25158</v>
      </c>
      <c r="C165" s="4" t="s">
        <v>221</v>
      </c>
      <c r="D165" s="4" t="s">
        <v>220</v>
      </c>
      <c r="E165" s="4">
        <v>114622</v>
      </c>
      <c r="F165">
        <v>1</v>
      </c>
    </row>
    <row r="166" spans="1:7" ht="196" customHeight="1" x14ac:dyDescent="0.35">
      <c r="A166" s="4" t="s">
        <v>101</v>
      </c>
      <c r="B166" s="4">
        <v>41187</v>
      </c>
      <c r="C166" s="4" t="s">
        <v>222</v>
      </c>
      <c r="D166" s="4" t="s">
        <v>101</v>
      </c>
      <c r="E166" s="4">
        <v>171869</v>
      </c>
      <c r="F166">
        <v>0</v>
      </c>
    </row>
    <row r="167" spans="1:7" ht="196" customHeight="1" x14ac:dyDescent="0.35">
      <c r="A167" s="4" t="s">
        <v>101</v>
      </c>
      <c r="B167" s="4">
        <v>15602</v>
      </c>
      <c r="C167" s="4" t="s">
        <v>223</v>
      </c>
      <c r="D167" s="4" t="s">
        <v>101</v>
      </c>
      <c r="E167" s="4">
        <v>67026</v>
      </c>
      <c r="F167">
        <v>0</v>
      </c>
    </row>
    <row r="168" spans="1:7" ht="196" customHeight="1" x14ac:dyDescent="0.35">
      <c r="A168" s="4" t="s">
        <v>116</v>
      </c>
      <c r="B168" s="4">
        <v>43821</v>
      </c>
      <c r="C168" s="4" t="s">
        <v>224</v>
      </c>
      <c r="D168" s="4" t="s">
        <v>118</v>
      </c>
      <c r="E168" s="4">
        <v>179817</v>
      </c>
      <c r="F168">
        <v>0</v>
      </c>
    </row>
    <row r="169" spans="1:7" ht="196" customHeight="1" x14ac:dyDescent="0.35">
      <c r="A169" s="4" t="s">
        <v>118</v>
      </c>
      <c r="B169" s="4">
        <v>48554</v>
      </c>
      <c r="C169" s="4" t="s">
        <v>225</v>
      </c>
      <c r="D169" s="4" t="s">
        <v>118</v>
      </c>
      <c r="E169" s="4">
        <v>194882</v>
      </c>
      <c r="F169">
        <v>1</v>
      </c>
    </row>
    <row r="170" spans="1:7" ht="196" customHeight="1" x14ac:dyDescent="0.35">
      <c r="A170" s="4" t="s">
        <v>42</v>
      </c>
      <c r="B170" s="4">
        <v>44551</v>
      </c>
      <c r="C170" s="4" t="s">
        <v>226</v>
      </c>
      <c r="D170" s="4" t="s">
        <v>44</v>
      </c>
      <c r="E170" s="4">
        <v>181961</v>
      </c>
      <c r="F170">
        <v>0</v>
      </c>
    </row>
    <row r="171" spans="1:7" ht="196" customHeight="1" x14ac:dyDescent="0.35">
      <c r="A171" s="4" t="s">
        <v>75</v>
      </c>
      <c r="B171" s="4">
        <v>23383</v>
      </c>
      <c r="C171" s="4" t="s">
        <v>227</v>
      </c>
      <c r="D171" s="4" t="s">
        <v>77</v>
      </c>
      <c r="E171" s="4">
        <v>107055</v>
      </c>
      <c r="F171">
        <v>0</v>
      </c>
    </row>
    <row r="172" spans="1:7" ht="196" customHeight="1" x14ac:dyDescent="0.35">
      <c r="A172" s="4" t="s">
        <v>40</v>
      </c>
      <c r="B172" s="4">
        <v>23343</v>
      </c>
      <c r="C172" s="4" t="s">
        <v>228</v>
      </c>
      <c r="D172" s="4" t="s">
        <v>40</v>
      </c>
      <c r="E172" s="4">
        <v>106654</v>
      </c>
      <c r="F172">
        <v>1</v>
      </c>
    </row>
    <row r="173" spans="1:7" ht="196" customHeight="1" x14ac:dyDescent="0.35">
      <c r="A173" s="4" t="s">
        <v>26</v>
      </c>
      <c r="B173" s="4">
        <v>967</v>
      </c>
      <c r="C173" s="4" t="s">
        <v>229</v>
      </c>
      <c r="D173" s="4" t="s">
        <v>28</v>
      </c>
      <c r="E173" s="4">
        <v>2220</v>
      </c>
      <c r="F173">
        <v>1</v>
      </c>
    </row>
    <row r="174" spans="1:7" ht="196" customHeight="1" x14ac:dyDescent="0.35">
      <c r="A174" s="4" t="s">
        <v>75</v>
      </c>
      <c r="B174" s="4">
        <v>36386</v>
      </c>
      <c r="C174" s="4" t="s">
        <v>230</v>
      </c>
      <c r="D174" s="4" t="s">
        <v>77</v>
      </c>
      <c r="E174" s="4">
        <v>154551</v>
      </c>
      <c r="F174">
        <v>-1</v>
      </c>
    </row>
    <row r="175" spans="1:7" ht="196" customHeight="1" x14ac:dyDescent="0.35">
      <c r="A175" s="4" t="s">
        <v>23</v>
      </c>
      <c r="B175" s="4">
        <v>11565</v>
      </c>
      <c r="C175" s="4" t="s">
        <v>231</v>
      </c>
      <c r="D175" s="4" t="s">
        <v>23</v>
      </c>
      <c r="E175" s="4">
        <v>48310</v>
      </c>
      <c r="F175">
        <v>1</v>
      </c>
    </row>
    <row r="176" spans="1:7" ht="196" customHeight="1" x14ac:dyDescent="0.35">
      <c r="A176" s="4" t="s">
        <v>23</v>
      </c>
      <c r="B176" s="4">
        <v>945</v>
      </c>
      <c r="C176" s="4" t="s">
        <v>232</v>
      </c>
      <c r="D176" s="4" t="s">
        <v>23</v>
      </c>
      <c r="E176" s="4">
        <v>1956</v>
      </c>
      <c r="F176">
        <v>1</v>
      </c>
    </row>
    <row r="177" spans="1:7" ht="196" customHeight="1" x14ac:dyDescent="0.35">
      <c r="A177" s="4" t="s">
        <v>77</v>
      </c>
      <c r="B177" s="4">
        <v>47976</v>
      </c>
      <c r="C177" s="4" t="s">
        <v>233</v>
      </c>
      <c r="D177" s="4" t="s">
        <v>77</v>
      </c>
      <c r="E177" s="4">
        <v>193052</v>
      </c>
      <c r="F177">
        <v>0</v>
      </c>
    </row>
    <row r="178" spans="1:7" ht="196" customHeight="1" x14ac:dyDescent="0.35">
      <c r="A178" s="4" t="s">
        <v>23</v>
      </c>
      <c r="B178" s="4">
        <v>37806</v>
      </c>
      <c r="C178" s="4" t="s">
        <v>234</v>
      </c>
      <c r="D178" s="4" t="s">
        <v>23</v>
      </c>
      <c r="E178" s="4">
        <v>160140</v>
      </c>
      <c r="F178">
        <v>0</v>
      </c>
    </row>
    <row r="179" spans="1:7" ht="196" customHeight="1" x14ac:dyDescent="0.35">
      <c r="A179" s="4" t="s">
        <v>77</v>
      </c>
      <c r="B179" s="4">
        <v>23570</v>
      </c>
      <c r="C179" s="4" t="s">
        <v>235</v>
      </c>
      <c r="D179" s="4" t="s">
        <v>77</v>
      </c>
      <c r="E179" s="4">
        <v>107776</v>
      </c>
      <c r="F179">
        <v>1</v>
      </c>
    </row>
    <row r="180" spans="1:7" ht="196" customHeight="1" x14ac:dyDescent="0.35">
      <c r="A180" s="4" t="s">
        <v>62</v>
      </c>
      <c r="B180" s="4">
        <v>52526</v>
      </c>
      <c r="C180" s="4" t="s">
        <v>236</v>
      </c>
      <c r="D180" s="4" t="s">
        <v>62</v>
      </c>
      <c r="E180" s="4">
        <v>206049</v>
      </c>
      <c r="F180">
        <v>1</v>
      </c>
    </row>
    <row r="181" spans="1:7" ht="196" customHeight="1" x14ac:dyDescent="0.35">
      <c r="A181" s="4" t="s">
        <v>185</v>
      </c>
      <c r="B181" s="4">
        <v>41444</v>
      </c>
      <c r="C181" s="4" t="s">
        <v>237</v>
      </c>
      <c r="D181" s="4" t="s">
        <v>12</v>
      </c>
      <c r="E181" s="4">
        <v>173011</v>
      </c>
      <c r="G181">
        <v>1</v>
      </c>
    </row>
    <row r="182" spans="1:7" ht="196" customHeight="1" x14ac:dyDescent="0.35">
      <c r="A182" s="4" t="s">
        <v>123</v>
      </c>
      <c r="B182" s="4">
        <v>19117</v>
      </c>
      <c r="C182" s="4" t="s">
        <v>238</v>
      </c>
      <c r="D182" s="4" t="s">
        <v>29</v>
      </c>
      <c r="E182" s="4">
        <v>86887</v>
      </c>
      <c r="F182">
        <v>0</v>
      </c>
    </row>
    <row r="183" spans="1:7" ht="196" customHeight="1" x14ac:dyDescent="0.35">
      <c r="A183" s="4" t="s">
        <v>62</v>
      </c>
      <c r="B183" s="4">
        <v>22255</v>
      </c>
      <c r="C183" s="4" t="s">
        <v>239</v>
      </c>
      <c r="D183" s="4" t="s">
        <v>62</v>
      </c>
      <c r="E183" s="4">
        <v>101394</v>
      </c>
      <c r="F183">
        <v>-1</v>
      </c>
    </row>
    <row r="184" spans="1:7" ht="196" customHeight="1" x14ac:dyDescent="0.35">
      <c r="A184" s="4" t="s">
        <v>24</v>
      </c>
      <c r="B184" s="4">
        <v>33819</v>
      </c>
      <c r="C184" s="4" t="s">
        <v>240</v>
      </c>
      <c r="D184" s="4" t="s">
        <v>24</v>
      </c>
      <c r="E184" s="4">
        <v>144868</v>
      </c>
      <c r="F184">
        <v>0</v>
      </c>
    </row>
    <row r="185" spans="1:7" ht="196" customHeight="1" x14ac:dyDescent="0.35">
      <c r="A185" s="4" t="s">
        <v>16</v>
      </c>
      <c r="B185" s="4">
        <v>21868</v>
      </c>
      <c r="C185" s="4" t="s">
        <v>241</v>
      </c>
      <c r="D185" s="4" t="s">
        <v>16</v>
      </c>
      <c r="E185" s="4">
        <v>98980</v>
      </c>
      <c r="F185">
        <v>-2</v>
      </c>
    </row>
    <row r="186" spans="1:7" ht="196" customHeight="1" x14ac:dyDescent="0.35">
      <c r="A186" s="4" t="s">
        <v>23</v>
      </c>
      <c r="B186" s="4">
        <v>4557</v>
      </c>
      <c r="C186" s="4" t="s">
        <v>242</v>
      </c>
      <c r="D186" s="4" t="s">
        <v>23</v>
      </c>
      <c r="E186" s="4">
        <v>15897</v>
      </c>
      <c r="F186">
        <v>0</v>
      </c>
    </row>
    <row r="187" spans="1:7" ht="196" customHeight="1" x14ac:dyDescent="0.35">
      <c r="A187" s="4" t="s">
        <v>77</v>
      </c>
      <c r="B187" s="4">
        <v>8837</v>
      </c>
      <c r="C187" s="4" t="s">
        <v>243</v>
      </c>
      <c r="D187" s="4" t="s">
        <v>77</v>
      </c>
      <c r="E187" s="4">
        <v>36137</v>
      </c>
      <c r="F187">
        <v>0</v>
      </c>
    </row>
    <row r="188" spans="1:7" ht="196" customHeight="1" x14ac:dyDescent="0.35">
      <c r="A188" s="4" t="s">
        <v>16</v>
      </c>
      <c r="B188" s="4">
        <v>28709</v>
      </c>
      <c r="C188" s="4" t="s">
        <v>244</v>
      </c>
      <c r="D188" s="4" t="s">
        <v>16</v>
      </c>
      <c r="E188" s="4">
        <v>127178</v>
      </c>
      <c r="F188">
        <v>0</v>
      </c>
    </row>
    <row r="189" spans="1:7" ht="196" customHeight="1" x14ac:dyDescent="0.35">
      <c r="A189" s="4" t="s">
        <v>40</v>
      </c>
      <c r="B189" s="4">
        <v>25746</v>
      </c>
      <c r="C189" s="4" t="s">
        <v>245</v>
      </c>
      <c r="D189" s="4" t="s">
        <v>40</v>
      </c>
      <c r="E189" s="4">
        <v>117135</v>
      </c>
      <c r="F189">
        <v>0</v>
      </c>
    </row>
    <row r="190" spans="1:7" ht="196" customHeight="1" x14ac:dyDescent="0.35">
      <c r="A190" s="4" t="s">
        <v>62</v>
      </c>
      <c r="B190" s="4">
        <v>17669</v>
      </c>
      <c r="C190" s="4" t="s">
        <v>246</v>
      </c>
      <c r="D190" s="4" t="s">
        <v>62</v>
      </c>
      <c r="E190" s="4">
        <v>77582</v>
      </c>
      <c r="F190">
        <v>1</v>
      </c>
    </row>
    <row r="191" spans="1:7" ht="196" customHeight="1" x14ac:dyDescent="0.35">
      <c r="A191" s="4" t="s">
        <v>40</v>
      </c>
      <c r="B191" s="4">
        <v>1963</v>
      </c>
      <c r="C191" s="4" t="s">
        <v>247</v>
      </c>
      <c r="D191" s="4" t="s">
        <v>40</v>
      </c>
      <c r="E191" s="4">
        <v>6064</v>
      </c>
      <c r="F191">
        <v>0</v>
      </c>
    </row>
    <row r="192" spans="1:7" ht="196" customHeight="1" x14ac:dyDescent="0.35">
      <c r="A192" s="4" t="s">
        <v>24</v>
      </c>
      <c r="B192" s="4">
        <v>35785</v>
      </c>
      <c r="C192" s="4" t="s">
        <v>248</v>
      </c>
      <c r="D192" s="4" t="s">
        <v>24</v>
      </c>
      <c r="E192" s="4">
        <v>152849</v>
      </c>
      <c r="F192">
        <v>0</v>
      </c>
    </row>
    <row r="193" spans="1:7" ht="196" customHeight="1" x14ac:dyDescent="0.35">
      <c r="A193" s="4" t="s">
        <v>28</v>
      </c>
      <c r="B193" s="4">
        <v>2845</v>
      </c>
      <c r="C193" s="4" t="s">
        <v>249</v>
      </c>
      <c r="D193" s="4" t="s">
        <v>28</v>
      </c>
      <c r="E193" s="4">
        <v>9692</v>
      </c>
      <c r="F193">
        <v>1</v>
      </c>
    </row>
    <row r="194" spans="1:7" ht="196" customHeight="1" x14ac:dyDescent="0.35">
      <c r="A194" s="4" t="s">
        <v>12</v>
      </c>
      <c r="B194" s="4">
        <v>26920</v>
      </c>
      <c r="C194" s="4" t="s">
        <v>250</v>
      </c>
      <c r="D194" s="4" t="s">
        <v>12</v>
      </c>
      <c r="E194" s="4">
        <v>121238</v>
      </c>
      <c r="F194">
        <v>-1</v>
      </c>
    </row>
    <row r="195" spans="1:7" ht="196" customHeight="1" x14ac:dyDescent="0.35">
      <c r="A195" s="4" t="s">
        <v>31</v>
      </c>
      <c r="B195" s="4">
        <v>43617</v>
      </c>
      <c r="C195" s="4" t="s">
        <v>251</v>
      </c>
      <c r="D195" s="4" t="s">
        <v>8</v>
      </c>
      <c r="E195" s="4">
        <v>179161</v>
      </c>
      <c r="F195">
        <v>-2</v>
      </c>
    </row>
    <row r="196" spans="1:7" ht="196" customHeight="1" x14ac:dyDescent="0.35">
      <c r="A196" s="4" t="s">
        <v>62</v>
      </c>
      <c r="B196" s="4">
        <v>5622</v>
      </c>
      <c r="C196" s="4" t="s">
        <v>252</v>
      </c>
      <c r="D196" s="4" t="s">
        <v>62</v>
      </c>
      <c r="E196" s="4">
        <v>20603</v>
      </c>
      <c r="F196">
        <v>0</v>
      </c>
    </row>
    <row r="197" spans="1:7" ht="196" customHeight="1" x14ac:dyDescent="0.35">
      <c r="A197" s="4" t="s">
        <v>29</v>
      </c>
      <c r="B197" s="4">
        <v>14073</v>
      </c>
      <c r="C197" s="4" t="s">
        <v>253</v>
      </c>
      <c r="D197" s="4" t="s">
        <v>29</v>
      </c>
      <c r="E197" s="4">
        <v>58811</v>
      </c>
      <c r="G197">
        <v>1</v>
      </c>
    </row>
    <row r="198" spans="1:7" ht="196" customHeight="1" x14ac:dyDescent="0.35">
      <c r="A198" s="4" t="s">
        <v>10</v>
      </c>
      <c r="B198" s="4">
        <v>14717</v>
      </c>
      <c r="C198" s="4" t="s">
        <v>254</v>
      </c>
      <c r="D198" s="4" t="s">
        <v>12</v>
      </c>
      <c r="E198" s="4">
        <v>61436</v>
      </c>
      <c r="F198">
        <v>0</v>
      </c>
    </row>
    <row r="199" spans="1:7" ht="196" customHeight="1" x14ac:dyDescent="0.35">
      <c r="A199" s="4" t="s">
        <v>112</v>
      </c>
      <c r="B199" s="4">
        <v>19768</v>
      </c>
      <c r="C199" s="4" t="s">
        <v>255</v>
      </c>
      <c r="D199" s="4" t="s">
        <v>19</v>
      </c>
      <c r="E199" s="4">
        <v>90183</v>
      </c>
      <c r="G199">
        <v>1</v>
      </c>
    </row>
    <row r="200" spans="1:7" ht="196" customHeight="1" x14ac:dyDescent="0.35">
      <c r="A200" s="4" t="s">
        <v>23</v>
      </c>
      <c r="B200" s="4">
        <v>19187</v>
      </c>
      <c r="C200" s="4" t="s">
        <v>256</v>
      </c>
      <c r="D200" s="4" t="s">
        <v>23</v>
      </c>
      <c r="E200" s="4">
        <v>87280</v>
      </c>
      <c r="F200">
        <v>1</v>
      </c>
    </row>
    <row r="201" spans="1:7" ht="196" customHeight="1" x14ac:dyDescent="0.35">
      <c r="A201" s="4" t="s">
        <v>199</v>
      </c>
      <c r="B201" s="4">
        <v>14143</v>
      </c>
      <c r="C201" s="4" t="s">
        <v>257</v>
      </c>
      <c r="D201" s="4" t="s">
        <v>40</v>
      </c>
      <c r="E201" s="4">
        <v>59093</v>
      </c>
      <c r="G201">
        <v>1</v>
      </c>
    </row>
    <row r="202" spans="1:7" ht="112" x14ac:dyDescent="0.35">
      <c r="A202" s="4" t="s">
        <v>15</v>
      </c>
      <c r="B202" s="4">
        <v>9113</v>
      </c>
      <c r="C202" s="4" t="s">
        <v>258</v>
      </c>
      <c r="D202" s="4" t="s">
        <v>15</v>
      </c>
      <c r="E202" s="4">
        <v>37278</v>
      </c>
      <c r="F202" s="7">
        <v>0</v>
      </c>
      <c r="G202" s="7"/>
    </row>
    <row r="203" spans="1:7" ht="112" x14ac:dyDescent="0.35">
      <c r="A203" s="4" t="s">
        <v>28</v>
      </c>
      <c r="B203" s="4">
        <v>44022</v>
      </c>
      <c r="C203" s="4" t="s">
        <v>259</v>
      </c>
      <c r="D203" s="4" t="s">
        <v>28</v>
      </c>
      <c r="E203" s="4">
        <v>180868</v>
      </c>
      <c r="F203" s="7">
        <v>0</v>
      </c>
      <c r="G203" s="7"/>
    </row>
    <row r="204" spans="1:7" ht="112" x14ac:dyDescent="0.35">
      <c r="A204" s="4" t="s">
        <v>62</v>
      </c>
      <c r="B204" s="4">
        <v>16913</v>
      </c>
      <c r="C204" s="4" t="s">
        <v>260</v>
      </c>
      <c r="D204" s="4" t="s">
        <v>62</v>
      </c>
      <c r="E204" s="4">
        <v>73146</v>
      </c>
      <c r="F204" s="7">
        <v>0</v>
      </c>
      <c r="G204" s="7"/>
    </row>
    <row r="205" spans="1:7" ht="112" x14ac:dyDescent="0.35">
      <c r="A205" s="4" t="s">
        <v>26</v>
      </c>
      <c r="B205" s="4">
        <v>40771</v>
      </c>
      <c r="C205" s="4" t="s">
        <v>261</v>
      </c>
      <c r="D205" s="4" t="s">
        <v>28</v>
      </c>
      <c r="E205" s="4">
        <v>170566</v>
      </c>
      <c r="F205" s="7">
        <v>0</v>
      </c>
      <c r="G205" s="7"/>
    </row>
    <row r="206" spans="1:7" ht="112" x14ac:dyDescent="0.35">
      <c r="A206" s="4" t="s">
        <v>28</v>
      </c>
      <c r="B206" s="4">
        <v>47558</v>
      </c>
      <c r="C206" s="4" t="s">
        <v>262</v>
      </c>
      <c r="D206" s="4" t="s">
        <v>28</v>
      </c>
      <c r="E206" s="4">
        <v>191433</v>
      </c>
      <c r="F206" s="7">
        <v>0</v>
      </c>
      <c r="G206" s="7"/>
    </row>
    <row r="207" spans="1:7" ht="112" x14ac:dyDescent="0.35">
      <c r="A207" s="4" t="s">
        <v>26</v>
      </c>
      <c r="B207" s="4">
        <v>1748</v>
      </c>
      <c r="C207" s="4" t="s">
        <v>263</v>
      </c>
      <c r="D207" s="4" t="s">
        <v>28</v>
      </c>
      <c r="E207" s="4">
        <v>4765</v>
      </c>
      <c r="F207" s="7">
        <v>0</v>
      </c>
      <c r="G207" s="7"/>
    </row>
    <row r="208" spans="1:7" ht="112" x14ac:dyDescent="0.35">
      <c r="A208" s="4" t="s">
        <v>19</v>
      </c>
      <c r="B208" s="4">
        <v>44686</v>
      </c>
      <c r="C208" s="4" t="s">
        <v>264</v>
      </c>
      <c r="D208" s="4" t="s">
        <v>19</v>
      </c>
      <c r="E208" s="4">
        <v>182515</v>
      </c>
      <c r="F208" s="7">
        <v>2</v>
      </c>
      <c r="G208" s="7"/>
    </row>
    <row r="209" spans="1:7" ht="112" x14ac:dyDescent="0.35">
      <c r="A209" s="4" t="s">
        <v>19</v>
      </c>
      <c r="B209" s="4">
        <v>28200</v>
      </c>
      <c r="C209" s="4" t="s">
        <v>265</v>
      </c>
      <c r="D209" s="4" t="s">
        <v>19</v>
      </c>
      <c r="E209" s="4">
        <v>125561</v>
      </c>
      <c r="F209" s="7">
        <v>0</v>
      </c>
      <c r="G209" s="7"/>
    </row>
    <row r="210" spans="1:7" ht="112" x14ac:dyDescent="0.35">
      <c r="A210" s="4" t="s">
        <v>75</v>
      </c>
      <c r="B210" s="4">
        <v>9448</v>
      </c>
      <c r="C210" s="4" t="s">
        <v>266</v>
      </c>
      <c r="D210" s="4" t="s">
        <v>77</v>
      </c>
      <c r="E210" s="4">
        <v>38922</v>
      </c>
      <c r="F210" s="7">
        <v>0</v>
      </c>
      <c r="G210" s="7"/>
    </row>
    <row r="211" spans="1:7" ht="112" x14ac:dyDescent="0.35">
      <c r="A211" s="4" t="s">
        <v>21</v>
      </c>
      <c r="B211" s="4">
        <v>39235</v>
      </c>
      <c r="C211" s="4" t="s">
        <v>267</v>
      </c>
      <c r="D211" s="4" t="s">
        <v>23</v>
      </c>
      <c r="E211" s="4">
        <v>165312</v>
      </c>
      <c r="F211" s="7">
        <v>0</v>
      </c>
      <c r="G211" s="7"/>
    </row>
    <row r="212" spans="1:7" ht="112" x14ac:dyDescent="0.35">
      <c r="A212" s="4" t="s">
        <v>62</v>
      </c>
      <c r="B212" s="4">
        <v>45187</v>
      </c>
      <c r="C212" s="4" t="s">
        <v>268</v>
      </c>
      <c r="D212" s="4" t="s">
        <v>62</v>
      </c>
      <c r="E212" s="4">
        <v>183959</v>
      </c>
      <c r="F212" s="7">
        <v>1</v>
      </c>
      <c r="G212" s="7"/>
    </row>
    <row r="213" spans="1:7" ht="112" x14ac:dyDescent="0.35">
      <c r="A213" s="4" t="s">
        <v>28</v>
      </c>
      <c r="B213" s="4">
        <v>27050</v>
      </c>
      <c r="C213" s="4" t="s">
        <v>269</v>
      </c>
      <c r="D213" s="4" t="s">
        <v>28</v>
      </c>
      <c r="E213" s="4">
        <v>122044</v>
      </c>
      <c r="F213" s="7">
        <v>1</v>
      </c>
      <c r="G213" s="7"/>
    </row>
    <row r="214" spans="1:7" ht="112" x14ac:dyDescent="0.35">
      <c r="A214" s="4" t="s">
        <v>16</v>
      </c>
      <c r="B214" s="4">
        <v>12534</v>
      </c>
      <c r="C214" s="4" t="s">
        <v>270</v>
      </c>
      <c r="D214" s="4" t="s">
        <v>16</v>
      </c>
      <c r="E214" s="4">
        <v>52956</v>
      </c>
      <c r="F214" s="7">
        <v>0</v>
      </c>
      <c r="G214" s="7"/>
    </row>
    <row r="215" spans="1:7" ht="112" x14ac:dyDescent="0.35">
      <c r="A215" s="4" t="s">
        <v>13</v>
      </c>
      <c r="B215" s="4">
        <v>10833</v>
      </c>
      <c r="C215" s="4" t="s">
        <v>271</v>
      </c>
      <c r="D215" s="4" t="s">
        <v>15</v>
      </c>
      <c r="E215" s="4">
        <v>45138</v>
      </c>
      <c r="F215" s="7">
        <v>0</v>
      </c>
      <c r="G215" s="7"/>
    </row>
    <row r="216" spans="1:7" ht="112" x14ac:dyDescent="0.35">
      <c r="A216" s="4" t="s">
        <v>77</v>
      </c>
      <c r="B216" s="4">
        <v>20401</v>
      </c>
      <c r="C216" s="4" t="s">
        <v>272</v>
      </c>
      <c r="D216" s="4" t="s">
        <v>77</v>
      </c>
      <c r="E216" s="4">
        <v>93336</v>
      </c>
      <c r="F216" s="7">
        <v>0</v>
      </c>
      <c r="G216" s="7"/>
    </row>
    <row r="217" spans="1:7" ht="112" x14ac:dyDescent="0.35">
      <c r="A217" s="4" t="s">
        <v>38</v>
      </c>
      <c r="B217" s="4">
        <v>9902</v>
      </c>
      <c r="C217" s="4" t="s">
        <v>273</v>
      </c>
      <c r="D217" s="4" t="s">
        <v>38</v>
      </c>
      <c r="E217" s="4">
        <v>40559</v>
      </c>
      <c r="F217" s="7">
        <v>0</v>
      </c>
      <c r="G217" s="7"/>
    </row>
    <row r="218" spans="1:7" ht="112" x14ac:dyDescent="0.35">
      <c r="A218" s="4" t="s">
        <v>220</v>
      </c>
      <c r="B218" s="4">
        <v>49464</v>
      </c>
      <c r="C218" s="4" t="s">
        <v>274</v>
      </c>
      <c r="D218" s="4" t="s">
        <v>220</v>
      </c>
      <c r="E218" s="4">
        <v>197185</v>
      </c>
      <c r="F218" s="7">
        <v>0</v>
      </c>
      <c r="G218" s="7"/>
    </row>
    <row r="219" spans="1:7" ht="112" x14ac:dyDescent="0.35">
      <c r="A219" s="4" t="s">
        <v>40</v>
      </c>
      <c r="B219" s="4">
        <v>7684</v>
      </c>
      <c r="C219" s="4" t="s">
        <v>275</v>
      </c>
      <c r="D219" s="4" t="s">
        <v>40</v>
      </c>
      <c r="E219" s="4">
        <v>30736</v>
      </c>
      <c r="F219" s="7">
        <v>0</v>
      </c>
      <c r="G219" s="7"/>
    </row>
    <row r="220" spans="1:7" ht="112" x14ac:dyDescent="0.35">
      <c r="A220" s="4" t="s">
        <v>276</v>
      </c>
      <c r="B220" s="4">
        <v>14859</v>
      </c>
      <c r="C220" s="4" t="s">
        <v>277</v>
      </c>
      <c r="D220" s="4" t="s">
        <v>276</v>
      </c>
      <c r="E220" s="4">
        <v>63176</v>
      </c>
      <c r="F220" s="7">
        <v>0</v>
      </c>
      <c r="G220" s="7"/>
    </row>
    <row r="221" spans="1:7" ht="112" x14ac:dyDescent="0.35">
      <c r="A221" s="4" t="s">
        <v>62</v>
      </c>
      <c r="B221" s="4">
        <v>33015</v>
      </c>
      <c r="C221" s="4" t="s">
        <v>278</v>
      </c>
      <c r="D221" s="4" t="s">
        <v>62</v>
      </c>
      <c r="E221" s="4">
        <v>142300</v>
      </c>
      <c r="F221" s="7">
        <v>0</v>
      </c>
      <c r="G221" s="7"/>
    </row>
    <row r="222" spans="1:7" ht="112" x14ac:dyDescent="0.35">
      <c r="A222" s="4" t="s">
        <v>21</v>
      </c>
      <c r="B222" s="4">
        <v>34298</v>
      </c>
      <c r="C222" s="4" t="s">
        <v>279</v>
      </c>
      <c r="D222" s="4" t="s">
        <v>23</v>
      </c>
      <c r="E222" s="4">
        <v>147364</v>
      </c>
      <c r="F222" s="7">
        <v>0</v>
      </c>
      <c r="G222" s="7"/>
    </row>
    <row r="223" spans="1:7" ht="112" x14ac:dyDescent="0.35">
      <c r="A223" s="4" t="s">
        <v>35</v>
      </c>
      <c r="B223" s="4">
        <v>41836</v>
      </c>
      <c r="C223" s="4" t="s">
        <v>280</v>
      </c>
      <c r="D223" s="4" t="s">
        <v>35</v>
      </c>
      <c r="E223" s="4">
        <v>173850</v>
      </c>
      <c r="F223" s="7">
        <v>0</v>
      </c>
      <c r="G223" s="7"/>
    </row>
    <row r="224" spans="1:7" ht="112" x14ac:dyDescent="0.35">
      <c r="A224" s="4" t="s">
        <v>8</v>
      </c>
      <c r="B224" s="4">
        <v>33951</v>
      </c>
      <c r="C224" s="4" t="s">
        <v>281</v>
      </c>
      <c r="D224" s="4" t="s">
        <v>8</v>
      </c>
      <c r="E224" s="4">
        <v>145580</v>
      </c>
      <c r="F224" s="7">
        <v>0</v>
      </c>
      <c r="G224" s="7"/>
    </row>
    <row r="225" spans="1:7" ht="112" x14ac:dyDescent="0.35">
      <c r="A225" s="4" t="s">
        <v>199</v>
      </c>
      <c r="B225" s="4">
        <v>24975</v>
      </c>
      <c r="C225" s="4" t="s">
        <v>282</v>
      </c>
      <c r="D225" s="4" t="s">
        <v>40</v>
      </c>
      <c r="E225" s="4">
        <v>113718</v>
      </c>
      <c r="F225" s="7">
        <v>0</v>
      </c>
      <c r="G225" s="7"/>
    </row>
    <row r="226" spans="1:7" ht="112" x14ac:dyDescent="0.35">
      <c r="A226" s="4" t="s">
        <v>40</v>
      </c>
      <c r="B226" s="4">
        <v>50466</v>
      </c>
      <c r="C226" s="4" t="s">
        <v>283</v>
      </c>
      <c r="D226" s="4" t="s">
        <v>40</v>
      </c>
      <c r="E226" s="4">
        <v>200314</v>
      </c>
      <c r="F226" s="7">
        <v>0</v>
      </c>
      <c r="G226" s="7"/>
    </row>
    <row r="227" spans="1:7" ht="112" x14ac:dyDescent="0.35">
      <c r="A227" s="4" t="s">
        <v>29</v>
      </c>
      <c r="B227" s="4">
        <v>6271</v>
      </c>
      <c r="C227" s="4" t="s">
        <v>284</v>
      </c>
      <c r="D227" s="4" t="s">
        <v>29</v>
      </c>
      <c r="E227" s="4">
        <v>23811</v>
      </c>
      <c r="F227" s="7">
        <v>1</v>
      </c>
      <c r="G227" s="7"/>
    </row>
    <row r="228" spans="1:7" ht="112" x14ac:dyDescent="0.35">
      <c r="A228" s="4" t="s">
        <v>29</v>
      </c>
      <c r="B228" s="4">
        <v>47160</v>
      </c>
      <c r="C228" s="4" t="s">
        <v>285</v>
      </c>
      <c r="D228" s="4" t="s">
        <v>29</v>
      </c>
      <c r="E228" s="4">
        <v>190223</v>
      </c>
      <c r="F228" s="7">
        <v>0</v>
      </c>
      <c r="G228" s="7"/>
    </row>
    <row r="229" spans="1:7" ht="112" x14ac:dyDescent="0.35">
      <c r="A229" s="4" t="s">
        <v>286</v>
      </c>
      <c r="B229" s="4">
        <v>32798</v>
      </c>
      <c r="C229" s="4" t="s">
        <v>287</v>
      </c>
      <c r="D229" s="4" t="s">
        <v>127</v>
      </c>
      <c r="E229" s="4">
        <v>141444</v>
      </c>
      <c r="F229" s="7">
        <v>1</v>
      </c>
      <c r="G229" s="7"/>
    </row>
    <row r="230" spans="1:7" ht="112" x14ac:dyDescent="0.35">
      <c r="A230" s="4" t="s">
        <v>70</v>
      </c>
      <c r="B230" s="4">
        <v>50188</v>
      </c>
      <c r="C230" s="4" t="s">
        <v>288</v>
      </c>
      <c r="D230" s="4" t="s">
        <v>24</v>
      </c>
      <c r="E230" s="4">
        <v>199323</v>
      </c>
      <c r="F230" s="7">
        <v>1</v>
      </c>
      <c r="G230" s="7"/>
    </row>
    <row r="231" spans="1:7" ht="112" x14ac:dyDescent="0.35">
      <c r="A231" s="4" t="s">
        <v>40</v>
      </c>
      <c r="B231" s="4">
        <v>26948</v>
      </c>
      <c r="C231" s="4" t="s">
        <v>289</v>
      </c>
      <c r="D231" s="4" t="s">
        <v>40</v>
      </c>
      <c r="E231" s="4">
        <v>121440</v>
      </c>
      <c r="F231" s="7">
        <v>0</v>
      </c>
      <c r="G231" s="7"/>
    </row>
    <row r="232" spans="1:7" ht="112" x14ac:dyDescent="0.35">
      <c r="A232" s="4" t="s">
        <v>29</v>
      </c>
      <c r="B232" s="4">
        <v>10257</v>
      </c>
      <c r="C232" s="4" t="s">
        <v>290</v>
      </c>
      <c r="D232" s="4" t="s">
        <v>29</v>
      </c>
      <c r="E232" s="4">
        <v>42677</v>
      </c>
      <c r="F232" s="7">
        <v>0</v>
      </c>
      <c r="G232" s="7"/>
    </row>
    <row r="233" spans="1:7" ht="112" x14ac:dyDescent="0.35">
      <c r="A233" s="4" t="s">
        <v>185</v>
      </c>
      <c r="B233" s="4">
        <v>19443</v>
      </c>
      <c r="C233" s="4" t="s">
        <v>291</v>
      </c>
      <c r="D233" s="4" t="s">
        <v>12</v>
      </c>
      <c r="E233" s="4">
        <v>87943</v>
      </c>
      <c r="F233" s="7">
        <v>0</v>
      </c>
      <c r="G233" s="7"/>
    </row>
    <row r="234" spans="1:7" ht="112" x14ac:dyDescent="0.35">
      <c r="A234" s="4" t="s">
        <v>23</v>
      </c>
      <c r="B234" s="4">
        <v>33443</v>
      </c>
      <c r="C234" s="4" t="s">
        <v>292</v>
      </c>
      <c r="D234" s="4" t="s">
        <v>23</v>
      </c>
      <c r="E234" s="4">
        <v>143600</v>
      </c>
      <c r="F234" s="7">
        <v>0</v>
      </c>
      <c r="G234" s="7"/>
    </row>
    <row r="235" spans="1:7" ht="112" x14ac:dyDescent="0.35">
      <c r="A235" s="4" t="s">
        <v>19</v>
      </c>
      <c r="B235" s="4">
        <v>16586</v>
      </c>
      <c r="C235" s="4" t="s">
        <v>293</v>
      </c>
      <c r="D235" s="4" t="s">
        <v>19</v>
      </c>
      <c r="E235" s="4">
        <v>71678</v>
      </c>
      <c r="F235" s="7">
        <v>-1</v>
      </c>
      <c r="G235" s="7"/>
    </row>
    <row r="236" spans="1:7" ht="112" x14ac:dyDescent="0.35">
      <c r="A236" s="4" t="s">
        <v>23</v>
      </c>
      <c r="B236" s="4">
        <v>36088</v>
      </c>
      <c r="C236" s="4" t="s">
        <v>294</v>
      </c>
      <c r="D236" s="4" t="s">
        <v>23</v>
      </c>
      <c r="E236" s="4">
        <v>153785</v>
      </c>
      <c r="F236" s="7">
        <v>0</v>
      </c>
      <c r="G236" s="7"/>
    </row>
    <row r="237" spans="1:7" ht="112" x14ac:dyDescent="0.35">
      <c r="A237" s="4" t="s">
        <v>23</v>
      </c>
      <c r="B237" s="4">
        <v>17940</v>
      </c>
      <c r="C237" s="4" t="s">
        <v>295</v>
      </c>
      <c r="D237" s="4" t="s">
        <v>23</v>
      </c>
      <c r="E237" s="4">
        <v>79434</v>
      </c>
      <c r="F237" s="7">
        <v>0</v>
      </c>
      <c r="G237" s="7"/>
    </row>
    <row r="238" spans="1:7" ht="112" x14ac:dyDescent="0.35">
      <c r="A238" s="4" t="s">
        <v>23</v>
      </c>
      <c r="B238" s="4">
        <v>5693</v>
      </c>
      <c r="C238" s="4" t="s">
        <v>296</v>
      </c>
      <c r="D238" s="4" t="s">
        <v>23</v>
      </c>
      <c r="E238" s="4">
        <v>21098</v>
      </c>
      <c r="F238" s="7">
        <v>0</v>
      </c>
      <c r="G238" s="7"/>
    </row>
    <row r="239" spans="1:7" ht="112" x14ac:dyDescent="0.35">
      <c r="A239" s="4" t="s">
        <v>29</v>
      </c>
      <c r="B239" s="4">
        <v>11901</v>
      </c>
      <c r="C239" s="4" t="s">
        <v>297</v>
      </c>
      <c r="D239" s="4" t="s">
        <v>29</v>
      </c>
      <c r="E239" s="4">
        <v>50023</v>
      </c>
      <c r="F239" s="7">
        <v>0</v>
      </c>
      <c r="G239" s="7"/>
    </row>
    <row r="240" spans="1:7" ht="112" x14ac:dyDescent="0.35">
      <c r="A240" s="4" t="s">
        <v>8</v>
      </c>
      <c r="B240" s="4">
        <v>37131</v>
      </c>
      <c r="C240" s="4" t="s">
        <v>298</v>
      </c>
      <c r="D240" s="4" t="s">
        <v>8</v>
      </c>
      <c r="E240" s="4">
        <v>157354</v>
      </c>
      <c r="F240" s="7">
        <v>0</v>
      </c>
      <c r="G240" s="7"/>
    </row>
    <row r="241" spans="1:7" ht="112" x14ac:dyDescent="0.35">
      <c r="A241" s="4" t="s">
        <v>77</v>
      </c>
      <c r="B241" s="4">
        <v>22944</v>
      </c>
      <c r="C241" s="4" t="s">
        <v>299</v>
      </c>
      <c r="D241" s="4" t="s">
        <v>77</v>
      </c>
      <c r="E241" s="4">
        <v>105210</v>
      </c>
      <c r="F241" s="7">
        <v>1</v>
      </c>
      <c r="G241" s="7"/>
    </row>
    <row r="242" spans="1:7" ht="112" x14ac:dyDescent="0.35">
      <c r="A242" s="4" t="s">
        <v>276</v>
      </c>
      <c r="B242" s="4">
        <v>14891</v>
      </c>
      <c r="C242" s="4" t="s">
        <v>300</v>
      </c>
      <c r="D242" s="4" t="s">
        <v>276</v>
      </c>
      <c r="E242" s="4">
        <v>63556</v>
      </c>
      <c r="F242" s="7">
        <v>0</v>
      </c>
      <c r="G242" s="7"/>
    </row>
    <row r="243" spans="1:7" ht="112" x14ac:dyDescent="0.35">
      <c r="A243" s="4" t="s">
        <v>24</v>
      </c>
      <c r="B243" s="4">
        <v>13040</v>
      </c>
      <c r="C243" s="4" t="s">
        <v>301</v>
      </c>
      <c r="D243" s="4" t="s">
        <v>24</v>
      </c>
      <c r="E243" s="4">
        <v>54690</v>
      </c>
      <c r="F243" s="7">
        <v>0</v>
      </c>
      <c r="G243" s="7"/>
    </row>
    <row r="244" spans="1:7" ht="112" x14ac:dyDescent="0.35">
      <c r="A244" s="4" t="s">
        <v>21</v>
      </c>
      <c r="B244" s="4">
        <v>23301</v>
      </c>
      <c r="C244" s="4" t="s">
        <v>302</v>
      </c>
      <c r="D244" s="4" t="s">
        <v>23</v>
      </c>
      <c r="E244" s="4">
        <v>106302</v>
      </c>
      <c r="F244" s="7">
        <v>0</v>
      </c>
      <c r="G244" s="7"/>
    </row>
    <row r="245" spans="1:7" ht="112" x14ac:dyDescent="0.35">
      <c r="A245" s="4" t="s">
        <v>40</v>
      </c>
      <c r="B245" s="4">
        <v>50620</v>
      </c>
      <c r="C245" s="4" t="s">
        <v>303</v>
      </c>
      <c r="D245" s="4" t="s">
        <v>40</v>
      </c>
      <c r="E245" s="4">
        <v>200966</v>
      </c>
      <c r="F245" s="7">
        <v>0</v>
      </c>
      <c r="G245" s="7"/>
    </row>
    <row r="246" spans="1:7" ht="112" x14ac:dyDescent="0.35">
      <c r="A246" s="4" t="s">
        <v>8</v>
      </c>
      <c r="B246" s="4">
        <v>43327</v>
      </c>
      <c r="C246" s="4" t="s">
        <v>304</v>
      </c>
      <c r="D246" s="4" t="s">
        <v>8</v>
      </c>
      <c r="E246" s="4">
        <v>178140</v>
      </c>
      <c r="F246" s="7">
        <v>0</v>
      </c>
      <c r="G246" s="7"/>
    </row>
    <row r="247" spans="1:7" ht="112" x14ac:dyDescent="0.35">
      <c r="A247" s="4" t="s">
        <v>305</v>
      </c>
      <c r="B247" s="4">
        <v>47087</v>
      </c>
      <c r="C247" s="4" t="s">
        <v>306</v>
      </c>
      <c r="D247" s="4" t="s">
        <v>305</v>
      </c>
      <c r="E247" s="4">
        <v>190101</v>
      </c>
      <c r="F247" s="7"/>
      <c r="G247" s="7">
        <v>1</v>
      </c>
    </row>
    <row r="248" spans="1:7" ht="112" x14ac:dyDescent="0.35">
      <c r="A248" s="4" t="s">
        <v>75</v>
      </c>
      <c r="B248" s="4">
        <v>25306</v>
      </c>
      <c r="C248" s="4" t="s">
        <v>307</v>
      </c>
      <c r="D248" s="4" t="s">
        <v>77</v>
      </c>
      <c r="E248" s="4">
        <v>115266</v>
      </c>
      <c r="F248" s="7">
        <v>1</v>
      </c>
      <c r="G248" s="7"/>
    </row>
    <row r="249" spans="1:7" ht="112" x14ac:dyDescent="0.35">
      <c r="A249" s="4" t="s">
        <v>38</v>
      </c>
      <c r="B249" s="4">
        <v>38684</v>
      </c>
      <c r="C249" s="4" t="s">
        <v>308</v>
      </c>
      <c r="D249" s="4" t="s">
        <v>38</v>
      </c>
      <c r="E249" s="4">
        <v>163295</v>
      </c>
      <c r="F249" s="7">
        <v>0</v>
      </c>
      <c r="G249" s="7"/>
    </row>
    <row r="250" spans="1:7" ht="112" x14ac:dyDescent="0.35">
      <c r="A250" s="4" t="s">
        <v>21</v>
      </c>
      <c r="B250" s="4">
        <v>19757</v>
      </c>
      <c r="C250" s="4" t="s">
        <v>309</v>
      </c>
      <c r="D250" s="4" t="s">
        <v>23</v>
      </c>
      <c r="E250" s="4">
        <v>90054</v>
      </c>
      <c r="F250" s="7">
        <v>0</v>
      </c>
      <c r="G250" s="7"/>
    </row>
    <row r="251" spans="1:7" ht="112" x14ac:dyDescent="0.35">
      <c r="A251" s="4" t="s">
        <v>96</v>
      </c>
      <c r="B251" s="4">
        <v>21962</v>
      </c>
      <c r="C251" s="4" t="s">
        <v>310</v>
      </c>
      <c r="D251" s="4" t="s">
        <v>96</v>
      </c>
      <c r="E251" s="4">
        <v>100160</v>
      </c>
      <c r="F251" s="7">
        <v>0</v>
      </c>
      <c r="G251" s="7"/>
    </row>
    <row r="252" spans="1:7" ht="112" x14ac:dyDescent="0.35">
      <c r="A252" s="4" t="s">
        <v>24</v>
      </c>
      <c r="B252" s="4">
        <v>13040</v>
      </c>
      <c r="C252" s="4" t="s">
        <v>311</v>
      </c>
      <c r="D252" s="4" t="s">
        <v>24</v>
      </c>
      <c r="E252" s="4">
        <v>54696</v>
      </c>
      <c r="F252" s="7"/>
      <c r="G252" s="7">
        <v>1</v>
      </c>
    </row>
    <row r="253" spans="1:7" ht="112" x14ac:dyDescent="0.35">
      <c r="A253" s="4" t="s">
        <v>31</v>
      </c>
      <c r="B253" s="4">
        <v>44924</v>
      </c>
      <c r="C253" s="4" t="s">
        <v>312</v>
      </c>
      <c r="D253" s="4" t="s">
        <v>8</v>
      </c>
      <c r="E253" s="4">
        <v>183263</v>
      </c>
      <c r="F253" s="7">
        <v>-1</v>
      </c>
      <c r="G253" s="7"/>
    </row>
    <row r="254" spans="1:7" ht="112" x14ac:dyDescent="0.35">
      <c r="A254" s="4" t="s">
        <v>13</v>
      </c>
      <c r="B254" s="4">
        <v>2211</v>
      </c>
      <c r="C254" s="4" t="s">
        <v>313</v>
      </c>
      <c r="D254" s="4" t="s">
        <v>15</v>
      </c>
      <c r="E254" s="4">
        <v>6642</v>
      </c>
      <c r="F254" s="7">
        <v>1</v>
      </c>
      <c r="G254" s="7"/>
    </row>
    <row r="255" spans="1:7" ht="112" x14ac:dyDescent="0.35">
      <c r="A255" s="4" t="s">
        <v>62</v>
      </c>
      <c r="B255" s="4">
        <v>44653</v>
      </c>
      <c r="C255" s="4" t="s">
        <v>314</v>
      </c>
      <c r="D255" s="4" t="s">
        <v>62</v>
      </c>
      <c r="E255" s="4">
        <v>182372</v>
      </c>
      <c r="F255" s="7">
        <v>0</v>
      </c>
      <c r="G255" s="7"/>
    </row>
    <row r="256" spans="1:7" ht="112" x14ac:dyDescent="0.35">
      <c r="A256" s="4" t="s">
        <v>123</v>
      </c>
      <c r="B256" s="4">
        <v>9966</v>
      </c>
      <c r="C256" s="4" t="s">
        <v>315</v>
      </c>
      <c r="D256" s="4" t="s">
        <v>29</v>
      </c>
      <c r="E256" s="4">
        <v>40982</v>
      </c>
      <c r="F256" s="7"/>
      <c r="G256" s="7">
        <v>1</v>
      </c>
    </row>
    <row r="257" spans="1:7" ht="112" x14ac:dyDescent="0.35">
      <c r="A257" s="4" t="s">
        <v>23</v>
      </c>
      <c r="B257" s="4">
        <v>46651</v>
      </c>
      <c r="C257" s="4" t="s">
        <v>316</v>
      </c>
      <c r="D257" s="4" t="s">
        <v>23</v>
      </c>
      <c r="E257" s="4">
        <v>188384</v>
      </c>
      <c r="F257" s="7">
        <v>0</v>
      </c>
      <c r="G257" s="7"/>
    </row>
    <row r="258" spans="1:7" ht="112" x14ac:dyDescent="0.35">
      <c r="A258" s="4" t="s">
        <v>62</v>
      </c>
      <c r="B258" s="4">
        <v>46777</v>
      </c>
      <c r="C258" s="4" t="s">
        <v>317</v>
      </c>
      <c r="D258" s="4" t="s">
        <v>62</v>
      </c>
      <c r="E258" s="4">
        <v>188776</v>
      </c>
      <c r="F258" s="7">
        <v>2</v>
      </c>
      <c r="G258" s="7"/>
    </row>
    <row r="259" spans="1:7" ht="112" x14ac:dyDescent="0.35">
      <c r="A259" s="4" t="s">
        <v>28</v>
      </c>
      <c r="B259" s="4">
        <v>9186</v>
      </c>
      <c r="C259" s="4" t="s">
        <v>318</v>
      </c>
      <c r="D259" s="4" t="s">
        <v>28</v>
      </c>
      <c r="E259" s="4">
        <v>37710</v>
      </c>
      <c r="F259" s="7">
        <v>0</v>
      </c>
      <c r="G259" s="7"/>
    </row>
    <row r="260" spans="1:7" ht="112" x14ac:dyDescent="0.35">
      <c r="A260" s="4" t="s">
        <v>29</v>
      </c>
      <c r="B260" s="4">
        <v>16073</v>
      </c>
      <c r="C260" s="4" t="s">
        <v>319</v>
      </c>
      <c r="D260" s="4" t="s">
        <v>29</v>
      </c>
      <c r="E260" s="4">
        <v>69615</v>
      </c>
      <c r="F260" s="7">
        <v>-2</v>
      </c>
      <c r="G260" s="7"/>
    </row>
    <row r="261" spans="1:7" ht="112" x14ac:dyDescent="0.35">
      <c r="A261" s="4" t="s">
        <v>12</v>
      </c>
      <c r="B261" s="4">
        <v>42728</v>
      </c>
      <c r="C261" s="4" t="s">
        <v>320</v>
      </c>
      <c r="D261" s="4" t="s">
        <v>12</v>
      </c>
      <c r="E261" s="4">
        <v>176381</v>
      </c>
      <c r="F261" s="7">
        <v>-1</v>
      </c>
      <c r="G261" s="7"/>
    </row>
    <row r="262" spans="1:7" ht="112" x14ac:dyDescent="0.35">
      <c r="A262" s="4" t="s">
        <v>77</v>
      </c>
      <c r="B262" s="4">
        <v>10378</v>
      </c>
      <c r="C262" s="4" t="s">
        <v>321</v>
      </c>
      <c r="D262" s="4" t="s">
        <v>77</v>
      </c>
      <c r="E262" s="4">
        <v>43035</v>
      </c>
      <c r="F262" s="7">
        <v>0</v>
      </c>
      <c r="G262" s="7"/>
    </row>
    <row r="263" spans="1:7" ht="112" x14ac:dyDescent="0.35">
      <c r="A263" s="4" t="s">
        <v>136</v>
      </c>
      <c r="B263" s="4">
        <v>4664</v>
      </c>
      <c r="C263" s="4" t="s">
        <v>322</v>
      </c>
      <c r="D263" s="4" t="s">
        <v>77</v>
      </c>
      <c r="E263" s="4">
        <v>16576</v>
      </c>
      <c r="F263" s="7"/>
      <c r="G263" s="7">
        <v>1</v>
      </c>
    </row>
    <row r="264" spans="1:7" ht="112" x14ac:dyDescent="0.35">
      <c r="A264" s="4" t="s">
        <v>38</v>
      </c>
      <c r="B264" s="4">
        <v>11565</v>
      </c>
      <c r="C264" s="4" t="s">
        <v>323</v>
      </c>
      <c r="D264" s="4" t="s">
        <v>38</v>
      </c>
      <c r="E264" s="4">
        <v>48299</v>
      </c>
      <c r="F264" s="7">
        <v>0</v>
      </c>
      <c r="G264" s="7"/>
    </row>
    <row r="265" spans="1:7" ht="112" x14ac:dyDescent="0.35">
      <c r="A265" s="4" t="s">
        <v>324</v>
      </c>
      <c r="B265" s="4">
        <v>34219</v>
      </c>
      <c r="C265" s="4" t="s">
        <v>325</v>
      </c>
      <c r="D265" s="4" t="s">
        <v>101</v>
      </c>
      <c r="E265" s="4">
        <v>147152</v>
      </c>
      <c r="F265" s="7">
        <v>2</v>
      </c>
      <c r="G265" s="7"/>
    </row>
    <row r="266" spans="1:7" ht="112" x14ac:dyDescent="0.35">
      <c r="A266" s="4" t="s">
        <v>24</v>
      </c>
      <c r="B266" s="4">
        <v>28826</v>
      </c>
      <c r="C266" s="4" t="s">
        <v>326</v>
      </c>
      <c r="D266" s="4" t="s">
        <v>24</v>
      </c>
      <c r="E266" s="4">
        <v>127830</v>
      </c>
      <c r="F266" s="7">
        <v>1</v>
      </c>
      <c r="G266" s="7"/>
    </row>
    <row r="267" spans="1:7" ht="112" x14ac:dyDescent="0.35">
      <c r="A267" s="4" t="s">
        <v>215</v>
      </c>
      <c r="B267" s="4">
        <v>544</v>
      </c>
      <c r="C267" s="4" t="s">
        <v>327</v>
      </c>
      <c r="D267" s="4" t="s">
        <v>16</v>
      </c>
      <c r="E267" s="4">
        <v>1161</v>
      </c>
      <c r="F267" s="7">
        <v>0</v>
      </c>
      <c r="G267" s="7"/>
    </row>
    <row r="268" spans="1:7" ht="112" x14ac:dyDescent="0.35">
      <c r="A268" s="4" t="s">
        <v>38</v>
      </c>
      <c r="B268" s="4">
        <v>11652</v>
      </c>
      <c r="C268" s="4" t="s">
        <v>328</v>
      </c>
      <c r="D268" s="4" t="s">
        <v>38</v>
      </c>
      <c r="E268" s="4">
        <v>48792</v>
      </c>
      <c r="F268" s="7">
        <v>0</v>
      </c>
      <c r="G268" s="7"/>
    </row>
    <row r="269" spans="1:7" ht="112" x14ac:dyDescent="0.35">
      <c r="A269" s="4" t="s">
        <v>123</v>
      </c>
      <c r="B269" s="4">
        <v>50553</v>
      </c>
      <c r="C269" s="4" t="s">
        <v>329</v>
      </c>
      <c r="D269" s="4" t="s">
        <v>29</v>
      </c>
      <c r="E269" s="4">
        <v>200522</v>
      </c>
      <c r="F269" s="7">
        <v>0</v>
      </c>
      <c r="G269" s="7"/>
    </row>
    <row r="270" spans="1:7" ht="112" x14ac:dyDescent="0.35">
      <c r="A270" s="4" t="s">
        <v>23</v>
      </c>
      <c r="B270" s="4">
        <v>20714</v>
      </c>
      <c r="C270" s="4" t="s">
        <v>330</v>
      </c>
      <c r="D270" s="4" t="s">
        <v>23</v>
      </c>
      <c r="E270" s="4">
        <v>94099</v>
      </c>
      <c r="F270" s="7">
        <v>1</v>
      </c>
      <c r="G270" s="7"/>
    </row>
    <row r="271" spans="1:7" ht="112" x14ac:dyDescent="0.35">
      <c r="A271" s="4" t="s">
        <v>118</v>
      </c>
      <c r="B271" s="4">
        <v>11863</v>
      </c>
      <c r="C271" s="4" t="s">
        <v>331</v>
      </c>
      <c r="D271" s="4" t="s">
        <v>118</v>
      </c>
      <c r="E271" s="4">
        <v>49698</v>
      </c>
      <c r="F271" s="7">
        <v>0</v>
      </c>
      <c r="G271" s="7"/>
    </row>
    <row r="272" spans="1:7" ht="112" x14ac:dyDescent="0.35">
      <c r="A272" s="4" t="s">
        <v>24</v>
      </c>
      <c r="B272" s="4">
        <v>17175</v>
      </c>
      <c r="C272" s="4" t="s">
        <v>332</v>
      </c>
      <c r="D272" s="4" t="s">
        <v>24</v>
      </c>
      <c r="E272" s="4">
        <v>74642</v>
      </c>
      <c r="F272" s="7">
        <v>0</v>
      </c>
      <c r="G272" s="7"/>
    </row>
    <row r="273" spans="1:7" ht="112" x14ac:dyDescent="0.35">
      <c r="A273" s="4" t="s">
        <v>118</v>
      </c>
      <c r="B273" s="4">
        <v>17188</v>
      </c>
      <c r="C273" s="4" t="s">
        <v>333</v>
      </c>
      <c r="D273" s="4" t="s">
        <v>118</v>
      </c>
      <c r="E273" s="4">
        <v>74874</v>
      </c>
      <c r="F273" s="7">
        <v>-1</v>
      </c>
      <c r="G273" s="7"/>
    </row>
    <row r="274" spans="1:7" ht="112" x14ac:dyDescent="0.35">
      <c r="A274" s="4" t="s">
        <v>16</v>
      </c>
      <c r="B274" s="4">
        <v>21868</v>
      </c>
      <c r="C274" s="4" t="s">
        <v>334</v>
      </c>
      <c r="D274" s="4" t="s">
        <v>16</v>
      </c>
      <c r="E274" s="4">
        <v>99002</v>
      </c>
      <c r="F274" s="7">
        <v>0</v>
      </c>
      <c r="G274" s="7"/>
    </row>
    <row r="275" spans="1:7" ht="112" x14ac:dyDescent="0.35">
      <c r="A275" s="4" t="s">
        <v>10</v>
      </c>
      <c r="B275" s="4">
        <v>35970</v>
      </c>
      <c r="C275" s="4" t="s">
        <v>335</v>
      </c>
      <c r="D275" s="4" t="s">
        <v>12</v>
      </c>
      <c r="E275" s="4">
        <v>153575</v>
      </c>
      <c r="F275" s="7"/>
      <c r="G275" s="7">
        <v>1</v>
      </c>
    </row>
    <row r="276" spans="1:7" ht="112" x14ac:dyDescent="0.35">
      <c r="A276" s="4" t="s">
        <v>62</v>
      </c>
      <c r="B276" s="4">
        <v>25547</v>
      </c>
      <c r="C276" s="4" t="s">
        <v>336</v>
      </c>
      <c r="D276" s="4" t="s">
        <v>62</v>
      </c>
      <c r="E276" s="4">
        <v>115843</v>
      </c>
      <c r="F276" s="7">
        <v>0</v>
      </c>
      <c r="G276" s="7"/>
    </row>
    <row r="277" spans="1:7" ht="112" x14ac:dyDescent="0.35">
      <c r="A277" s="4" t="s">
        <v>130</v>
      </c>
      <c r="B277" s="4">
        <v>24142</v>
      </c>
      <c r="C277" s="4" t="s">
        <v>337</v>
      </c>
      <c r="D277" s="4" t="s">
        <v>94</v>
      </c>
      <c r="E277" s="4">
        <v>110826</v>
      </c>
      <c r="F277" s="7"/>
      <c r="G277" s="7">
        <v>1</v>
      </c>
    </row>
    <row r="278" spans="1:7" ht="112" x14ac:dyDescent="0.35">
      <c r="A278" s="4" t="s">
        <v>42</v>
      </c>
      <c r="B278" s="4">
        <v>38681</v>
      </c>
      <c r="C278" s="4" t="s">
        <v>338</v>
      </c>
      <c r="D278" s="4" t="s">
        <v>44</v>
      </c>
      <c r="E278" s="4">
        <v>163288</v>
      </c>
      <c r="F278" s="7">
        <v>0</v>
      </c>
      <c r="G278" s="7"/>
    </row>
    <row r="279" spans="1:7" ht="112" x14ac:dyDescent="0.35">
      <c r="A279" s="4" t="s">
        <v>31</v>
      </c>
      <c r="B279" s="4">
        <v>23307</v>
      </c>
      <c r="C279" s="4" t="s">
        <v>339</v>
      </c>
      <c r="D279" s="4" t="s">
        <v>8</v>
      </c>
      <c r="E279" s="4">
        <v>106346</v>
      </c>
      <c r="F279" s="7">
        <v>0</v>
      </c>
      <c r="G279" s="7"/>
    </row>
    <row r="280" spans="1:7" ht="112" x14ac:dyDescent="0.35">
      <c r="A280" s="4" t="s">
        <v>35</v>
      </c>
      <c r="B280" s="4">
        <v>15646</v>
      </c>
      <c r="C280" s="4" t="s">
        <v>340</v>
      </c>
      <c r="D280" s="4" t="s">
        <v>35</v>
      </c>
      <c r="E280" s="4">
        <v>67135</v>
      </c>
      <c r="F280" s="7">
        <v>0</v>
      </c>
      <c r="G280" s="7"/>
    </row>
    <row r="281" spans="1:7" ht="112" x14ac:dyDescent="0.35">
      <c r="A281" s="4" t="s">
        <v>42</v>
      </c>
      <c r="B281" s="4">
        <v>49464</v>
      </c>
      <c r="C281" s="4" t="s">
        <v>341</v>
      </c>
      <c r="D281" s="4" t="s">
        <v>44</v>
      </c>
      <c r="E281" s="4">
        <v>197194</v>
      </c>
      <c r="F281" s="7">
        <v>0</v>
      </c>
      <c r="G281" s="7"/>
    </row>
    <row r="282" spans="1:7" ht="112" x14ac:dyDescent="0.35">
      <c r="A282" s="4" t="s">
        <v>24</v>
      </c>
      <c r="B282" s="4">
        <v>9985</v>
      </c>
      <c r="C282" s="4" t="s">
        <v>342</v>
      </c>
      <c r="D282" s="4" t="s">
        <v>24</v>
      </c>
      <c r="E282" s="4">
        <v>41079</v>
      </c>
      <c r="F282" s="7">
        <v>0</v>
      </c>
      <c r="G282" s="7"/>
    </row>
    <row r="283" spans="1:7" ht="112" x14ac:dyDescent="0.35">
      <c r="A283" s="4" t="s">
        <v>62</v>
      </c>
      <c r="B283" s="4">
        <v>46379</v>
      </c>
      <c r="C283" s="4" t="s">
        <v>343</v>
      </c>
      <c r="D283" s="4" t="s">
        <v>62</v>
      </c>
      <c r="E283" s="4">
        <v>187805</v>
      </c>
      <c r="F283" s="7">
        <v>0</v>
      </c>
      <c r="G283" s="7"/>
    </row>
    <row r="284" spans="1:7" ht="112" x14ac:dyDescent="0.35">
      <c r="A284" s="4" t="s">
        <v>26</v>
      </c>
      <c r="B284" s="4">
        <v>24632</v>
      </c>
      <c r="C284" s="4" t="s">
        <v>344</v>
      </c>
      <c r="D284" s="4" t="s">
        <v>28</v>
      </c>
      <c r="E284" s="4">
        <v>112854</v>
      </c>
      <c r="F284" s="7">
        <v>0</v>
      </c>
      <c r="G284" s="7"/>
    </row>
    <row r="285" spans="1:7" ht="112" x14ac:dyDescent="0.35">
      <c r="A285" s="4" t="s">
        <v>82</v>
      </c>
      <c r="B285" s="4">
        <v>17570</v>
      </c>
      <c r="C285" s="4" t="s">
        <v>345</v>
      </c>
      <c r="D285" s="4" t="s">
        <v>19</v>
      </c>
      <c r="E285" s="4">
        <v>77227</v>
      </c>
      <c r="F285" s="7">
        <v>0</v>
      </c>
      <c r="G285" s="7"/>
    </row>
    <row r="286" spans="1:7" ht="112" x14ac:dyDescent="0.35">
      <c r="A286" s="4" t="s">
        <v>21</v>
      </c>
      <c r="B286" s="4">
        <v>10112</v>
      </c>
      <c r="C286" s="4" t="s">
        <v>346</v>
      </c>
      <c r="D286" s="4" t="s">
        <v>23</v>
      </c>
      <c r="E286" s="4">
        <v>42465</v>
      </c>
      <c r="F286" s="7">
        <v>0</v>
      </c>
      <c r="G286" s="7"/>
    </row>
    <row r="287" spans="1:7" ht="112" x14ac:dyDescent="0.35">
      <c r="A287" s="4" t="s">
        <v>23</v>
      </c>
      <c r="B287" s="4">
        <v>35753</v>
      </c>
      <c r="C287" s="4" t="s">
        <v>347</v>
      </c>
      <c r="D287" s="4" t="s">
        <v>23</v>
      </c>
      <c r="E287" s="4">
        <v>152743</v>
      </c>
      <c r="F287" s="7">
        <v>0</v>
      </c>
      <c r="G287" s="7"/>
    </row>
    <row r="288" spans="1:7" ht="112" x14ac:dyDescent="0.35">
      <c r="A288" s="4" t="s">
        <v>35</v>
      </c>
      <c r="B288" s="4">
        <v>13677</v>
      </c>
      <c r="C288" s="4" t="s">
        <v>348</v>
      </c>
      <c r="D288" s="4" t="s">
        <v>35</v>
      </c>
      <c r="E288" s="4">
        <v>57818</v>
      </c>
      <c r="F288" s="7">
        <v>-1</v>
      </c>
      <c r="G288" s="7"/>
    </row>
    <row r="289" spans="1:7" ht="112" x14ac:dyDescent="0.35">
      <c r="A289" s="4" t="s">
        <v>118</v>
      </c>
      <c r="B289" s="4">
        <v>18250</v>
      </c>
      <c r="C289" s="4" t="s">
        <v>349</v>
      </c>
      <c r="D289" s="4" t="s">
        <v>118</v>
      </c>
      <c r="E289" s="4">
        <v>80741</v>
      </c>
      <c r="F289" s="7">
        <v>0</v>
      </c>
      <c r="G289" s="7"/>
    </row>
    <row r="290" spans="1:7" ht="112" x14ac:dyDescent="0.35">
      <c r="A290" s="4" t="s">
        <v>101</v>
      </c>
      <c r="B290" s="4">
        <v>19773</v>
      </c>
      <c r="C290" s="4" t="s">
        <v>350</v>
      </c>
      <c r="D290" s="4" t="s">
        <v>101</v>
      </c>
      <c r="E290" s="4">
        <v>90327</v>
      </c>
      <c r="F290" s="7">
        <v>-2</v>
      </c>
      <c r="G290" s="7"/>
    </row>
    <row r="291" spans="1:7" ht="112" x14ac:dyDescent="0.35">
      <c r="A291" s="4" t="s">
        <v>19</v>
      </c>
      <c r="B291" s="4">
        <v>36616</v>
      </c>
      <c r="C291" s="4" t="s">
        <v>351</v>
      </c>
      <c r="D291" s="4" t="s">
        <v>19</v>
      </c>
      <c r="E291" s="4">
        <v>155795</v>
      </c>
      <c r="F291" s="7">
        <v>0</v>
      </c>
      <c r="G291" s="7"/>
    </row>
    <row r="292" spans="1:7" ht="112" x14ac:dyDescent="0.35">
      <c r="A292" s="4" t="s">
        <v>31</v>
      </c>
      <c r="B292" s="4">
        <v>2762</v>
      </c>
      <c r="C292" s="4" t="s">
        <v>352</v>
      </c>
      <c r="D292" s="4" t="s">
        <v>8</v>
      </c>
      <c r="E292" s="4">
        <v>9442</v>
      </c>
      <c r="F292" s="7"/>
      <c r="G292" s="7">
        <v>1</v>
      </c>
    </row>
    <row r="293" spans="1:7" ht="112" x14ac:dyDescent="0.35">
      <c r="A293" s="4" t="s">
        <v>23</v>
      </c>
      <c r="B293" s="4">
        <v>15234</v>
      </c>
      <c r="C293" s="4" t="s">
        <v>353</v>
      </c>
      <c r="D293" s="4" t="s">
        <v>23</v>
      </c>
      <c r="E293" s="4">
        <v>64556</v>
      </c>
      <c r="F293" s="7">
        <v>0</v>
      </c>
      <c r="G293" s="7"/>
    </row>
    <row r="294" spans="1:7" ht="112" x14ac:dyDescent="0.35">
      <c r="A294" s="4" t="s">
        <v>35</v>
      </c>
      <c r="B294" s="4">
        <v>18540</v>
      </c>
      <c r="C294" s="4" t="s">
        <v>354</v>
      </c>
      <c r="D294" s="4" t="s">
        <v>35</v>
      </c>
      <c r="E294" s="4">
        <v>83341</v>
      </c>
      <c r="F294" s="7">
        <v>1</v>
      </c>
      <c r="G294" s="7"/>
    </row>
    <row r="295" spans="1:7" ht="112" x14ac:dyDescent="0.35">
      <c r="A295" s="4" t="s">
        <v>23</v>
      </c>
      <c r="B295" s="4">
        <v>12174</v>
      </c>
      <c r="C295" s="4" t="s">
        <v>355</v>
      </c>
      <c r="D295" s="4" t="s">
        <v>23</v>
      </c>
      <c r="E295" s="4">
        <v>50414</v>
      </c>
      <c r="F295" s="7">
        <v>0</v>
      </c>
      <c r="G295" s="7"/>
    </row>
    <row r="296" spans="1:7" ht="112" x14ac:dyDescent="0.35">
      <c r="A296" s="4" t="s">
        <v>23</v>
      </c>
      <c r="B296" s="4">
        <v>44167</v>
      </c>
      <c r="C296" s="4" t="s">
        <v>356</v>
      </c>
      <c r="D296" s="4" t="s">
        <v>23</v>
      </c>
      <c r="E296" s="4">
        <v>181056</v>
      </c>
      <c r="F296" s="7">
        <v>0</v>
      </c>
      <c r="G296" s="7"/>
    </row>
    <row r="297" spans="1:7" ht="112" x14ac:dyDescent="0.35">
      <c r="A297" s="4" t="s">
        <v>35</v>
      </c>
      <c r="B297" s="4">
        <v>2266</v>
      </c>
      <c r="C297" s="4" t="s">
        <v>357</v>
      </c>
      <c r="D297" s="4" t="s">
        <v>35</v>
      </c>
      <c r="E297" s="4">
        <v>7038</v>
      </c>
      <c r="F297" s="7">
        <v>2</v>
      </c>
      <c r="G297" s="7"/>
    </row>
    <row r="298" spans="1:7" ht="112" x14ac:dyDescent="0.35">
      <c r="A298" s="4" t="s">
        <v>8</v>
      </c>
      <c r="B298" s="4">
        <v>19022</v>
      </c>
      <c r="C298" s="4" t="s">
        <v>358</v>
      </c>
      <c r="D298" s="4" t="s">
        <v>8</v>
      </c>
      <c r="E298" s="4">
        <v>85449</v>
      </c>
      <c r="F298" s="7">
        <v>-1</v>
      </c>
      <c r="G298" s="7"/>
    </row>
    <row r="299" spans="1:7" ht="112" x14ac:dyDescent="0.35">
      <c r="A299" s="4" t="s">
        <v>40</v>
      </c>
      <c r="B299" s="4">
        <v>28504</v>
      </c>
      <c r="C299" s="4" t="s">
        <v>359</v>
      </c>
      <c r="D299" s="4" t="s">
        <v>40</v>
      </c>
      <c r="E299" s="4">
        <v>126338</v>
      </c>
      <c r="F299" s="7">
        <v>0</v>
      </c>
      <c r="G299" s="7"/>
    </row>
    <row r="300" spans="1:7" ht="112" x14ac:dyDescent="0.35">
      <c r="A300" s="4" t="s">
        <v>28</v>
      </c>
      <c r="B300" s="4">
        <v>44302</v>
      </c>
      <c r="C300" s="4" t="s">
        <v>360</v>
      </c>
      <c r="D300" s="4" t="s">
        <v>28</v>
      </c>
      <c r="E300" s="4">
        <v>181390</v>
      </c>
      <c r="F300" s="7">
        <v>0</v>
      </c>
      <c r="G300" s="7"/>
    </row>
    <row r="301" spans="1:7" ht="112" x14ac:dyDescent="0.35">
      <c r="A301" s="4" t="s">
        <v>21</v>
      </c>
      <c r="B301" s="4">
        <v>20792</v>
      </c>
      <c r="C301" s="4" t="s">
        <v>361</v>
      </c>
      <c r="D301" s="4" t="s">
        <v>23</v>
      </c>
      <c r="E301" s="4">
        <v>94631</v>
      </c>
      <c r="F301" s="7">
        <v>0</v>
      </c>
      <c r="G301"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641E6-DFE4-494B-976D-F377BA73AF0A}">
  <dimension ref="A1:G101"/>
  <sheetViews>
    <sheetView workbookViewId="0">
      <selection activeCell="A2" sqref="A2:G101"/>
    </sheetView>
  </sheetViews>
  <sheetFormatPr defaultColWidth="10.90625" defaultRowHeight="14.5" x14ac:dyDescent="0.35"/>
  <sheetData>
    <row r="1" spans="1:7" x14ac:dyDescent="0.35">
      <c r="A1" s="5" t="s">
        <v>1</v>
      </c>
      <c r="B1" s="5" t="s">
        <v>2</v>
      </c>
      <c r="C1" s="5" t="s">
        <v>3</v>
      </c>
      <c r="D1" s="5" t="s">
        <v>4</v>
      </c>
      <c r="E1" s="5" t="s">
        <v>5</v>
      </c>
      <c r="F1" s="6" t="s">
        <v>362</v>
      </c>
      <c r="G1" s="6" t="s">
        <v>363</v>
      </c>
    </row>
    <row r="2" spans="1:7" s="7" customFormat="1" ht="159" customHeight="1" x14ac:dyDescent="0.35">
      <c r="A2" s="4" t="s">
        <v>15</v>
      </c>
      <c r="B2" s="4">
        <v>9113</v>
      </c>
      <c r="C2" s="4" t="s">
        <v>258</v>
      </c>
      <c r="D2" s="4" t="s">
        <v>15</v>
      </c>
      <c r="E2" s="4">
        <v>37278</v>
      </c>
      <c r="F2" s="7">
        <v>0</v>
      </c>
    </row>
    <row r="3" spans="1:7" s="7" customFormat="1" ht="159" customHeight="1" x14ac:dyDescent="0.35">
      <c r="A3" s="4" t="s">
        <v>28</v>
      </c>
      <c r="B3" s="4">
        <v>44022</v>
      </c>
      <c r="C3" s="4" t="s">
        <v>259</v>
      </c>
      <c r="D3" s="4" t="s">
        <v>28</v>
      </c>
      <c r="E3" s="4">
        <v>180868</v>
      </c>
      <c r="F3" s="7">
        <v>0</v>
      </c>
    </row>
    <row r="4" spans="1:7" s="7" customFormat="1" ht="159" customHeight="1" x14ac:dyDescent="0.35">
      <c r="A4" s="4" t="s">
        <v>62</v>
      </c>
      <c r="B4" s="4">
        <v>16913</v>
      </c>
      <c r="C4" s="4" t="s">
        <v>260</v>
      </c>
      <c r="D4" s="4" t="s">
        <v>62</v>
      </c>
      <c r="E4" s="4">
        <v>73146</v>
      </c>
      <c r="F4" s="7">
        <v>0</v>
      </c>
    </row>
    <row r="5" spans="1:7" s="7" customFormat="1" ht="159" customHeight="1" x14ac:dyDescent="0.35">
      <c r="A5" s="4" t="s">
        <v>26</v>
      </c>
      <c r="B5" s="4">
        <v>40771</v>
      </c>
      <c r="C5" s="4" t="s">
        <v>261</v>
      </c>
      <c r="D5" s="4" t="s">
        <v>28</v>
      </c>
      <c r="E5" s="4">
        <v>170566</v>
      </c>
      <c r="F5" s="7">
        <v>0</v>
      </c>
    </row>
    <row r="6" spans="1:7" s="7" customFormat="1" ht="159" customHeight="1" x14ac:dyDescent="0.35">
      <c r="A6" s="4" t="s">
        <v>28</v>
      </c>
      <c r="B6" s="4">
        <v>47558</v>
      </c>
      <c r="C6" s="4" t="s">
        <v>262</v>
      </c>
      <c r="D6" s="4" t="s">
        <v>28</v>
      </c>
      <c r="E6" s="4">
        <v>191433</v>
      </c>
      <c r="F6" s="7">
        <v>0</v>
      </c>
    </row>
    <row r="7" spans="1:7" s="7" customFormat="1" ht="159" customHeight="1" x14ac:dyDescent="0.35">
      <c r="A7" s="4" t="s">
        <v>26</v>
      </c>
      <c r="B7" s="4">
        <v>1748</v>
      </c>
      <c r="C7" s="4" t="s">
        <v>263</v>
      </c>
      <c r="D7" s="4" t="s">
        <v>28</v>
      </c>
      <c r="E7" s="4">
        <v>4765</v>
      </c>
      <c r="F7" s="7">
        <v>0</v>
      </c>
    </row>
    <row r="8" spans="1:7" s="7" customFormat="1" ht="159" customHeight="1" x14ac:dyDescent="0.35">
      <c r="A8" s="4" t="s">
        <v>19</v>
      </c>
      <c r="B8" s="4">
        <v>44686</v>
      </c>
      <c r="C8" s="4" t="s">
        <v>264</v>
      </c>
      <c r="D8" s="4" t="s">
        <v>19</v>
      </c>
      <c r="E8" s="4">
        <v>182515</v>
      </c>
      <c r="F8" s="7">
        <v>2</v>
      </c>
    </row>
    <row r="9" spans="1:7" s="7" customFormat="1" ht="159" customHeight="1" x14ac:dyDescent="0.35">
      <c r="A9" s="4" t="s">
        <v>19</v>
      </c>
      <c r="B9" s="4">
        <v>28200</v>
      </c>
      <c r="C9" s="4" t="s">
        <v>265</v>
      </c>
      <c r="D9" s="4" t="s">
        <v>19</v>
      </c>
      <c r="E9" s="4">
        <v>125561</v>
      </c>
      <c r="F9" s="7">
        <v>0</v>
      </c>
    </row>
    <row r="10" spans="1:7" s="7" customFormat="1" ht="159" customHeight="1" x14ac:dyDescent="0.35">
      <c r="A10" s="4" t="s">
        <v>75</v>
      </c>
      <c r="B10" s="4">
        <v>9448</v>
      </c>
      <c r="C10" s="4" t="s">
        <v>266</v>
      </c>
      <c r="D10" s="4" t="s">
        <v>77</v>
      </c>
      <c r="E10" s="4">
        <v>38922</v>
      </c>
      <c r="F10" s="7">
        <v>0</v>
      </c>
    </row>
    <row r="11" spans="1:7" s="7" customFormat="1" ht="159" customHeight="1" x14ac:dyDescent="0.35">
      <c r="A11" s="4" t="s">
        <v>21</v>
      </c>
      <c r="B11" s="4">
        <v>39235</v>
      </c>
      <c r="C11" s="4" t="s">
        <v>267</v>
      </c>
      <c r="D11" s="4" t="s">
        <v>23</v>
      </c>
      <c r="E11" s="4">
        <v>165312</v>
      </c>
      <c r="F11" s="7">
        <v>0</v>
      </c>
    </row>
    <row r="12" spans="1:7" s="7" customFormat="1" ht="159" customHeight="1" x14ac:dyDescent="0.35">
      <c r="A12" s="4" t="s">
        <v>62</v>
      </c>
      <c r="B12" s="4">
        <v>45187</v>
      </c>
      <c r="C12" s="4" t="s">
        <v>268</v>
      </c>
      <c r="D12" s="4" t="s">
        <v>62</v>
      </c>
      <c r="E12" s="4">
        <v>183959</v>
      </c>
      <c r="F12" s="7">
        <v>1</v>
      </c>
    </row>
    <row r="13" spans="1:7" s="7" customFormat="1" ht="159" customHeight="1" x14ac:dyDescent="0.35">
      <c r="A13" s="4" t="s">
        <v>28</v>
      </c>
      <c r="B13" s="4">
        <v>27050</v>
      </c>
      <c r="C13" s="4" t="s">
        <v>269</v>
      </c>
      <c r="D13" s="4" t="s">
        <v>28</v>
      </c>
      <c r="E13" s="4">
        <v>122044</v>
      </c>
      <c r="F13" s="7">
        <v>1</v>
      </c>
    </row>
    <row r="14" spans="1:7" s="7" customFormat="1" ht="159" customHeight="1" x14ac:dyDescent="0.35">
      <c r="A14" s="4" t="s">
        <v>16</v>
      </c>
      <c r="B14" s="4">
        <v>12534</v>
      </c>
      <c r="C14" s="4" t="s">
        <v>270</v>
      </c>
      <c r="D14" s="4" t="s">
        <v>16</v>
      </c>
      <c r="E14" s="4">
        <v>52956</v>
      </c>
      <c r="F14" s="7">
        <v>0</v>
      </c>
    </row>
    <row r="15" spans="1:7" s="7" customFormat="1" ht="159" customHeight="1" x14ac:dyDescent="0.35">
      <c r="A15" s="4" t="s">
        <v>13</v>
      </c>
      <c r="B15" s="4">
        <v>10833</v>
      </c>
      <c r="C15" s="4" t="s">
        <v>271</v>
      </c>
      <c r="D15" s="4" t="s">
        <v>15</v>
      </c>
      <c r="E15" s="4">
        <v>45138</v>
      </c>
      <c r="F15" s="7">
        <v>0</v>
      </c>
    </row>
    <row r="16" spans="1:7" s="7" customFormat="1" ht="159" customHeight="1" x14ac:dyDescent="0.35">
      <c r="A16" s="4" t="s">
        <v>77</v>
      </c>
      <c r="B16" s="4">
        <v>20401</v>
      </c>
      <c r="C16" s="4" t="s">
        <v>272</v>
      </c>
      <c r="D16" s="4" t="s">
        <v>77</v>
      </c>
      <c r="E16" s="4">
        <v>93336</v>
      </c>
      <c r="F16" s="7">
        <v>0</v>
      </c>
    </row>
    <row r="17" spans="1:6" s="7" customFormat="1" ht="159" customHeight="1" x14ac:dyDescent="0.35">
      <c r="A17" s="4" t="s">
        <v>38</v>
      </c>
      <c r="B17" s="4">
        <v>9902</v>
      </c>
      <c r="C17" s="4" t="s">
        <v>273</v>
      </c>
      <c r="D17" s="4" t="s">
        <v>38</v>
      </c>
      <c r="E17" s="4">
        <v>40559</v>
      </c>
      <c r="F17" s="7">
        <v>0</v>
      </c>
    </row>
    <row r="18" spans="1:6" s="7" customFormat="1" ht="159" customHeight="1" x14ac:dyDescent="0.35">
      <c r="A18" s="4" t="s">
        <v>220</v>
      </c>
      <c r="B18" s="4">
        <v>49464</v>
      </c>
      <c r="C18" s="4" t="s">
        <v>274</v>
      </c>
      <c r="D18" s="4" t="s">
        <v>220</v>
      </c>
      <c r="E18" s="4">
        <v>197185</v>
      </c>
      <c r="F18" s="7">
        <v>0</v>
      </c>
    </row>
    <row r="19" spans="1:6" s="7" customFormat="1" ht="159" customHeight="1" x14ac:dyDescent="0.35">
      <c r="A19" s="4" t="s">
        <v>40</v>
      </c>
      <c r="B19" s="4">
        <v>7684</v>
      </c>
      <c r="C19" s="4" t="s">
        <v>275</v>
      </c>
      <c r="D19" s="4" t="s">
        <v>40</v>
      </c>
      <c r="E19" s="4">
        <v>30736</v>
      </c>
      <c r="F19" s="7">
        <v>0</v>
      </c>
    </row>
    <row r="20" spans="1:6" s="7" customFormat="1" ht="159" customHeight="1" x14ac:dyDescent="0.35">
      <c r="A20" s="4" t="s">
        <v>276</v>
      </c>
      <c r="B20" s="4">
        <v>14859</v>
      </c>
      <c r="C20" s="4" t="s">
        <v>277</v>
      </c>
      <c r="D20" s="4" t="s">
        <v>276</v>
      </c>
      <c r="E20" s="4">
        <v>63176</v>
      </c>
      <c r="F20" s="7">
        <v>0</v>
      </c>
    </row>
    <row r="21" spans="1:6" s="7" customFormat="1" ht="159" customHeight="1" x14ac:dyDescent="0.35">
      <c r="A21" s="4" t="s">
        <v>62</v>
      </c>
      <c r="B21" s="4">
        <v>33015</v>
      </c>
      <c r="C21" s="4" t="s">
        <v>278</v>
      </c>
      <c r="D21" s="4" t="s">
        <v>62</v>
      </c>
      <c r="E21" s="4">
        <v>142300</v>
      </c>
      <c r="F21" s="7">
        <v>0</v>
      </c>
    </row>
    <row r="22" spans="1:6" s="7" customFormat="1" ht="159" customHeight="1" x14ac:dyDescent="0.35">
      <c r="A22" s="4" t="s">
        <v>21</v>
      </c>
      <c r="B22" s="4">
        <v>34298</v>
      </c>
      <c r="C22" s="4" t="s">
        <v>279</v>
      </c>
      <c r="D22" s="4" t="s">
        <v>23</v>
      </c>
      <c r="E22" s="4">
        <v>147364</v>
      </c>
      <c r="F22" s="7">
        <v>0</v>
      </c>
    </row>
    <row r="23" spans="1:6" s="7" customFormat="1" ht="159" customHeight="1" x14ac:dyDescent="0.35">
      <c r="A23" s="4" t="s">
        <v>35</v>
      </c>
      <c r="B23" s="4">
        <v>41836</v>
      </c>
      <c r="C23" s="4" t="s">
        <v>280</v>
      </c>
      <c r="D23" s="4" t="s">
        <v>35</v>
      </c>
      <c r="E23" s="4">
        <v>173850</v>
      </c>
      <c r="F23" s="7">
        <v>0</v>
      </c>
    </row>
    <row r="24" spans="1:6" s="7" customFormat="1" ht="159" customHeight="1" x14ac:dyDescent="0.35">
      <c r="A24" s="4" t="s">
        <v>8</v>
      </c>
      <c r="B24" s="4">
        <v>33951</v>
      </c>
      <c r="C24" s="4" t="s">
        <v>281</v>
      </c>
      <c r="D24" s="4" t="s">
        <v>8</v>
      </c>
      <c r="E24" s="4">
        <v>145580</v>
      </c>
      <c r="F24" s="7">
        <v>0</v>
      </c>
    </row>
    <row r="25" spans="1:6" s="7" customFormat="1" ht="159" customHeight="1" x14ac:dyDescent="0.35">
      <c r="A25" s="4" t="s">
        <v>199</v>
      </c>
      <c r="B25" s="4">
        <v>24975</v>
      </c>
      <c r="C25" s="4" t="s">
        <v>282</v>
      </c>
      <c r="D25" s="4" t="s">
        <v>40</v>
      </c>
      <c r="E25" s="4">
        <v>113718</v>
      </c>
      <c r="F25" s="7">
        <v>0</v>
      </c>
    </row>
    <row r="26" spans="1:6" s="7" customFormat="1" ht="159" customHeight="1" x14ac:dyDescent="0.35">
      <c r="A26" s="4" t="s">
        <v>40</v>
      </c>
      <c r="B26" s="4">
        <v>50466</v>
      </c>
      <c r="C26" s="4" t="s">
        <v>283</v>
      </c>
      <c r="D26" s="4" t="s">
        <v>40</v>
      </c>
      <c r="E26" s="4">
        <v>200314</v>
      </c>
      <c r="F26" s="7">
        <v>0</v>
      </c>
    </row>
    <row r="27" spans="1:6" s="7" customFormat="1" ht="159" customHeight="1" x14ac:dyDescent="0.35">
      <c r="A27" s="4" t="s">
        <v>29</v>
      </c>
      <c r="B27" s="4">
        <v>6271</v>
      </c>
      <c r="C27" s="4" t="s">
        <v>284</v>
      </c>
      <c r="D27" s="4" t="s">
        <v>29</v>
      </c>
      <c r="E27" s="4">
        <v>23811</v>
      </c>
      <c r="F27" s="7">
        <v>1</v>
      </c>
    </row>
    <row r="28" spans="1:6" s="7" customFormat="1" ht="159" customHeight="1" x14ac:dyDescent="0.35">
      <c r="A28" s="4" t="s">
        <v>29</v>
      </c>
      <c r="B28" s="4">
        <v>47160</v>
      </c>
      <c r="C28" s="4" t="s">
        <v>285</v>
      </c>
      <c r="D28" s="4" t="s">
        <v>29</v>
      </c>
      <c r="E28" s="4">
        <v>190223</v>
      </c>
      <c r="F28" s="7">
        <v>0</v>
      </c>
    </row>
    <row r="29" spans="1:6" s="7" customFormat="1" ht="159" customHeight="1" x14ac:dyDescent="0.35">
      <c r="A29" s="4" t="s">
        <v>286</v>
      </c>
      <c r="B29" s="4">
        <v>32798</v>
      </c>
      <c r="C29" s="4" t="s">
        <v>287</v>
      </c>
      <c r="D29" s="4" t="s">
        <v>127</v>
      </c>
      <c r="E29" s="4">
        <v>141444</v>
      </c>
      <c r="F29" s="7">
        <v>1</v>
      </c>
    </row>
    <row r="30" spans="1:6" s="7" customFormat="1" ht="159" customHeight="1" x14ac:dyDescent="0.35">
      <c r="A30" s="4" t="s">
        <v>70</v>
      </c>
      <c r="B30" s="4">
        <v>50188</v>
      </c>
      <c r="C30" s="4" t="s">
        <v>288</v>
      </c>
      <c r="D30" s="4" t="s">
        <v>24</v>
      </c>
      <c r="E30" s="4">
        <v>199323</v>
      </c>
      <c r="F30" s="7">
        <v>1</v>
      </c>
    </row>
    <row r="31" spans="1:6" s="7" customFormat="1" ht="159" customHeight="1" x14ac:dyDescent="0.35">
      <c r="A31" s="4" t="s">
        <v>40</v>
      </c>
      <c r="B31" s="4">
        <v>26948</v>
      </c>
      <c r="C31" s="4" t="s">
        <v>289</v>
      </c>
      <c r="D31" s="4" t="s">
        <v>40</v>
      </c>
      <c r="E31" s="4">
        <v>121440</v>
      </c>
      <c r="F31" s="7">
        <v>0</v>
      </c>
    </row>
    <row r="32" spans="1:6" s="7" customFormat="1" ht="159" customHeight="1" x14ac:dyDescent="0.35">
      <c r="A32" s="4" t="s">
        <v>29</v>
      </c>
      <c r="B32" s="4">
        <v>10257</v>
      </c>
      <c r="C32" s="4" t="s">
        <v>290</v>
      </c>
      <c r="D32" s="4" t="s">
        <v>29</v>
      </c>
      <c r="E32" s="4">
        <v>42677</v>
      </c>
      <c r="F32" s="7">
        <v>0</v>
      </c>
    </row>
    <row r="33" spans="1:7" s="7" customFormat="1" ht="159" customHeight="1" x14ac:dyDescent="0.35">
      <c r="A33" s="4" t="s">
        <v>185</v>
      </c>
      <c r="B33" s="4">
        <v>19443</v>
      </c>
      <c r="C33" s="4" t="s">
        <v>291</v>
      </c>
      <c r="D33" s="4" t="s">
        <v>12</v>
      </c>
      <c r="E33" s="4">
        <v>87943</v>
      </c>
      <c r="F33" s="7">
        <v>0</v>
      </c>
    </row>
    <row r="34" spans="1:7" s="7" customFormat="1" ht="159" customHeight="1" x14ac:dyDescent="0.35">
      <c r="A34" s="4" t="s">
        <v>23</v>
      </c>
      <c r="B34" s="4">
        <v>33443</v>
      </c>
      <c r="C34" s="4" t="s">
        <v>292</v>
      </c>
      <c r="D34" s="4" t="s">
        <v>23</v>
      </c>
      <c r="E34" s="4">
        <v>143600</v>
      </c>
      <c r="F34" s="7">
        <v>0</v>
      </c>
    </row>
    <row r="35" spans="1:7" s="7" customFormat="1" ht="159" customHeight="1" x14ac:dyDescent="0.35">
      <c r="A35" s="4" t="s">
        <v>19</v>
      </c>
      <c r="B35" s="4">
        <v>16586</v>
      </c>
      <c r="C35" s="4" t="s">
        <v>293</v>
      </c>
      <c r="D35" s="4" t="s">
        <v>19</v>
      </c>
      <c r="E35" s="4">
        <v>71678</v>
      </c>
      <c r="F35" s="7">
        <v>-1</v>
      </c>
    </row>
    <row r="36" spans="1:7" s="7" customFormat="1" ht="159" customHeight="1" x14ac:dyDescent="0.35">
      <c r="A36" s="4" t="s">
        <v>23</v>
      </c>
      <c r="B36" s="4">
        <v>36088</v>
      </c>
      <c r="C36" s="4" t="s">
        <v>294</v>
      </c>
      <c r="D36" s="4" t="s">
        <v>23</v>
      </c>
      <c r="E36" s="4">
        <v>153785</v>
      </c>
      <c r="F36" s="7">
        <v>0</v>
      </c>
    </row>
    <row r="37" spans="1:7" s="7" customFormat="1" ht="159" customHeight="1" x14ac:dyDescent="0.35">
      <c r="A37" s="4" t="s">
        <v>23</v>
      </c>
      <c r="B37" s="4">
        <v>17940</v>
      </c>
      <c r="C37" s="4" t="s">
        <v>295</v>
      </c>
      <c r="D37" s="4" t="s">
        <v>23</v>
      </c>
      <c r="E37" s="4">
        <v>79434</v>
      </c>
      <c r="F37" s="7">
        <v>0</v>
      </c>
    </row>
    <row r="38" spans="1:7" s="7" customFormat="1" ht="159" customHeight="1" x14ac:dyDescent="0.35">
      <c r="A38" s="4" t="s">
        <v>23</v>
      </c>
      <c r="B38" s="4">
        <v>5693</v>
      </c>
      <c r="C38" s="4" t="s">
        <v>296</v>
      </c>
      <c r="D38" s="4" t="s">
        <v>23</v>
      </c>
      <c r="E38" s="4">
        <v>21098</v>
      </c>
      <c r="F38" s="7">
        <v>0</v>
      </c>
    </row>
    <row r="39" spans="1:7" s="7" customFormat="1" ht="159" customHeight="1" x14ac:dyDescent="0.35">
      <c r="A39" s="4" t="s">
        <v>29</v>
      </c>
      <c r="B39" s="4">
        <v>11901</v>
      </c>
      <c r="C39" s="4" t="s">
        <v>297</v>
      </c>
      <c r="D39" s="4" t="s">
        <v>29</v>
      </c>
      <c r="E39" s="4">
        <v>50023</v>
      </c>
      <c r="F39" s="7">
        <v>0</v>
      </c>
    </row>
    <row r="40" spans="1:7" s="7" customFormat="1" ht="159" customHeight="1" x14ac:dyDescent="0.35">
      <c r="A40" s="4" t="s">
        <v>8</v>
      </c>
      <c r="B40" s="4">
        <v>37131</v>
      </c>
      <c r="C40" s="4" t="s">
        <v>298</v>
      </c>
      <c r="D40" s="4" t="s">
        <v>8</v>
      </c>
      <c r="E40" s="4">
        <v>157354</v>
      </c>
      <c r="F40" s="7">
        <v>0</v>
      </c>
    </row>
    <row r="41" spans="1:7" s="7" customFormat="1" ht="159" customHeight="1" x14ac:dyDescent="0.35">
      <c r="A41" s="4" t="s">
        <v>77</v>
      </c>
      <c r="B41" s="4">
        <v>22944</v>
      </c>
      <c r="C41" s="4" t="s">
        <v>299</v>
      </c>
      <c r="D41" s="4" t="s">
        <v>77</v>
      </c>
      <c r="E41" s="4">
        <v>105210</v>
      </c>
      <c r="F41" s="7">
        <v>1</v>
      </c>
    </row>
    <row r="42" spans="1:7" s="7" customFormat="1" ht="159" customHeight="1" x14ac:dyDescent="0.35">
      <c r="A42" s="4" t="s">
        <v>276</v>
      </c>
      <c r="B42" s="4">
        <v>14891</v>
      </c>
      <c r="C42" s="4" t="s">
        <v>300</v>
      </c>
      <c r="D42" s="4" t="s">
        <v>276</v>
      </c>
      <c r="E42" s="4">
        <v>63556</v>
      </c>
      <c r="F42" s="7">
        <v>0</v>
      </c>
    </row>
    <row r="43" spans="1:7" s="7" customFormat="1" ht="159" customHeight="1" x14ac:dyDescent="0.35">
      <c r="A43" s="4" t="s">
        <v>24</v>
      </c>
      <c r="B43" s="4">
        <v>13040</v>
      </c>
      <c r="C43" s="4" t="s">
        <v>301</v>
      </c>
      <c r="D43" s="4" t="s">
        <v>24</v>
      </c>
      <c r="E43" s="4">
        <v>54690</v>
      </c>
      <c r="F43" s="7">
        <v>0</v>
      </c>
    </row>
    <row r="44" spans="1:7" s="7" customFormat="1" ht="159" customHeight="1" x14ac:dyDescent="0.35">
      <c r="A44" s="4" t="s">
        <v>21</v>
      </c>
      <c r="B44" s="4">
        <v>23301</v>
      </c>
      <c r="C44" s="4" t="s">
        <v>302</v>
      </c>
      <c r="D44" s="4" t="s">
        <v>23</v>
      </c>
      <c r="E44" s="4">
        <v>106302</v>
      </c>
      <c r="F44" s="7">
        <v>0</v>
      </c>
    </row>
    <row r="45" spans="1:7" s="7" customFormat="1" ht="159" customHeight="1" x14ac:dyDescent="0.35">
      <c r="A45" s="4" t="s">
        <v>40</v>
      </c>
      <c r="B45" s="4">
        <v>50620</v>
      </c>
      <c r="C45" s="4" t="s">
        <v>303</v>
      </c>
      <c r="D45" s="4" t="s">
        <v>40</v>
      </c>
      <c r="E45" s="4">
        <v>200966</v>
      </c>
      <c r="F45" s="7">
        <v>0</v>
      </c>
    </row>
    <row r="46" spans="1:7" s="7" customFormat="1" ht="159" customHeight="1" x14ac:dyDescent="0.35">
      <c r="A46" s="4" t="s">
        <v>8</v>
      </c>
      <c r="B46" s="4">
        <v>43327</v>
      </c>
      <c r="C46" s="4" t="s">
        <v>304</v>
      </c>
      <c r="D46" s="4" t="s">
        <v>8</v>
      </c>
      <c r="E46" s="4">
        <v>178140</v>
      </c>
      <c r="F46" s="7">
        <v>0</v>
      </c>
    </row>
    <row r="47" spans="1:7" s="7" customFormat="1" ht="159" customHeight="1" x14ac:dyDescent="0.35">
      <c r="A47" s="4" t="s">
        <v>305</v>
      </c>
      <c r="B47" s="4">
        <v>47087</v>
      </c>
      <c r="C47" s="4" t="s">
        <v>306</v>
      </c>
      <c r="D47" s="4" t="s">
        <v>305</v>
      </c>
      <c r="E47" s="4">
        <v>190101</v>
      </c>
      <c r="G47" s="7">
        <v>1</v>
      </c>
    </row>
    <row r="48" spans="1:7" s="7" customFormat="1" ht="159" customHeight="1" x14ac:dyDescent="0.35">
      <c r="A48" s="4" t="s">
        <v>75</v>
      </c>
      <c r="B48" s="4">
        <v>25306</v>
      </c>
      <c r="C48" s="4" t="s">
        <v>307</v>
      </c>
      <c r="D48" s="4" t="s">
        <v>77</v>
      </c>
      <c r="E48" s="4">
        <v>115266</v>
      </c>
      <c r="F48" s="7">
        <v>1</v>
      </c>
    </row>
    <row r="49" spans="1:7" s="7" customFormat="1" ht="159" customHeight="1" x14ac:dyDescent="0.35">
      <c r="A49" s="4" t="s">
        <v>38</v>
      </c>
      <c r="B49" s="4">
        <v>38684</v>
      </c>
      <c r="C49" s="4" t="s">
        <v>308</v>
      </c>
      <c r="D49" s="4" t="s">
        <v>38</v>
      </c>
      <c r="E49" s="4">
        <v>163295</v>
      </c>
      <c r="F49" s="7">
        <v>0</v>
      </c>
    </row>
    <row r="50" spans="1:7" s="7" customFormat="1" ht="159" customHeight="1" x14ac:dyDescent="0.35">
      <c r="A50" s="4" t="s">
        <v>21</v>
      </c>
      <c r="B50" s="4">
        <v>19757</v>
      </c>
      <c r="C50" s="4" t="s">
        <v>309</v>
      </c>
      <c r="D50" s="4" t="s">
        <v>23</v>
      </c>
      <c r="E50" s="4">
        <v>90054</v>
      </c>
      <c r="F50" s="7">
        <v>0</v>
      </c>
    </row>
    <row r="51" spans="1:7" s="7" customFormat="1" ht="159" customHeight="1" x14ac:dyDescent="0.35">
      <c r="A51" s="4" t="s">
        <v>96</v>
      </c>
      <c r="B51" s="4">
        <v>21962</v>
      </c>
      <c r="C51" s="4" t="s">
        <v>310</v>
      </c>
      <c r="D51" s="4" t="s">
        <v>96</v>
      </c>
      <c r="E51" s="4">
        <v>100160</v>
      </c>
      <c r="F51" s="7">
        <v>0</v>
      </c>
    </row>
    <row r="52" spans="1:7" s="7" customFormat="1" ht="159" customHeight="1" x14ac:dyDescent="0.35">
      <c r="A52" s="4" t="s">
        <v>24</v>
      </c>
      <c r="B52" s="4">
        <v>13040</v>
      </c>
      <c r="C52" s="4" t="s">
        <v>311</v>
      </c>
      <c r="D52" s="4" t="s">
        <v>24</v>
      </c>
      <c r="E52" s="4">
        <v>54696</v>
      </c>
      <c r="G52" s="7">
        <v>1</v>
      </c>
    </row>
    <row r="53" spans="1:7" s="7" customFormat="1" ht="159" customHeight="1" x14ac:dyDescent="0.35">
      <c r="A53" s="4" t="s">
        <v>31</v>
      </c>
      <c r="B53" s="4">
        <v>44924</v>
      </c>
      <c r="C53" s="4" t="s">
        <v>312</v>
      </c>
      <c r="D53" s="4" t="s">
        <v>8</v>
      </c>
      <c r="E53" s="4">
        <v>183263</v>
      </c>
      <c r="F53" s="7">
        <v>-1</v>
      </c>
    </row>
    <row r="54" spans="1:7" s="7" customFormat="1" ht="159" customHeight="1" x14ac:dyDescent="0.35">
      <c r="A54" s="4" t="s">
        <v>13</v>
      </c>
      <c r="B54" s="4">
        <v>2211</v>
      </c>
      <c r="C54" s="4" t="s">
        <v>313</v>
      </c>
      <c r="D54" s="4" t="s">
        <v>15</v>
      </c>
      <c r="E54" s="4">
        <v>6642</v>
      </c>
      <c r="F54" s="7">
        <v>1</v>
      </c>
    </row>
    <row r="55" spans="1:7" s="7" customFormat="1" ht="159" customHeight="1" x14ac:dyDescent="0.35">
      <c r="A55" s="4" t="s">
        <v>62</v>
      </c>
      <c r="B55" s="4">
        <v>44653</v>
      </c>
      <c r="C55" s="4" t="s">
        <v>314</v>
      </c>
      <c r="D55" s="4" t="s">
        <v>62</v>
      </c>
      <c r="E55" s="4">
        <v>182372</v>
      </c>
      <c r="F55" s="7">
        <v>0</v>
      </c>
    </row>
    <row r="56" spans="1:7" s="7" customFormat="1" ht="159" customHeight="1" x14ac:dyDescent="0.35">
      <c r="A56" s="4" t="s">
        <v>123</v>
      </c>
      <c r="B56" s="4">
        <v>9966</v>
      </c>
      <c r="C56" s="4" t="s">
        <v>315</v>
      </c>
      <c r="D56" s="4" t="s">
        <v>29</v>
      </c>
      <c r="E56" s="4">
        <v>40982</v>
      </c>
      <c r="G56" s="7">
        <v>1</v>
      </c>
    </row>
    <row r="57" spans="1:7" s="7" customFormat="1" ht="159" customHeight="1" x14ac:dyDescent="0.35">
      <c r="A57" s="4" t="s">
        <v>23</v>
      </c>
      <c r="B57" s="4">
        <v>46651</v>
      </c>
      <c r="C57" s="4" t="s">
        <v>316</v>
      </c>
      <c r="D57" s="4" t="s">
        <v>23</v>
      </c>
      <c r="E57" s="4">
        <v>188384</v>
      </c>
      <c r="F57" s="7">
        <v>0</v>
      </c>
    </row>
    <row r="58" spans="1:7" s="7" customFormat="1" ht="159" customHeight="1" x14ac:dyDescent="0.35">
      <c r="A58" s="4" t="s">
        <v>62</v>
      </c>
      <c r="B58" s="4">
        <v>46777</v>
      </c>
      <c r="C58" s="4" t="s">
        <v>317</v>
      </c>
      <c r="D58" s="4" t="s">
        <v>62</v>
      </c>
      <c r="E58" s="4">
        <v>188776</v>
      </c>
      <c r="F58" s="7">
        <v>2</v>
      </c>
    </row>
    <row r="59" spans="1:7" s="7" customFormat="1" ht="159" customHeight="1" x14ac:dyDescent="0.35">
      <c r="A59" s="4" t="s">
        <v>28</v>
      </c>
      <c r="B59" s="4">
        <v>9186</v>
      </c>
      <c r="C59" s="4" t="s">
        <v>318</v>
      </c>
      <c r="D59" s="4" t="s">
        <v>28</v>
      </c>
      <c r="E59" s="4">
        <v>37710</v>
      </c>
      <c r="F59" s="7">
        <v>0</v>
      </c>
    </row>
    <row r="60" spans="1:7" s="7" customFormat="1" ht="159" customHeight="1" x14ac:dyDescent="0.35">
      <c r="A60" s="4" t="s">
        <v>29</v>
      </c>
      <c r="B60" s="4">
        <v>16073</v>
      </c>
      <c r="C60" s="4" t="s">
        <v>319</v>
      </c>
      <c r="D60" s="4" t="s">
        <v>29</v>
      </c>
      <c r="E60" s="4">
        <v>69615</v>
      </c>
      <c r="F60" s="7">
        <v>-2</v>
      </c>
    </row>
    <row r="61" spans="1:7" s="7" customFormat="1" ht="159" customHeight="1" x14ac:dyDescent="0.35">
      <c r="A61" s="4" t="s">
        <v>12</v>
      </c>
      <c r="B61" s="4">
        <v>42728</v>
      </c>
      <c r="C61" s="4" t="s">
        <v>320</v>
      </c>
      <c r="D61" s="4" t="s">
        <v>12</v>
      </c>
      <c r="E61" s="4">
        <v>176381</v>
      </c>
      <c r="F61" s="7">
        <v>-1</v>
      </c>
    </row>
    <row r="62" spans="1:7" s="7" customFormat="1" ht="159" customHeight="1" x14ac:dyDescent="0.35">
      <c r="A62" s="4" t="s">
        <v>77</v>
      </c>
      <c r="B62" s="4">
        <v>10378</v>
      </c>
      <c r="C62" s="4" t="s">
        <v>321</v>
      </c>
      <c r="D62" s="4" t="s">
        <v>77</v>
      </c>
      <c r="E62" s="4">
        <v>43035</v>
      </c>
      <c r="F62" s="7">
        <v>0</v>
      </c>
    </row>
    <row r="63" spans="1:7" s="7" customFormat="1" ht="159" customHeight="1" x14ac:dyDescent="0.35">
      <c r="A63" s="4" t="s">
        <v>136</v>
      </c>
      <c r="B63" s="4">
        <v>4664</v>
      </c>
      <c r="C63" s="4" t="s">
        <v>322</v>
      </c>
      <c r="D63" s="4" t="s">
        <v>77</v>
      </c>
      <c r="E63" s="4">
        <v>16576</v>
      </c>
      <c r="G63" s="7">
        <v>1</v>
      </c>
    </row>
    <row r="64" spans="1:7" s="7" customFormat="1" ht="159" customHeight="1" x14ac:dyDescent="0.35">
      <c r="A64" s="4" t="s">
        <v>38</v>
      </c>
      <c r="B64" s="4">
        <v>11565</v>
      </c>
      <c r="C64" s="4" t="s">
        <v>323</v>
      </c>
      <c r="D64" s="4" t="s">
        <v>38</v>
      </c>
      <c r="E64" s="4">
        <v>48299</v>
      </c>
      <c r="F64" s="7">
        <v>0</v>
      </c>
    </row>
    <row r="65" spans="1:7" s="7" customFormat="1" ht="159" customHeight="1" x14ac:dyDescent="0.35">
      <c r="A65" s="4" t="s">
        <v>324</v>
      </c>
      <c r="B65" s="4">
        <v>34219</v>
      </c>
      <c r="C65" s="4" t="s">
        <v>325</v>
      </c>
      <c r="D65" s="4" t="s">
        <v>101</v>
      </c>
      <c r="E65" s="4">
        <v>147152</v>
      </c>
      <c r="F65" s="7">
        <v>2</v>
      </c>
    </row>
    <row r="66" spans="1:7" s="7" customFormat="1" ht="159" customHeight="1" x14ac:dyDescent="0.35">
      <c r="A66" s="4" t="s">
        <v>24</v>
      </c>
      <c r="B66" s="4">
        <v>28826</v>
      </c>
      <c r="C66" s="4" t="s">
        <v>326</v>
      </c>
      <c r="D66" s="4" t="s">
        <v>24</v>
      </c>
      <c r="E66" s="4">
        <v>127830</v>
      </c>
      <c r="F66" s="7">
        <v>1</v>
      </c>
    </row>
    <row r="67" spans="1:7" s="7" customFormat="1" ht="159" customHeight="1" x14ac:dyDescent="0.35">
      <c r="A67" s="4" t="s">
        <v>215</v>
      </c>
      <c r="B67" s="4">
        <v>544</v>
      </c>
      <c r="C67" s="4" t="s">
        <v>327</v>
      </c>
      <c r="D67" s="4" t="s">
        <v>16</v>
      </c>
      <c r="E67" s="4">
        <v>1161</v>
      </c>
      <c r="F67" s="7">
        <v>0</v>
      </c>
    </row>
    <row r="68" spans="1:7" s="7" customFormat="1" ht="159" customHeight="1" x14ac:dyDescent="0.35">
      <c r="A68" s="4" t="s">
        <v>38</v>
      </c>
      <c r="B68" s="4">
        <v>11652</v>
      </c>
      <c r="C68" s="4" t="s">
        <v>328</v>
      </c>
      <c r="D68" s="4" t="s">
        <v>38</v>
      </c>
      <c r="E68" s="4">
        <v>48792</v>
      </c>
      <c r="F68" s="7">
        <v>0</v>
      </c>
    </row>
    <row r="69" spans="1:7" s="7" customFormat="1" ht="159" customHeight="1" x14ac:dyDescent="0.35">
      <c r="A69" s="4" t="s">
        <v>123</v>
      </c>
      <c r="B69" s="4">
        <v>50553</v>
      </c>
      <c r="C69" s="4" t="s">
        <v>329</v>
      </c>
      <c r="D69" s="4" t="s">
        <v>29</v>
      </c>
      <c r="E69" s="4">
        <v>200522</v>
      </c>
      <c r="F69" s="7">
        <v>0</v>
      </c>
    </row>
    <row r="70" spans="1:7" s="7" customFormat="1" ht="159" customHeight="1" x14ac:dyDescent="0.35">
      <c r="A70" s="4" t="s">
        <v>23</v>
      </c>
      <c r="B70" s="4">
        <v>20714</v>
      </c>
      <c r="C70" s="4" t="s">
        <v>330</v>
      </c>
      <c r="D70" s="4" t="s">
        <v>23</v>
      </c>
      <c r="E70" s="4">
        <v>94099</v>
      </c>
      <c r="F70" s="7">
        <v>1</v>
      </c>
    </row>
    <row r="71" spans="1:7" s="7" customFormat="1" ht="159" customHeight="1" x14ac:dyDescent="0.35">
      <c r="A71" s="4" t="s">
        <v>118</v>
      </c>
      <c r="B71" s="4">
        <v>11863</v>
      </c>
      <c r="C71" s="4" t="s">
        <v>331</v>
      </c>
      <c r="D71" s="4" t="s">
        <v>118</v>
      </c>
      <c r="E71" s="4">
        <v>49698</v>
      </c>
      <c r="F71" s="7">
        <v>0</v>
      </c>
    </row>
    <row r="72" spans="1:7" s="7" customFormat="1" ht="159" customHeight="1" x14ac:dyDescent="0.35">
      <c r="A72" s="4" t="s">
        <v>24</v>
      </c>
      <c r="B72" s="4">
        <v>17175</v>
      </c>
      <c r="C72" s="4" t="s">
        <v>332</v>
      </c>
      <c r="D72" s="4" t="s">
        <v>24</v>
      </c>
      <c r="E72" s="4">
        <v>74642</v>
      </c>
      <c r="F72" s="7">
        <v>0</v>
      </c>
    </row>
    <row r="73" spans="1:7" s="7" customFormat="1" ht="159" customHeight="1" x14ac:dyDescent="0.35">
      <c r="A73" s="4" t="s">
        <v>118</v>
      </c>
      <c r="B73" s="4">
        <v>17188</v>
      </c>
      <c r="C73" s="4" t="s">
        <v>333</v>
      </c>
      <c r="D73" s="4" t="s">
        <v>118</v>
      </c>
      <c r="E73" s="4">
        <v>74874</v>
      </c>
      <c r="F73" s="7">
        <v>-1</v>
      </c>
    </row>
    <row r="74" spans="1:7" s="7" customFormat="1" ht="159" customHeight="1" x14ac:dyDescent="0.35">
      <c r="A74" s="4" t="s">
        <v>16</v>
      </c>
      <c r="B74" s="4">
        <v>21868</v>
      </c>
      <c r="C74" s="4" t="s">
        <v>334</v>
      </c>
      <c r="D74" s="4" t="s">
        <v>16</v>
      </c>
      <c r="E74" s="4">
        <v>99002</v>
      </c>
      <c r="F74" s="7">
        <v>0</v>
      </c>
    </row>
    <row r="75" spans="1:7" s="7" customFormat="1" ht="159" customHeight="1" x14ac:dyDescent="0.35">
      <c r="A75" s="4" t="s">
        <v>10</v>
      </c>
      <c r="B75" s="4">
        <v>35970</v>
      </c>
      <c r="C75" s="4" t="s">
        <v>335</v>
      </c>
      <c r="D75" s="4" t="s">
        <v>12</v>
      </c>
      <c r="E75" s="4">
        <v>153575</v>
      </c>
      <c r="G75" s="7">
        <v>1</v>
      </c>
    </row>
    <row r="76" spans="1:7" s="7" customFormat="1" ht="159" customHeight="1" x14ac:dyDescent="0.35">
      <c r="A76" s="4" t="s">
        <v>62</v>
      </c>
      <c r="B76" s="4">
        <v>25547</v>
      </c>
      <c r="C76" s="4" t="s">
        <v>336</v>
      </c>
      <c r="D76" s="4" t="s">
        <v>62</v>
      </c>
      <c r="E76" s="4">
        <v>115843</v>
      </c>
      <c r="F76" s="7">
        <v>0</v>
      </c>
    </row>
    <row r="77" spans="1:7" s="7" customFormat="1" ht="159" customHeight="1" x14ac:dyDescent="0.35">
      <c r="A77" s="4" t="s">
        <v>130</v>
      </c>
      <c r="B77" s="4">
        <v>24142</v>
      </c>
      <c r="C77" s="4" t="s">
        <v>337</v>
      </c>
      <c r="D77" s="4" t="s">
        <v>94</v>
      </c>
      <c r="E77" s="4">
        <v>110826</v>
      </c>
      <c r="G77" s="7">
        <v>1</v>
      </c>
    </row>
    <row r="78" spans="1:7" s="7" customFormat="1" ht="159" customHeight="1" x14ac:dyDescent="0.35">
      <c r="A78" s="4" t="s">
        <v>42</v>
      </c>
      <c r="B78" s="4">
        <v>38681</v>
      </c>
      <c r="C78" s="4" t="s">
        <v>338</v>
      </c>
      <c r="D78" s="4" t="s">
        <v>44</v>
      </c>
      <c r="E78" s="4">
        <v>163288</v>
      </c>
      <c r="F78" s="7">
        <v>0</v>
      </c>
    </row>
    <row r="79" spans="1:7" s="7" customFormat="1" ht="159" customHeight="1" x14ac:dyDescent="0.35">
      <c r="A79" s="4" t="s">
        <v>31</v>
      </c>
      <c r="B79" s="4">
        <v>23307</v>
      </c>
      <c r="C79" s="4" t="s">
        <v>339</v>
      </c>
      <c r="D79" s="4" t="s">
        <v>8</v>
      </c>
      <c r="E79" s="4">
        <v>106346</v>
      </c>
      <c r="F79" s="7">
        <v>0</v>
      </c>
    </row>
    <row r="80" spans="1:7" s="7" customFormat="1" ht="159" customHeight="1" x14ac:dyDescent="0.35">
      <c r="A80" s="4" t="s">
        <v>35</v>
      </c>
      <c r="B80" s="4">
        <v>15646</v>
      </c>
      <c r="C80" s="4" t="s">
        <v>340</v>
      </c>
      <c r="D80" s="4" t="s">
        <v>35</v>
      </c>
      <c r="E80" s="4">
        <v>67135</v>
      </c>
      <c r="F80" s="7">
        <v>0</v>
      </c>
    </row>
    <row r="81" spans="1:7" s="7" customFormat="1" ht="159" customHeight="1" x14ac:dyDescent="0.35">
      <c r="A81" s="4" t="s">
        <v>42</v>
      </c>
      <c r="B81" s="4">
        <v>49464</v>
      </c>
      <c r="C81" s="4" t="s">
        <v>341</v>
      </c>
      <c r="D81" s="4" t="s">
        <v>44</v>
      </c>
      <c r="E81" s="4">
        <v>197194</v>
      </c>
      <c r="F81" s="7">
        <v>0</v>
      </c>
    </row>
    <row r="82" spans="1:7" s="7" customFormat="1" ht="159" customHeight="1" x14ac:dyDescent="0.35">
      <c r="A82" s="4" t="s">
        <v>24</v>
      </c>
      <c r="B82" s="4">
        <v>9985</v>
      </c>
      <c r="C82" s="4" t="s">
        <v>342</v>
      </c>
      <c r="D82" s="4" t="s">
        <v>24</v>
      </c>
      <c r="E82" s="4">
        <v>41079</v>
      </c>
      <c r="F82" s="7">
        <v>0</v>
      </c>
    </row>
    <row r="83" spans="1:7" s="7" customFormat="1" ht="159" customHeight="1" x14ac:dyDescent="0.35">
      <c r="A83" s="4" t="s">
        <v>62</v>
      </c>
      <c r="B83" s="4">
        <v>46379</v>
      </c>
      <c r="C83" s="4" t="s">
        <v>343</v>
      </c>
      <c r="D83" s="4" t="s">
        <v>62</v>
      </c>
      <c r="E83" s="4">
        <v>187805</v>
      </c>
      <c r="F83" s="7">
        <v>0</v>
      </c>
    </row>
    <row r="84" spans="1:7" s="7" customFormat="1" ht="159" customHeight="1" x14ac:dyDescent="0.35">
      <c r="A84" s="4" t="s">
        <v>26</v>
      </c>
      <c r="B84" s="4">
        <v>24632</v>
      </c>
      <c r="C84" s="4" t="s">
        <v>344</v>
      </c>
      <c r="D84" s="4" t="s">
        <v>28</v>
      </c>
      <c r="E84" s="4">
        <v>112854</v>
      </c>
      <c r="F84" s="7">
        <v>0</v>
      </c>
    </row>
    <row r="85" spans="1:7" s="7" customFormat="1" ht="159" customHeight="1" x14ac:dyDescent="0.35">
      <c r="A85" s="4" t="s">
        <v>82</v>
      </c>
      <c r="B85" s="4">
        <v>17570</v>
      </c>
      <c r="C85" s="4" t="s">
        <v>345</v>
      </c>
      <c r="D85" s="4" t="s">
        <v>19</v>
      </c>
      <c r="E85" s="4">
        <v>77227</v>
      </c>
      <c r="F85" s="7">
        <v>0</v>
      </c>
    </row>
    <row r="86" spans="1:7" s="7" customFormat="1" ht="159" customHeight="1" x14ac:dyDescent="0.35">
      <c r="A86" s="4" t="s">
        <v>21</v>
      </c>
      <c r="B86" s="4">
        <v>10112</v>
      </c>
      <c r="C86" s="4" t="s">
        <v>346</v>
      </c>
      <c r="D86" s="4" t="s">
        <v>23</v>
      </c>
      <c r="E86" s="4">
        <v>42465</v>
      </c>
      <c r="F86" s="7">
        <v>0</v>
      </c>
    </row>
    <row r="87" spans="1:7" s="7" customFormat="1" ht="159" customHeight="1" x14ac:dyDescent="0.35">
      <c r="A87" s="4" t="s">
        <v>23</v>
      </c>
      <c r="B87" s="4">
        <v>35753</v>
      </c>
      <c r="C87" s="4" t="s">
        <v>347</v>
      </c>
      <c r="D87" s="4" t="s">
        <v>23</v>
      </c>
      <c r="E87" s="4">
        <v>152743</v>
      </c>
      <c r="F87" s="7">
        <v>0</v>
      </c>
    </row>
    <row r="88" spans="1:7" s="7" customFormat="1" ht="159" customHeight="1" x14ac:dyDescent="0.35">
      <c r="A88" s="4" t="s">
        <v>35</v>
      </c>
      <c r="B88" s="4">
        <v>13677</v>
      </c>
      <c r="C88" s="4" t="s">
        <v>348</v>
      </c>
      <c r="D88" s="4" t="s">
        <v>35</v>
      </c>
      <c r="E88" s="4">
        <v>57818</v>
      </c>
      <c r="F88" s="7">
        <v>-1</v>
      </c>
    </row>
    <row r="89" spans="1:7" s="7" customFormat="1" ht="159" customHeight="1" x14ac:dyDescent="0.35">
      <c r="A89" s="4" t="s">
        <v>118</v>
      </c>
      <c r="B89" s="4">
        <v>18250</v>
      </c>
      <c r="C89" s="4" t="s">
        <v>349</v>
      </c>
      <c r="D89" s="4" t="s">
        <v>118</v>
      </c>
      <c r="E89" s="4">
        <v>80741</v>
      </c>
      <c r="F89" s="7">
        <v>0</v>
      </c>
    </row>
    <row r="90" spans="1:7" s="7" customFormat="1" ht="159" customHeight="1" x14ac:dyDescent="0.35">
      <c r="A90" s="4" t="s">
        <v>101</v>
      </c>
      <c r="B90" s="4">
        <v>19773</v>
      </c>
      <c r="C90" s="4" t="s">
        <v>350</v>
      </c>
      <c r="D90" s="4" t="s">
        <v>101</v>
      </c>
      <c r="E90" s="4">
        <v>90327</v>
      </c>
      <c r="F90" s="7">
        <v>-2</v>
      </c>
    </row>
    <row r="91" spans="1:7" s="7" customFormat="1" ht="159" customHeight="1" x14ac:dyDescent="0.35">
      <c r="A91" s="4" t="s">
        <v>19</v>
      </c>
      <c r="B91" s="4">
        <v>36616</v>
      </c>
      <c r="C91" s="4" t="s">
        <v>351</v>
      </c>
      <c r="D91" s="4" t="s">
        <v>19</v>
      </c>
      <c r="E91" s="4">
        <v>155795</v>
      </c>
      <c r="F91" s="7">
        <v>0</v>
      </c>
    </row>
    <row r="92" spans="1:7" s="7" customFormat="1" ht="159" customHeight="1" x14ac:dyDescent="0.35">
      <c r="A92" s="4" t="s">
        <v>31</v>
      </c>
      <c r="B92" s="4">
        <v>2762</v>
      </c>
      <c r="C92" s="4" t="s">
        <v>352</v>
      </c>
      <c r="D92" s="4" t="s">
        <v>8</v>
      </c>
      <c r="E92" s="4">
        <v>9442</v>
      </c>
      <c r="G92" s="7">
        <v>1</v>
      </c>
    </row>
    <row r="93" spans="1:7" s="7" customFormat="1" ht="159" customHeight="1" x14ac:dyDescent="0.35">
      <c r="A93" s="4" t="s">
        <v>23</v>
      </c>
      <c r="B93" s="4">
        <v>15234</v>
      </c>
      <c r="C93" s="4" t="s">
        <v>353</v>
      </c>
      <c r="D93" s="4" t="s">
        <v>23</v>
      </c>
      <c r="E93" s="4">
        <v>64556</v>
      </c>
      <c r="F93" s="7">
        <v>0</v>
      </c>
    </row>
    <row r="94" spans="1:7" s="7" customFormat="1" ht="159" customHeight="1" x14ac:dyDescent="0.35">
      <c r="A94" s="4" t="s">
        <v>35</v>
      </c>
      <c r="B94" s="4">
        <v>18540</v>
      </c>
      <c r="C94" s="4" t="s">
        <v>354</v>
      </c>
      <c r="D94" s="4" t="s">
        <v>35</v>
      </c>
      <c r="E94" s="4">
        <v>83341</v>
      </c>
      <c r="F94" s="7">
        <v>1</v>
      </c>
    </row>
    <row r="95" spans="1:7" s="7" customFormat="1" ht="159" customHeight="1" x14ac:dyDescent="0.35">
      <c r="A95" s="4" t="s">
        <v>23</v>
      </c>
      <c r="B95" s="4">
        <v>12174</v>
      </c>
      <c r="C95" s="4" t="s">
        <v>355</v>
      </c>
      <c r="D95" s="4" t="s">
        <v>23</v>
      </c>
      <c r="E95" s="4">
        <v>50414</v>
      </c>
      <c r="F95" s="7">
        <v>0</v>
      </c>
    </row>
    <row r="96" spans="1:7" s="7" customFormat="1" ht="159" customHeight="1" x14ac:dyDescent="0.35">
      <c r="A96" s="4" t="s">
        <v>23</v>
      </c>
      <c r="B96" s="4">
        <v>44167</v>
      </c>
      <c r="C96" s="4" t="s">
        <v>356</v>
      </c>
      <c r="D96" s="4" t="s">
        <v>23</v>
      </c>
      <c r="E96" s="4">
        <v>181056</v>
      </c>
      <c r="F96" s="7">
        <v>0</v>
      </c>
    </row>
    <row r="97" spans="1:6" s="7" customFormat="1" ht="159" customHeight="1" x14ac:dyDescent="0.35">
      <c r="A97" s="4" t="s">
        <v>35</v>
      </c>
      <c r="B97" s="4">
        <v>2266</v>
      </c>
      <c r="C97" s="4" t="s">
        <v>357</v>
      </c>
      <c r="D97" s="4" t="s">
        <v>35</v>
      </c>
      <c r="E97" s="4">
        <v>7038</v>
      </c>
      <c r="F97" s="7">
        <v>2</v>
      </c>
    </row>
    <row r="98" spans="1:6" s="7" customFormat="1" ht="159" customHeight="1" x14ac:dyDescent="0.35">
      <c r="A98" s="4" t="s">
        <v>8</v>
      </c>
      <c r="B98" s="4">
        <v>19022</v>
      </c>
      <c r="C98" s="4" t="s">
        <v>358</v>
      </c>
      <c r="D98" s="4" t="s">
        <v>8</v>
      </c>
      <c r="E98" s="4">
        <v>85449</v>
      </c>
      <c r="F98" s="7">
        <v>-1</v>
      </c>
    </row>
    <row r="99" spans="1:6" s="7" customFormat="1" ht="159" customHeight="1" x14ac:dyDescent="0.35">
      <c r="A99" s="4" t="s">
        <v>40</v>
      </c>
      <c r="B99" s="4">
        <v>28504</v>
      </c>
      <c r="C99" s="4" t="s">
        <v>359</v>
      </c>
      <c r="D99" s="4" t="s">
        <v>40</v>
      </c>
      <c r="E99" s="4">
        <v>126338</v>
      </c>
      <c r="F99" s="7">
        <v>0</v>
      </c>
    </row>
    <row r="100" spans="1:6" s="7" customFormat="1" ht="159" customHeight="1" x14ac:dyDescent="0.35">
      <c r="A100" s="4" t="s">
        <v>28</v>
      </c>
      <c r="B100" s="4">
        <v>44302</v>
      </c>
      <c r="C100" s="4" t="s">
        <v>360</v>
      </c>
      <c r="D100" s="4" t="s">
        <v>28</v>
      </c>
      <c r="E100" s="4">
        <v>181390</v>
      </c>
      <c r="F100" s="7">
        <v>0</v>
      </c>
    </row>
    <row r="101" spans="1:6" s="7" customFormat="1" ht="159" customHeight="1" x14ac:dyDescent="0.35">
      <c r="A101" s="4" t="s">
        <v>21</v>
      </c>
      <c r="B101" s="4">
        <v>20792</v>
      </c>
      <c r="C101" s="4" t="s">
        <v>361</v>
      </c>
      <c r="D101" s="4" t="s">
        <v>23</v>
      </c>
      <c r="E101" s="4">
        <v>94631</v>
      </c>
      <c r="F101" s="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989D8-DBBC-7D42-8869-0B9F26A8FA7D}">
  <dimension ref="A1:G201"/>
  <sheetViews>
    <sheetView workbookViewId="0">
      <selection sqref="A1:XFD1048576"/>
    </sheetView>
  </sheetViews>
  <sheetFormatPr defaultColWidth="8.81640625" defaultRowHeight="14.5" x14ac:dyDescent="0.35"/>
  <cols>
    <col min="3" max="3" width="92.6328125" customWidth="1"/>
    <col min="6" max="6" width="16.453125" customWidth="1"/>
    <col min="7" max="7" width="11.6328125" customWidth="1"/>
  </cols>
  <sheetData>
    <row r="1" spans="1:7" ht="28" x14ac:dyDescent="0.35">
      <c r="A1" s="8" t="s">
        <v>1</v>
      </c>
      <c r="B1" s="8" t="s">
        <v>2</v>
      </c>
      <c r="C1" s="8" t="s">
        <v>3</v>
      </c>
      <c r="D1" s="8" t="s">
        <v>4</v>
      </c>
      <c r="E1" s="8" t="s">
        <v>5</v>
      </c>
      <c r="F1" s="9" t="s">
        <v>364</v>
      </c>
      <c r="G1" s="9" t="s">
        <v>6</v>
      </c>
    </row>
    <row r="2" spans="1:7" ht="196" customHeight="1" x14ac:dyDescent="0.35">
      <c r="A2" s="4" t="s">
        <v>8</v>
      </c>
      <c r="B2" s="4">
        <v>19567</v>
      </c>
      <c r="C2" s="4" t="s">
        <v>9</v>
      </c>
      <c r="D2" s="4" t="s">
        <v>8</v>
      </c>
      <c r="E2" s="4">
        <v>88569</v>
      </c>
      <c r="F2">
        <v>0</v>
      </c>
    </row>
    <row r="3" spans="1:7" ht="196" customHeight="1" x14ac:dyDescent="0.35">
      <c r="A3" s="4" t="s">
        <v>10</v>
      </c>
      <c r="B3" s="4">
        <v>8175</v>
      </c>
      <c r="C3" s="4" t="s">
        <v>11</v>
      </c>
      <c r="D3" s="4" t="s">
        <v>12</v>
      </c>
      <c r="E3" s="4">
        <v>32728</v>
      </c>
      <c r="G3">
        <v>1</v>
      </c>
    </row>
    <row r="4" spans="1:7" ht="196" customHeight="1" x14ac:dyDescent="0.35">
      <c r="A4" s="4" t="s">
        <v>13</v>
      </c>
      <c r="B4" s="4">
        <v>4644</v>
      </c>
      <c r="C4" s="4" t="s">
        <v>14</v>
      </c>
      <c r="D4" s="4" t="s">
        <v>15</v>
      </c>
      <c r="E4" s="4">
        <v>16223</v>
      </c>
      <c r="F4">
        <v>0</v>
      </c>
    </row>
    <row r="5" spans="1:7" ht="196" customHeight="1" x14ac:dyDescent="0.35">
      <c r="A5" s="4" t="s">
        <v>16</v>
      </c>
      <c r="B5" s="4">
        <v>32766</v>
      </c>
      <c r="C5" s="4" t="s">
        <v>17</v>
      </c>
      <c r="D5" s="4" t="s">
        <v>16</v>
      </c>
      <c r="E5" s="4">
        <v>141311</v>
      </c>
      <c r="F5">
        <v>0</v>
      </c>
    </row>
    <row r="6" spans="1:7" ht="196" customHeight="1" x14ac:dyDescent="0.35">
      <c r="A6" s="4" t="s">
        <v>8</v>
      </c>
      <c r="B6" s="4">
        <v>53123</v>
      </c>
      <c r="C6" s="4" t="s">
        <v>18</v>
      </c>
      <c r="D6" s="4" t="s">
        <v>8</v>
      </c>
      <c r="E6" s="4">
        <v>207617</v>
      </c>
      <c r="F6">
        <v>0</v>
      </c>
    </row>
    <row r="7" spans="1:7" ht="196" customHeight="1" x14ac:dyDescent="0.35">
      <c r="A7" s="4" t="s">
        <v>19</v>
      </c>
      <c r="B7" s="4">
        <v>28931</v>
      </c>
      <c r="C7" s="4" t="s">
        <v>20</v>
      </c>
      <c r="D7" s="4" t="s">
        <v>19</v>
      </c>
      <c r="E7" s="4">
        <v>128377</v>
      </c>
      <c r="F7">
        <v>0</v>
      </c>
    </row>
    <row r="8" spans="1:7" ht="196" customHeight="1" x14ac:dyDescent="0.35">
      <c r="A8" s="4" t="s">
        <v>21</v>
      </c>
      <c r="B8" s="4">
        <v>34816</v>
      </c>
      <c r="C8" s="4" t="s">
        <v>22</v>
      </c>
      <c r="D8" s="4" t="s">
        <v>23</v>
      </c>
      <c r="E8" s="4">
        <v>148897</v>
      </c>
      <c r="F8">
        <v>0</v>
      </c>
    </row>
    <row r="9" spans="1:7" ht="196" customHeight="1" x14ac:dyDescent="0.35">
      <c r="A9" s="4" t="s">
        <v>24</v>
      </c>
      <c r="B9" s="4">
        <v>18762</v>
      </c>
      <c r="C9" s="4" t="s">
        <v>25</v>
      </c>
      <c r="D9" s="4" t="s">
        <v>24</v>
      </c>
      <c r="E9" s="4">
        <v>84228</v>
      </c>
      <c r="F9">
        <v>0</v>
      </c>
    </row>
    <row r="10" spans="1:7" ht="196" customHeight="1" x14ac:dyDescent="0.35">
      <c r="A10" s="4" t="s">
        <v>26</v>
      </c>
      <c r="B10" s="4">
        <v>17713</v>
      </c>
      <c r="C10" s="4" t="s">
        <v>27</v>
      </c>
      <c r="D10" s="4" t="s">
        <v>28</v>
      </c>
      <c r="E10" s="4">
        <v>77690</v>
      </c>
      <c r="F10">
        <v>1</v>
      </c>
    </row>
    <row r="11" spans="1:7" ht="196" customHeight="1" x14ac:dyDescent="0.35">
      <c r="A11" s="4" t="s">
        <v>29</v>
      </c>
      <c r="B11" s="4">
        <v>24963</v>
      </c>
      <c r="C11" s="4" t="s">
        <v>30</v>
      </c>
      <c r="D11" s="4" t="s">
        <v>29</v>
      </c>
      <c r="E11" s="4">
        <v>113665</v>
      </c>
      <c r="G11">
        <v>1</v>
      </c>
    </row>
    <row r="12" spans="1:7" ht="196" customHeight="1" x14ac:dyDescent="0.35">
      <c r="A12" s="4" t="s">
        <v>31</v>
      </c>
      <c r="B12" s="4">
        <v>27370</v>
      </c>
      <c r="C12" s="4" t="s">
        <v>32</v>
      </c>
      <c r="D12" s="4" t="s">
        <v>8</v>
      </c>
      <c r="E12" s="4">
        <v>122726</v>
      </c>
      <c r="F12">
        <v>1</v>
      </c>
    </row>
    <row r="13" spans="1:7" ht="196" customHeight="1" x14ac:dyDescent="0.35">
      <c r="A13" s="4" t="s">
        <v>33</v>
      </c>
      <c r="B13" s="4">
        <v>14849</v>
      </c>
      <c r="C13" s="4" t="s">
        <v>34</v>
      </c>
      <c r="D13" s="4" t="s">
        <v>35</v>
      </c>
      <c r="E13" s="4">
        <v>62770</v>
      </c>
      <c r="F13">
        <v>1</v>
      </c>
    </row>
    <row r="14" spans="1:7" ht="196" customHeight="1" x14ac:dyDescent="0.35">
      <c r="A14" s="4" t="s">
        <v>36</v>
      </c>
      <c r="B14" s="4">
        <v>14387</v>
      </c>
      <c r="C14" s="4" t="s">
        <v>37</v>
      </c>
      <c r="D14" s="4" t="s">
        <v>38</v>
      </c>
      <c r="E14" s="4">
        <v>60093</v>
      </c>
      <c r="F14">
        <v>0</v>
      </c>
    </row>
    <row r="15" spans="1:7" ht="196" customHeight="1" x14ac:dyDescent="0.35">
      <c r="A15" s="4" t="s">
        <v>12</v>
      </c>
      <c r="B15" s="4">
        <v>19083</v>
      </c>
      <c r="C15" s="4" t="s">
        <v>39</v>
      </c>
      <c r="D15" s="4" t="s">
        <v>12</v>
      </c>
      <c r="E15" s="4">
        <v>86350</v>
      </c>
      <c r="F15">
        <v>1</v>
      </c>
    </row>
    <row r="16" spans="1:7" ht="196" customHeight="1" x14ac:dyDescent="0.35">
      <c r="A16" s="4" t="s">
        <v>40</v>
      </c>
      <c r="B16" s="4">
        <v>35405</v>
      </c>
      <c r="C16" s="4" t="s">
        <v>41</v>
      </c>
      <c r="D16" s="4" t="s">
        <v>40</v>
      </c>
      <c r="E16" s="4">
        <v>151117</v>
      </c>
      <c r="F16">
        <v>0</v>
      </c>
    </row>
    <row r="17" spans="1:6" ht="196" customHeight="1" x14ac:dyDescent="0.35">
      <c r="A17" s="4" t="s">
        <v>42</v>
      </c>
      <c r="B17" s="4">
        <v>26161</v>
      </c>
      <c r="C17" s="4" t="s">
        <v>43</v>
      </c>
      <c r="D17" s="4" t="s">
        <v>44</v>
      </c>
      <c r="E17" s="4">
        <v>118299</v>
      </c>
      <c r="F17">
        <v>2</v>
      </c>
    </row>
    <row r="18" spans="1:6" ht="196" customHeight="1" x14ac:dyDescent="0.35">
      <c r="A18" s="4" t="s">
        <v>28</v>
      </c>
      <c r="B18" s="4">
        <v>24261</v>
      </c>
      <c r="C18" s="4" t="s">
        <v>45</v>
      </c>
      <c r="D18" s="4" t="s">
        <v>28</v>
      </c>
      <c r="E18" s="4">
        <v>111146</v>
      </c>
      <c r="F18">
        <v>0</v>
      </c>
    </row>
    <row r="19" spans="1:6" ht="196" customHeight="1" x14ac:dyDescent="0.35">
      <c r="A19" s="4" t="s">
        <v>40</v>
      </c>
      <c r="B19" s="4">
        <v>49482</v>
      </c>
      <c r="C19" s="4" t="s">
        <v>46</v>
      </c>
      <c r="D19" s="4" t="s">
        <v>40</v>
      </c>
      <c r="E19" s="4">
        <v>197278</v>
      </c>
      <c r="F19">
        <v>-1</v>
      </c>
    </row>
    <row r="20" spans="1:6" ht="196" customHeight="1" x14ac:dyDescent="0.35">
      <c r="A20" s="4" t="s">
        <v>15</v>
      </c>
      <c r="B20" s="4">
        <v>7394</v>
      </c>
      <c r="C20" s="4" t="s">
        <v>47</v>
      </c>
      <c r="D20" s="4" t="s">
        <v>15</v>
      </c>
      <c r="E20" s="4">
        <v>28938</v>
      </c>
      <c r="F20">
        <v>0</v>
      </c>
    </row>
    <row r="21" spans="1:6" ht="196" customHeight="1" x14ac:dyDescent="0.35">
      <c r="A21" s="4" t="s">
        <v>12</v>
      </c>
      <c r="B21" s="4">
        <v>4743</v>
      </c>
      <c r="C21" s="4" t="s">
        <v>48</v>
      </c>
      <c r="D21" s="4" t="s">
        <v>12</v>
      </c>
      <c r="E21" s="4">
        <v>17665</v>
      </c>
      <c r="F21">
        <v>0</v>
      </c>
    </row>
    <row r="22" spans="1:6" ht="196" customHeight="1" x14ac:dyDescent="0.35">
      <c r="A22" s="4" t="s">
        <v>10</v>
      </c>
      <c r="B22" s="4">
        <v>41926</v>
      </c>
      <c r="C22" s="4" t="s">
        <v>49</v>
      </c>
      <c r="D22" s="4" t="s">
        <v>12</v>
      </c>
      <c r="E22" s="4">
        <v>174138</v>
      </c>
      <c r="F22">
        <v>0</v>
      </c>
    </row>
    <row r="23" spans="1:6" ht="196" customHeight="1" x14ac:dyDescent="0.35">
      <c r="A23" s="4" t="s">
        <v>8</v>
      </c>
      <c r="B23" s="4">
        <v>21357</v>
      </c>
      <c r="C23" s="4" t="s">
        <v>50</v>
      </c>
      <c r="D23" s="4" t="s">
        <v>8</v>
      </c>
      <c r="E23" s="4">
        <v>96779</v>
      </c>
      <c r="F23">
        <v>0</v>
      </c>
    </row>
    <row r="24" spans="1:6" ht="196" customHeight="1" x14ac:dyDescent="0.35">
      <c r="A24" s="4" t="s">
        <v>10</v>
      </c>
      <c r="B24" s="4">
        <v>31865</v>
      </c>
      <c r="C24" s="4" t="s">
        <v>51</v>
      </c>
      <c r="D24" s="4" t="s">
        <v>12</v>
      </c>
      <c r="E24" s="4">
        <v>137789</v>
      </c>
      <c r="F24">
        <v>0</v>
      </c>
    </row>
    <row r="25" spans="1:6" ht="196" customHeight="1" x14ac:dyDescent="0.35">
      <c r="A25" s="4" t="s">
        <v>24</v>
      </c>
      <c r="B25" s="4">
        <v>48806</v>
      </c>
      <c r="C25" s="4" t="s">
        <v>52</v>
      </c>
      <c r="D25" s="4" t="s">
        <v>24</v>
      </c>
      <c r="E25" s="4">
        <v>195681</v>
      </c>
      <c r="F25">
        <v>0</v>
      </c>
    </row>
    <row r="26" spans="1:6" ht="196" customHeight="1" x14ac:dyDescent="0.35">
      <c r="A26" s="4" t="s">
        <v>53</v>
      </c>
      <c r="B26" s="4">
        <v>18867</v>
      </c>
      <c r="C26" s="4" t="s">
        <v>54</v>
      </c>
      <c r="D26" s="4" t="s">
        <v>35</v>
      </c>
      <c r="E26" s="4">
        <v>84678</v>
      </c>
      <c r="F26">
        <v>-2</v>
      </c>
    </row>
    <row r="27" spans="1:6" ht="196" customHeight="1" x14ac:dyDescent="0.35">
      <c r="A27" s="4" t="s">
        <v>26</v>
      </c>
      <c r="B27" s="4">
        <v>10234</v>
      </c>
      <c r="C27" s="4" t="s">
        <v>55</v>
      </c>
      <c r="D27" s="4" t="s">
        <v>28</v>
      </c>
      <c r="E27" s="4">
        <v>42535</v>
      </c>
      <c r="F27">
        <v>0</v>
      </c>
    </row>
    <row r="28" spans="1:6" ht="196" customHeight="1" x14ac:dyDescent="0.35">
      <c r="A28" s="4" t="s">
        <v>16</v>
      </c>
      <c r="B28" s="4">
        <v>14204</v>
      </c>
      <c r="C28" s="4" t="s">
        <v>56</v>
      </c>
      <c r="D28" s="4" t="s">
        <v>16</v>
      </c>
      <c r="E28" s="4">
        <v>59698</v>
      </c>
      <c r="F28">
        <v>0</v>
      </c>
    </row>
    <row r="29" spans="1:6" ht="196" customHeight="1" x14ac:dyDescent="0.35">
      <c r="A29" s="4" t="s">
        <v>42</v>
      </c>
      <c r="B29" s="4">
        <v>24529</v>
      </c>
      <c r="C29" s="4" t="s">
        <v>57</v>
      </c>
      <c r="D29" s="4" t="s">
        <v>44</v>
      </c>
      <c r="E29" s="4">
        <v>112221</v>
      </c>
      <c r="F29">
        <v>-1</v>
      </c>
    </row>
    <row r="30" spans="1:6" ht="196" customHeight="1" x14ac:dyDescent="0.35">
      <c r="A30" s="4" t="s">
        <v>21</v>
      </c>
      <c r="B30" s="4">
        <v>4446</v>
      </c>
      <c r="C30" s="4" t="s">
        <v>58</v>
      </c>
      <c r="D30" s="4" t="s">
        <v>23</v>
      </c>
      <c r="E30" s="4">
        <v>15647</v>
      </c>
      <c r="F30">
        <v>0</v>
      </c>
    </row>
    <row r="31" spans="1:6" ht="196" customHeight="1" x14ac:dyDescent="0.35">
      <c r="A31" s="4" t="s">
        <v>59</v>
      </c>
      <c r="B31" s="4">
        <v>13148</v>
      </c>
      <c r="C31" s="4" t="s">
        <v>60</v>
      </c>
      <c r="D31" s="4" t="s">
        <v>59</v>
      </c>
      <c r="E31" s="4">
        <v>55195</v>
      </c>
      <c r="F31">
        <v>1</v>
      </c>
    </row>
    <row r="32" spans="1:6" ht="196" customHeight="1" x14ac:dyDescent="0.35">
      <c r="A32" s="4" t="s">
        <v>12</v>
      </c>
      <c r="B32" s="4">
        <v>22297</v>
      </c>
      <c r="C32" s="4" t="s">
        <v>61</v>
      </c>
      <c r="D32" s="4" t="s">
        <v>12</v>
      </c>
      <c r="E32" s="4">
        <v>101469</v>
      </c>
      <c r="F32">
        <v>1</v>
      </c>
    </row>
    <row r="33" spans="1:6" ht="196" customHeight="1" x14ac:dyDescent="0.35">
      <c r="A33" s="4" t="s">
        <v>62</v>
      </c>
      <c r="B33" s="4">
        <v>44371</v>
      </c>
      <c r="C33" s="4" t="s">
        <v>63</v>
      </c>
      <c r="D33" s="4" t="s">
        <v>62</v>
      </c>
      <c r="E33" s="4">
        <v>181510</v>
      </c>
      <c r="F33">
        <v>1</v>
      </c>
    </row>
    <row r="34" spans="1:6" ht="196" customHeight="1" x14ac:dyDescent="0.35">
      <c r="A34" s="4" t="s">
        <v>40</v>
      </c>
      <c r="B34" s="4">
        <v>7611</v>
      </c>
      <c r="C34" s="4" t="s">
        <v>64</v>
      </c>
      <c r="D34" s="4" t="s">
        <v>40</v>
      </c>
      <c r="E34" s="4">
        <v>30108</v>
      </c>
      <c r="F34">
        <v>0</v>
      </c>
    </row>
    <row r="35" spans="1:6" ht="196" customHeight="1" x14ac:dyDescent="0.35">
      <c r="A35" s="4" t="s">
        <v>19</v>
      </c>
      <c r="B35" s="4">
        <v>50476</v>
      </c>
      <c r="C35" s="4" t="s">
        <v>65</v>
      </c>
      <c r="D35" s="4" t="s">
        <v>19</v>
      </c>
      <c r="E35" s="4">
        <v>200338</v>
      </c>
      <c r="F35">
        <v>-1</v>
      </c>
    </row>
    <row r="36" spans="1:6" ht="196" customHeight="1" x14ac:dyDescent="0.35">
      <c r="A36" s="4" t="s">
        <v>26</v>
      </c>
      <c r="B36" s="4">
        <v>23036</v>
      </c>
      <c r="C36" s="4" t="s">
        <v>66</v>
      </c>
      <c r="D36" s="4" t="s">
        <v>28</v>
      </c>
      <c r="E36" s="4">
        <v>105249</v>
      </c>
      <c r="F36">
        <v>0</v>
      </c>
    </row>
    <row r="37" spans="1:6" ht="196" customHeight="1" x14ac:dyDescent="0.35">
      <c r="A37" s="4" t="s">
        <v>10</v>
      </c>
      <c r="B37" s="4">
        <v>42034</v>
      </c>
      <c r="C37" s="4" t="s">
        <v>67</v>
      </c>
      <c r="D37" s="4" t="s">
        <v>12</v>
      </c>
      <c r="E37" s="4">
        <v>174671</v>
      </c>
      <c r="F37">
        <v>1</v>
      </c>
    </row>
    <row r="38" spans="1:6" ht="196" customHeight="1" x14ac:dyDescent="0.35">
      <c r="A38" s="4" t="s">
        <v>33</v>
      </c>
      <c r="B38" s="4">
        <v>25673</v>
      </c>
      <c r="C38" s="4" t="s">
        <v>68</v>
      </c>
      <c r="D38" s="4" t="s">
        <v>35</v>
      </c>
      <c r="E38" s="4">
        <v>116537</v>
      </c>
      <c r="F38">
        <v>0</v>
      </c>
    </row>
    <row r="39" spans="1:6" ht="196" customHeight="1" x14ac:dyDescent="0.35">
      <c r="A39" s="4" t="s">
        <v>38</v>
      </c>
      <c r="B39" s="4">
        <v>41118</v>
      </c>
      <c r="C39" s="4" t="s">
        <v>69</v>
      </c>
      <c r="D39" s="4" t="s">
        <v>38</v>
      </c>
      <c r="E39" s="4">
        <v>171540</v>
      </c>
      <c r="F39">
        <v>-1</v>
      </c>
    </row>
    <row r="40" spans="1:6" ht="196" customHeight="1" x14ac:dyDescent="0.35">
      <c r="A40" s="4" t="s">
        <v>70</v>
      </c>
      <c r="B40" s="4">
        <v>3125</v>
      </c>
      <c r="C40" s="4" t="s">
        <v>71</v>
      </c>
      <c r="D40" s="4" t="s">
        <v>24</v>
      </c>
      <c r="E40" s="4">
        <v>10330</v>
      </c>
      <c r="F40">
        <v>0</v>
      </c>
    </row>
    <row r="41" spans="1:6" ht="196" customHeight="1" x14ac:dyDescent="0.35">
      <c r="A41" s="4" t="s">
        <v>8</v>
      </c>
      <c r="B41" s="4">
        <v>46072</v>
      </c>
      <c r="C41" s="4" t="s">
        <v>72</v>
      </c>
      <c r="D41" s="4" t="s">
        <v>8</v>
      </c>
      <c r="E41" s="4">
        <v>186757</v>
      </c>
      <c r="F41">
        <v>0</v>
      </c>
    </row>
    <row r="42" spans="1:6" ht="196" customHeight="1" x14ac:dyDescent="0.35">
      <c r="A42" s="4" t="s">
        <v>62</v>
      </c>
      <c r="B42" s="4">
        <v>12727</v>
      </c>
      <c r="C42" s="4" t="s">
        <v>73</v>
      </c>
      <c r="D42" s="4" t="s">
        <v>62</v>
      </c>
      <c r="E42" s="4">
        <v>53334</v>
      </c>
      <c r="F42">
        <v>0</v>
      </c>
    </row>
    <row r="43" spans="1:6" ht="196" customHeight="1" x14ac:dyDescent="0.35">
      <c r="A43" s="4" t="s">
        <v>26</v>
      </c>
      <c r="B43" s="4">
        <v>5619</v>
      </c>
      <c r="C43" s="4" t="s">
        <v>74</v>
      </c>
      <c r="D43" s="4" t="s">
        <v>28</v>
      </c>
      <c r="E43" s="4">
        <v>20554</v>
      </c>
      <c r="F43">
        <v>1</v>
      </c>
    </row>
    <row r="44" spans="1:6" ht="196" customHeight="1" x14ac:dyDescent="0.35">
      <c r="A44" s="4" t="s">
        <v>75</v>
      </c>
      <c r="B44" s="4">
        <v>36702</v>
      </c>
      <c r="C44" s="4" t="s">
        <v>76</v>
      </c>
      <c r="D44" s="4" t="s">
        <v>77</v>
      </c>
      <c r="E44" s="4">
        <v>155986</v>
      </c>
      <c r="F44">
        <v>-1</v>
      </c>
    </row>
    <row r="45" spans="1:6" ht="196" customHeight="1" x14ac:dyDescent="0.35">
      <c r="A45" s="4" t="s">
        <v>77</v>
      </c>
      <c r="B45" s="4">
        <v>30258</v>
      </c>
      <c r="C45" s="4" t="s">
        <v>78</v>
      </c>
      <c r="D45" s="4" t="s">
        <v>77</v>
      </c>
      <c r="E45" s="4">
        <v>132901</v>
      </c>
      <c r="F45">
        <v>-1</v>
      </c>
    </row>
    <row r="46" spans="1:6" ht="196" customHeight="1" x14ac:dyDescent="0.35">
      <c r="A46" s="4" t="s">
        <v>23</v>
      </c>
      <c r="B46" s="4">
        <v>45626</v>
      </c>
      <c r="C46" s="4" t="s">
        <v>79</v>
      </c>
      <c r="D46" s="4" t="s">
        <v>23</v>
      </c>
      <c r="E46" s="4">
        <v>185558</v>
      </c>
      <c r="F46">
        <v>0</v>
      </c>
    </row>
    <row r="47" spans="1:6" ht="196" customHeight="1" x14ac:dyDescent="0.35">
      <c r="A47" s="4" t="s">
        <v>80</v>
      </c>
      <c r="B47" s="4">
        <v>10332</v>
      </c>
      <c r="C47" s="4" t="s">
        <v>81</v>
      </c>
      <c r="D47" s="4" t="s">
        <v>62</v>
      </c>
      <c r="E47" s="4">
        <v>42840</v>
      </c>
      <c r="F47">
        <v>0</v>
      </c>
    </row>
    <row r="48" spans="1:6" ht="196" customHeight="1" x14ac:dyDescent="0.35">
      <c r="A48" s="4" t="s">
        <v>82</v>
      </c>
      <c r="B48" s="4">
        <v>19770</v>
      </c>
      <c r="C48" s="4" t="s">
        <v>83</v>
      </c>
      <c r="D48" s="4" t="s">
        <v>19</v>
      </c>
      <c r="E48" s="4">
        <v>90215</v>
      </c>
      <c r="F48">
        <v>0</v>
      </c>
    </row>
    <row r="49" spans="1:6" ht="196" customHeight="1" x14ac:dyDescent="0.35">
      <c r="A49" s="4" t="s">
        <v>33</v>
      </c>
      <c r="B49" s="4">
        <v>22916</v>
      </c>
      <c r="C49" s="4" t="s">
        <v>84</v>
      </c>
      <c r="D49" s="4" t="s">
        <v>35</v>
      </c>
      <c r="E49" s="4">
        <v>104853</v>
      </c>
      <c r="F49">
        <v>1</v>
      </c>
    </row>
    <row r="50" spans="1:6" ht="196" customHeight="1" x14ac:dyDescent="0.35">
      <c r="A50" s="4" t="s">
        <v>23</v>
      </c>
      <c r="B50" s="4">
        <v>52418</v>
      </c>
      <c r="C50" s="4" t="s">
        <v>85</v>
      </c>
      <c r="D50" s="4" t="s">
        <v>23</v>
      </c>
      <c r="E50" s="4">
        <v>205851</v>
      </c>
      <c r="F50">
        <v>0</v>
      </c>
    </row>
    <row r="51" spans="1:6" ht="196" customHeight="1" x14ac:dyDescent="0.35">
      <c r="A51" s="4" t="s">
        <v>35</v>
      </c>
      <c r="B51" s="4">
        <v>11049</v>
      </c>
      <c r="C51" s="4" t="s">
        <v>86</v>
      </c>
      <c r="D51" s="4" t="s">
        <v>35</v>
      </c>
      <c r="E51" s="4">
        <v>46117</v>
      </c>
      <c r="F51">
        <v>1</v>
      </c>
    </row>
    <row r="52" spans="1:6" ht="196" customHeight="1" x14ac:dyDescent="0.35">
      <c r="A52" s="4" t="s">
        <v>24</v>
      </c>
      <c r="B52" s="4">
        <v>5448</v>
      </c>
      <c r="C52" s="4" t="s">
        <v>87</v>
      </c>
      <c r="D52" s="4" t="s">
        <v>24</v>
      </c>
      <c r="E52" s="4">
        <v>19708</v>
      </c>
      <c r="F52">
        <v>0</v>
      </c>
    </row>
    <row r="53" spans="1:6" ht="196" customHeight="1" x14ac:dyDescent="0.35">
      <c r="A53" s="4" t="s">
        <v>40</v>
      </c>
      <c r="B53" s="4">
        <v>40571</v>
      </c>
      <c r="C53" s="4" t="s">
        <v>88</v>
      </c>
      <c r="D53" s="4" t="s">
        <v>40</v>
      </c>
      <c r="E53" s="4">
        <v>169766</v>
      </c>
      <c r="F53">
        <v>-1</v>
      </c>
    </row>
    <row r="54" spans="1:6" ht="196" customHeight="1" x14ac:dyDescent="0.35">
      <c r="A54" s="4" t="s">
        <v>12</v>
      </c>
      <c r="B54" s="4">
        <v>34994</v>
      </c>
      <c r="C54" s="4" t="s">
        <v>89</v>
      </c>
      <c r="D54" s="4" t="s">
        <v>12</v>
      </c>
      <c r="E54" s="4">
        <v>149695</v>
      </c>
      <c r="F54">
        <v>1</v>
      </c>
    </row>
    <row r="55" spans="1:6" ht="196" customHeight="1" x14ac:dyDescent="0.35">
      <c r="A55" s="4" t="s">
        <v>21</v>
      </c>
      <c r="B55" s="4">
        <v>36332</v>
      </c>
      <c r="C55" s="4" t="s">
        <v>90</v>
      </c>
      <c r="D55" s="4" t="s">
        <v>23</v>
      </c>
      <c r="E55" s="4">
        <v>154326</v>
      </c>
      <c r="F55">
        <v>1</v>
      </c>
    </row>
    <row r="56" spans="1:6" ht="196" customHeight="1" x14ac:dyDescent="0.35">
      <c r="A56" s="4" t="s">
        <v>62</v>
      </c>
      <c r="B56" s="4">
        <v>22282</v>
      </c>
      <c r="C56" s="4" t="s">
        <v>91</v>
      </c>
      <c r="D56" s="4" t="s">
        <v>62</v>
      </c>
      <c r="E56" s="4">
        <v>101430</v>
      </c>
      <c r="F56">
        <v>0</v>
      </c>
    </row>
    <row r="57" spans="1:6" ht="196" customHeight="1" x14ac:dyDescent="0.35">
      <c r="A57" s="4" t="s">
        <v>28</v>
      </c>
      <c r="B57" s="4">
        <v>9965</v>
      </c>
      <c r="C57" s="4" t="s">
        <v>92</v>
      </c>
      <c r="D57" s="4" t="s">
        <v>28</v>
      </c>
      <c r="E57" s="4">
        <v>40897</v>
      </c>
      <c r="F57">
        <v>1</v>
      </c>
    </row>
    <row r="58" spans="1:6" ht="196" customHeight="1" x14ac:dyDescent="0.35">
      <c r="A58" s="4" t="s">
        <v>62</v>
      </c>
      <c r="B58" s="4">
        <v>14875</v>
      </c>
      <c r="C58" s="4" t="s">
        <v>93</v>
      </c>
      <c r="D58" s="4" t="s">
        <v>62</v>
      </c>
      <c r="E58" s="4">
        <v>63403</v>
      </c>
      <c r="F58">
        <v>0</v>
      </c>
    </row>
    <row r="59" spans="1:6" ht="196" customHeight="1" x14ac:dyDescent="0.35">
      <c r="A59" s="4" t="s">
        <v>94</v>
      </c>
      <c r="B59" s="4">
        <v>16405</v>
      </c>
      <c r="C59" s="4" t="s">
        <v>95</v>
      </c>
      <c r="D59" s="4" t="s">
        <v>94</v>
      </c>
      <c r="E59" s="4">
        <v>71178</v>
      </c>
      <c r="F59">
        <v>-1</v>
      </c>
    </row>
    <row r="60" spans="1:6" ht="196" customHeight="1" x14ac:dyDescent="0.35">
      <c r="A60" s="4" t="s">
        <v>96</v>
      </c>
      <c r="B60" s="4">
        <v>48969</v>
      </c>
      <c r="C60" s="4" t="s">
        <v>97</v>
      </c>
      <c r="D60" s="4" t="s">
        <v>96</v>
      </c>
      <c r="E60" s="4">
        <v>196098</v>
      </c>
      <c r="F60">
        <v>-1</v>
      </c>
    </row>
    <row r="61" spans="1:6" ht="196" customHeight="1" x14ac:dyDescent="0.35">
      <c r="A61" s="4" t="s">
        <v>8</v>
      </c>
      <c r="B61" s="4">
        <v>2748</v>
      </c>
      <c r="C61" s="4" t="s">
        <v>98</v>
      </c>
      <c r="D61" s="4" t="s">
        <v>8</v>
      </c>
      <c r="E61" s="4">
        <v>9251</v>
      </c>
      <c r="F61">
        <v>1</v>
      </c>
    </row>
    <row r="62" spans="1:6" ht="196" customHeight="1" x14ac:dyDescent="0.35">
      <c r="A62" s="4" t="s">
        <v>70</v>
      </c>
      <c r="B62" s="4">
        <v>8783</v>
      </c>
      <c r="C62" s="4" t="s">
        <v>99</v>
      </c>
      <c r="D62" s="4" t="s">
        <v>24</v>
      </c>
      <c r="E62" s="4">
        <v>35726</v>
      </c>
      <c r="F62">
        <v>-1</v>
      </c>
    </row>
    <row r="63" spans="1:6" ht="196" customHeight="1" x14ac:dyDescent="0.35">
      <c r="A63" s="4" t="s">
        <v>23</v>
      </c>
      <c r="B63" s="4">
        <v>33964</v>
      </c>
      <c r="C63" s="4" t="s">
        <v>100</v>
      </c>
      <c r="D63" s="4" t="s">
        <v>23</v>
      </c>
      <c r="E63" s="4">
        <v>145673</v>
      </c>
      <c r="F63">
        <v>1</v>
      </c>
    </row>
    <row r="64" spans="1:6" ht="196" customHeight="1" x14ac:dyDescent="0.35">
      <c r="A64" s="4" t="s">
        <v>101</v>
      </c>
      <c r="B64" s="4">
        <v>38899</v>
      </c>
      <c r="C64" s="4" t="s">
        <v>102</v>
      </c>
      <c r="D64" s="4" t="s">
        <v>101</v>
      </c>
      <c r="E64" s="4">
        <v>164282</v>
      </c>
      <c r="F64">
        <v>1</v>
      </c>
    </row>
    <row r="65" spans="1:7" ht="196" customHeight="1" x14ac:dyDescent="0.35">
      <c r="A65" s="4" t="s">
        <v>16</v>
      </c>
      <c r="B65" s="4">
        <v>41275</v>
      </c>
      <c r="C65" s="4" t="s">
        <v>103</v>
      </c>
      <c r="D65" s="4" t="s">
        <v>16</v>
      </c>
      <c r="E65" s="4">
        <v>172205</v>
      </c>
      <c r="F65">
        <v>0</v>
      </c>
    </row>
    <row r="66" spans="1:7" ht="196" customHeight="1" x14ac:dyDescent="0.35">
      <c r="A66" s="4" t="s">
        <v>104</v>
      </c>
      <c r="B66" s="4">
        <v>360</v>
      </c>
      <c r="C66" s="4" t="s">
        <v>105</v>
      </c>
      <c r="D66" s="4" t="s">
        <v>106</v>
      </c>
      <c r="E66" s="4">
        <v>476</v>
      </c>
      <c r="G66">
        <v>1</v>
      </c>
    </row>
    <row r="67" spans="1:7" ht="196" customHeight="1" x14ac:dyDescent="0.35">
      <c r="A67" s="4" t="s">
        <v>29</v>
      </c>
      <c r="B67" s="4">
        <v>13061</v>
      </c>
      <c r="C67" s="4" t="s">
        <v>107</v>
      </c>
      <c r="D67" s="4" t="s">
        <v>29</v>
      </c>
      <c r="E67" s="4">
        <v>54739</v>
      </c>
      <c r="G67">
        <v>1</v>
      </c>
    </row>
    <row r="68" spans="1:7" ht="196" customHeight="1" x14ac:dyDescent="0.35">
      <c r="A68" s="4" t="s">
        <v>24</v>
      </c>
      <c r="B68" s="4">
        <v>7118</v>
      </c>
      <c r="C68" s="4" t="s">
        <v>108</v>
      </c>
      <c r="D68" s="4" t="s">
        <v>24</v>
      </c>
      <c r="E68" s="4">
        <v>27001</v>
      </c>
      <c r="F68">
        <v>0</v>
      </c>
    </row>
    <row r="69" spans="1:7" ht="196" customHeight="1" x14ac:dyDescent="0.35">
      <c r="A69" s="4" t="s">
        <v>109</v>
      </c>
      <c r="B69" s="4">
        <v>46914</v>
      </c>
      <c r="C69" s="4" t="s">
        <v>110</v>
      </c>
      <c r="D69" s="4" t="s">
        <v>28</v>
      </c>
      <c r="E69" s="4">
        <v>189474</v>
      </c>
      <c r="F69">
        <v>0</v>
      </c>
    </row>
    <row r="70" spans="1:7" ht="196" customHeight="1" x14ac:dyDescent="0.35">
      <c r="A70" s="4" t="s">
        <v>23</v>
      </c>
      <c r="B70" s="4">
        <v>1360</v>
      </c>
      <c r="C70" s="4" t="s">
        <v>111</v>
      </c>
      <c r="D70" s="4" t="s">
        <v>23</v>
      </c>
      <c r="E70" s="4">
        <v>3491</v>
      </c>
      <c r="F70">
        <v>-1</v>
      </c>
    </row>
    <row r="71" spans="1:7" ht="196" customHeight="1" x14ac:dyDescent="0.35">
      <c r="A71" s="4" t="s">
        <v>112</v>
      </c>
      <c r="B71" s="4">
        <v>19768</v>
      </c>
      <c r="C71" s="4" t="s">
        <v>113</v>
      </c>
      <c r="D71" s="4" t="s">
        <v>19</v>
      </c>
      <c r="E71" s="4">
        <v>90185</v>
      </c>
      <c r="G71">
        <v>1</v>
      </c>
    </row>
    <row r="72" spans="1:7" ht="196" customHeight="1" x14ac:dyDescent="0.35">
      <c r="A72" s="4" t="s">
        <v>8</v>
      </c>
      <c r="B72" s="4">
        <v>7309</v>
      </c>
      <c r="C72" s="4" t="s">
        <v>114</v>
      </c>
      <c r="D72" s="4" t="s">
        <v>8</v>
      </c>
      <c r="E72" s="4">
        <v>27789</v>
      </c>
      <c r="F72">
        <v>0</v>
      </c>
    </row>
    <row r="73" spans="1:7" ht="196" customHeight="1" x14ac:dyDescent="0.35">
      <c r="A73" s="4" t="s">
        <v>15</v>
      </c>
      <c r="B73" s="4">
        <v>23570</v>
      </c>
      <c r="C73" s="4" t="s">
        <v>115</v>
      </c>
      <c r="D73" s="4" t="s">
        <v>15</v>
      </c>
      <c r="E73" s="4">
        <v>107798</v>
      </c>
      <c r="F73">
        <v>1</v>
      </c>
    </row>
    <row r="74" spans="1:7" ht="196" customHeight="1" x14ac:dyDescent="0.35">
      <c r="A74" s="4" t="s">
        <v>116</v>
      </c>
      <c r="B74" s="4">
        <v>38850</v>
      </c>
      <c r="C74" s="4" t="s">
        <v>117</v>
      </c>
      <c r="D74" s="4" t="s">
        <v>118</v>
      </c>
      <c r="E74" s="4">
        <v>164064</v>
      </c>
      <c r="F74">
        <v>0</v>
      </c>
    </row>
    <row r="75" spans="1:7" ht="196" customHeight="1" x14ac:dyDescent="0.35">
      <c r="A75" s="4" t="s">
        <v>38</v>
      </c>
      <c r="B75" s="4">
        <v>471</v>
      </c>
      <c r="C75" s="4" t="s">
        <v>119</v>
      </c>
      <c r="D75" s="4" t="s">
        <v>38</v>
      </c>
      <c r="E75" s="4">
        <v>651</v>
      </c>
      <c r="F75">
        <v>0</v>
      </c>
    </row>
    <row r="76" spans="1:7" ht="196" customHeight="1" x14ac:dyDescent="0.35">
      <c r="A76" s="4" t="s">
        <v>26</v>
      </c>
      <c r="B76" s="4">
        <v>3052</v>
      </c>
      <c r="C76" s="4" t="s">
        <v>120</v>
      </c>
      <c r="D76" s="4" t="s">
        <v>28</v>
      </c>
      <c r="E76" s="4">
        <v>10170</v>
      </c>
      <c r="F76">
        <v>0</v>
      </c>
    </row>
    <row r="77" spans="1:7" ht="196" customHeight="1" x14ac:dyDescent="0.35">
      <c r="A77" s="4" t="s">
        <v>16</v>
      </c>
      <c r="B77" s="4">
        <v>7668</v>
      </c>
      <c r="C77" s="4" t="s">
        <v>121</v>
      </c>
      <c r="D77" s="4" t="s">
        <v>16</v>
      </c>
      <c r="E77" s="4">
        <v>30629</v>
      </c>
      <c r="F77">
        <v>0</v>
      </c>
    </row>
    <row r="78" spans="1:7" ht="196" customHeight="1" x14ac:dyDescent="0.35">
      <c r="A78" s="4" t="s">
        <v>8</v>
      </c>
      <c r="B78" s="4">
        <v>7752</v>
      </c>
      <c r="C78" s="4" t="s">
        <v>122</v>
      </c>
      <c r="D78" s="4" t="s">
        <v>8</v>
      </c>
      <c r="E78" s="4">
        <v>31645</v>
      </c>
      <c r="F78">
        <v>-1</v>
      </c>
    </row>
    <row r="79" spans="1:7" ht="196" customHeight="1" x14ac:dyDescent="0.35">
      <c r="A79" s="4" t="s">
        <v>123</v>
      </c>
      <c r="B79" s="4">
        <v>3539</v>
      </c>
      <c r="C79" s="4" t="s">
        <v>124</v>
      </c>
      <c r="D79" s="4" t="s">
        <v>29</v>
      </c>
      <c r="E79" s="4">
        <v>12015</v>
      </c>
      <c r="F79">
        <v>1</v>
      </c>
    </row>
    <row r="80" spans="1:7" ht="196" customHeight="1" x14ac:dyDescent="0.35">
      <c r="A80" s="4" t="s">
        <v>13</v>
      </c>
      <c r="B80" s="4">
        <v>49057</v>
      </c>
      <c r="C80" s="4" t="s">
        <v>125</v>
      </c>
      <c r="D80" s="4" t="s">
        <v>15</v>
      </c>
      <c r="E80" s="4">
        <v>196362</v>
      </c>
      <c r="F80">
        <v>0</v>
      </c>
    </row>
    <row r="81" spans="1:7" ht="196" customHeight="1" x14ac:dyDescent="0.35">
      <c r="A81" s="4" t="s">
        <v>28</v>
      </c>
      <c r="B81" s="4">
        <v>52343</v>
      </c>
      <c r="C81" s="4" t="s">
        <v>126</v>
      </c>
      <c r="D81" s="4" t="s">
        <v>28</v>
      </c>
      <c r="E81" s="4">
        <v>205648</v>
      </c>
      <c r="F81">
        <v>-1</v>
      </c>
    </row>
    <row r="82" spans="1:7" ht="196" customHeight="1" x14ac:dyDescent="0.35">
      <c r="A82" s="4" t="s">
        <v>127</v>
      </c>
      <c r="B82" s="4">
        <v>14205</v>
      </c>
      <c r="C82" s="4" t="s">
        <v>128</v>
      </c>
      <c r="D82" s="4" t="s">
        <v>127</v>
      </c>
      <c r="E82" s="4">
        <v>59754</v>
      </c>
      <c r="F82">
        <v>1</v>
      </c>
    </row>
    <row r="83" spans="1:7" ht="196" customHeight="1" x14ac:dyDescent="0.35">
      <c r="A83" s="4" t="s">
        <v>24</v>
      </c>
      <c r="B83" s="4">
        <v>30171</v>
      </c>
      <c r="C83" s="4" t="s">
        <v>129</v>
      </c>
      <c r="D83" s="4" t="s">
        <v>24</v>
      </c>
      <c r="E83" s="4">
        <v>132341</v>
      </c>
      <c r="F83">
        <v>0</v>
      </c>
    </row>
    <row r="84" spans="1:7" ht="196" customHeight="1" x14ac:dyDescent="0.35">
      <c r="A84" s="4" t="s">
        <v>130</v>
      </c>
      <c r="B84" s="4">
        <v>535</v>
      </c>
      <c r="C84" s="4" t="s">
        <v>131</v>
      </c>
      <c r="D84" s="4" t="s">
        <v>94</v>
      </c>
      <c r="E84" s="4">
        <v>975</v>
      </c>
      <c r="G84">
        <v>1</v>
      </c>
    </row>
    <row r="85" spans="1:7" ht="196" customHeight="1" x14ac:dyDescent="0.35">
      <c r="A85" s="4" t="s">
        <v>28</v>
      </c>
      <c r="B85" s="4">
        <v>37113</v>
      </c>
      <c r="C85" s="4" t="s">
        <v>132</v>
      </c>
      <c r="D85" s="4" t="s">
        <v>28</v>
      </c>
      <c r="E85" s="4">
        <v>157210</v>
      </c>
      <c r="F85">
        <v>0</v>
      </c>
    </row>
    <row r="86" spans="1:7" ht="196" customHeight="1" x14ac:dyDescent="0.35">
      <c r="A86" s="4" t="s">
        <v>62</v>
      </c>
      <c r="B86" s="4">
        <v>15388</v>
      </c>
      <c r="C86" s="4" t="s">
        <v>133</v>
      </c>
      <c r="D86" s="4" t="s">
        <v>62</v>
      </c>
      <c r="E86" s="4">
        <v>65577</v>
      </c>
      <c r="F86">
        <v>0</v>
      </c>
    </row>
    <row r="87" spans="1:7" ht="196" customHeight="1" x14ac:dyDescent="0.35">
      <c r="A87" s="4" t="s">
        <v>38</v>
      </c>
      <c r="B87" s="4">
        <v>41910</v>
      </c>
      <c r="C87" s="4" t="s">
        <v>134</v>
      </c>
      <c r="D87" s="4" t="s">
        <v>38</v>
      </c>
      <c r="E87" s="4">
        <v>174075</v>
      </c>
      <c r="F87" s="4">
        <v>-1</v>
      </c>
    </row>
    <row r="88" spans="1:7" ht="196" customHeight="1" x14ac:dyDescent="0.35">
      <c r="A88" s="4" t="s">
        <v>12</v>
      </c>
      <c r="B88" s="4">
        <v>45056</v>
      </c>
      <c r="C88" s="4" t="s">
        <v>135</v>
      </c>
      <c r="D88" s="4" t="s">
        <v>12</v>
      </c>
      <c r="E88" s="4">
        <v>183571</v>
      </c>
      <c r="F88">
        <v>0</v>
      </c>
    </row>
    <row r="89" spans="1:7" ht="196" customHeight="1" x14ac:dyDescent="0.35">
      <c r="A89" s="4" t="s">
        <v>136</v>
      </c>
      <c r="B89" s="4">
        <v>3816</v>
      </c>
      <c r="C89" s="4" t="s">
        <v>137</v>
      </c>
      <c r="D89" s="4" t="s">
        <v>77</v>
      </c>
      <c r="E89" s="4">
        <v>13849</v>
      </c>
      <c r="F89">
        <v>0</v>
      </c>
    </row>
    <row r="90" spans="1:7" ht="196" customHeight="1" x14ac:dyDescent="0.35">
      <c r="A90" s="4" t="s">
        <v>138</v>
      </c>
      <c r="B90" s="4">
        <v>47545</v>
      </c>
      <c r="C90" s="4" t="s">
        <v>139</v>
      </c>
      <c r="D90" s="4" t="s">
        <v>24</v>
      </c>
      <c r="E90" s="4">
        <v>191376</v>
      </c>
      <c r="G90">
        <v>1</v>
      </c>
    </row>
    <row r="91" spans="1:7" ht="196" customHeight="1" x14ac:dyDescent="0.35">
      <c r="A91" s="4" t="s">
        <v>28</v>
      </c>
      <c r="B91" s="4">
        <v>35083</v>
      </c>
      <c r="C91" s="4" t="s">
        <v>140</v>
      </c>
      <c r="D91" s="4" t="s">
        <v>28</v>
      </c>
      <c r="E91" s="4">
        <v>150243</v>
      </c>
      <c r="F91">
        <v>0</v>
      </c>
    </row>
    <row r="92" spans="1:7" ht="196" customHeight="1" x14ac:dyDescent="0.35">
      <c r="A92" s="4" t="s">
        <v>94</v>
      </c>
      <c r="B92" s="4">
        <v>17239</v>
      </c>
      <c r="C92" s="4" t="s">
        <v>141</v>
      </c>
      <c r="D92" s="4" t="s">
        <v>94</v>
      </c>
      <c r="E92" s="4">
        <v>75312</v>
      </c>
      <c r="F92">
        <v>-1</v>
      </c>
    </row>
    <row r="93" spans="1:7" ht="196" customHeight="1" x14ac:dyDescent="0.35">
      <c r="A93" s="4" t="s">
        <v>29</v>
      </c>
      <c r="B93" s="4">
        <v>10680</v>
      </c>
      <c r="C93" s="4" t="s">
        <v>142</v>
      </c>
      <c r="D93" s="4" t="s">
        <v>29</v>
      </c>
      <c r="E93" s="4">
        <v>44501</v>
      </c>
      <c r="G93">
        <v>1</v>
      </c>
    </row>
    <row r="94" spans="1:7" ht="196" customHeight="1" x14ac:dyDescent="0.35">
      <c r="A94" s="4" t="s">
        <v>42</v>
      </c>
      <c r="B94" s="4">
        <v>47785</v>
      </c>
      <c r="C94" s="4" t="s">
        <v>143</v>
      </c>
      <c r="D94" s="4" t="s">
        <v>44</v>
      </c>
      <c r="E94" s="4">
        <v>192231</v>
      </c>
      <c r="F94">
        <v>1</v>
      </c>
    </row>
    <row r="95" spans="1:7" ht="196" customHeight="1" x14ac:dyDescent="0.35">
      <c r="A95" s="4" t="s">
        <v>144</v>
      </c>
      <c r="B95" s="4">
        <v>4478</v>
      </c>
      <c r="C95" s="4" t="s">
        <v>145</v>
      </c>
      <c r="D95" s="4" t="s">
        <v>62</v>
      </c>
      <c r="E95" s="4">
        <v>15709</v>
      </c>
      <c r="F95">
        <v>1</v>
      </c>
    </row>
    <row r="96" spans="1:7" ht="196" customHeight="1" x14ac:dyDescent="0.35">
      <c r="A96" s="4" t="s">
        <v>42</v>
      </c>
      <c r="B96" s="4">
        <v>26785</v>
      </c>
      <c r="C96" s="4" t="s">
        <v>146</v>
      </c>
      <c r="D96" s="4" t="s">
        <v>44</v>
      </c>
      <c r="E96" s="4">
        <v>120509</v>
      </c>
      <c r="F96">
        <v>0</v>
      </c>
    </row>
    <row r="97" spans="1:6" ht="196" customHeight="1" x14ac:dyDescent="0.35">
      <c r="A97" s="4" t="s">
        <v>8</v>
      </c>
      <c r="B97" s="4">
        <v>50251</v>
      </c>
      <c r="C97" s="4" t="s">
        <v>147</v>
      </c>
      <c r="D97" s="4" t="s">
        <v>8</v>
      </c>
      <c r="E97" s="4">
        <v>199621</v>
      </c>
      <c r="F97">
        <v>0</v>
      </c>
    </row>
    <row r="98" spans="1:6" ht="196" customHeight="1" x14ac:dyDescent="0.35">
      <c r="A98" s="4" t="s">
        <v>21</v>
      </c>
      <c r="B98" s="4">
        <v>13157</v>
      </c>
      <c r="C98" s="4" t="s">
        <v>148</v>
      </c>
      <c r="D98" s="4" t="s">
        <v>23</v>
      </c>
      <c r="E98" s="4">
        <v>55278</v>
      </c>
      <c r="F98">
        <v>-1</v>
      </c>
    </row>
    <row r="99" spans="1:6" ht="196" customHeight="1" x14ac:dyDescent="0.35">
      <c r="A99" s="4" t="s">
        <v>19</v>
      </c>
      <c r="B99" s="4">
        <v>49488</v>
      </c>
      <c r="C99" s="4" t="s">
        <v>149</v>
      </c>
      <c r="D99" s="4" t="s">
        <v>19</v>
      </c>
      <c r="E99" s="4">
        <v>197291</v>
      </c>
      <c r="F99">
        <v>0</v>
      </c>
    </row>
    <row r="100" spans="1:6" ht="196" customHeight="1" x14ac:dyDescent="0.35">
      <c r="A100" s="4" t="s">
        <v>123</v>
      </c>
      <c r="B100" s="4">
        <v>19774</v>
      </c>
      <c r="C100" s="4" t="s">
        <v>150</v>
      </c>
      <c r="D100" s="4" t="s">
        <v>29</v>
      </c>
      <c r="E100" s="4">
        <v>90391</v>
      </c>
      <c r="F100">
        <v>-1</v>
      </c>
    </row>
    <row r="101" spans="1:6" ht="196" customHeight="1" x14ac:dyDescent="0.35">
      <c r="A101" s="4" t="s">
        <v>21</v>
      </c>
      <c r="B101" s="4">
        <v>23145</v>
      </c>
      <c r="C101" s="4" t="s">
        <v>151</v>
      </c>
      <c r="D101" s="4" t="s">
        <v>23</v>
      </c>
      <c r="E101" s="4">
        <v>105482</v>
      </c>
      <c r="F101">
        <v>0</v>
      </c>
    </row>
    <row r="102" spans="1:6" ht="196" customHeight="1" x14ac:dyDescent="0.35">
      <c r="A102" s="4" t="s">
        <v>15</v>
      </c>
      <c r="B102" s="4">
        <v>39213</v>
      </c>
      <c r="C102" s="4" t="s">
        <v>152</v>
      </c>
      <c r="D102" s="4" t="s">
        <v>15</v>
      </c>
      <c r="E102" s="4">
        <v>165210</v>
      </c>
      <c r="F102">
        <v>1</v>
      </c>
    </row>
    <row r="103" spans="1:6" ht="196" customHeight="1" x14ac:dyDescent="0.35">
      <c r="A103" s="4" t="s">
        <v>10</v>
      </c>
      <c r="B103" s="4">
        <v>20895</v>
      </c>
      <c r="C103" s="4" t="s">
        <v>153</v>
      </c>
      <c r="D103" s="4" t="s">
        <v>12</v>
      </c>
      <c r="E103" s="4">
        <v>94980</v>
      </c>
      <c r="F103">
        <v>0</v>
      </c>
    </row>
    <row r="104" spans="1:6" ht="196" customHeight="1" x14ac:dyDescent="0.35">
      <c r="A104" s="4" t="s">
        <v>29</v>
      </c>
      <c r="B104" s="4">
        <v>32490</v>
      </c>
      <c r="C104" s="4" t="s">
        <v>154</v>
      </c>
      <c r="D104" s="4" t="s">
        <v>29</v>
      </c>
      <c r="E104" s="4">
        <v>140108</v>
      </c>
      <c r="F104">
        <v>0</v>
      </c>
    </row>
    <row r="105" spans="1:6" ht="196" customHeight="1" x14ac:dyDescent="0.35">
      <c r="A105" s="4" t="s">
        <v>16</v>
      </c>
      <c r="B105" s="4">
        <v>1419</v>
      </c>
      <c r="C105" s="4" t="s">
        <v>155</v>
      </c>
      <c r="D105" s="4" t="s">
        <v>16</v>
      </c>
      <c r="E105" s="4">
        <v>4077</v>
      </c>
      <c r="F105">
        <v>0</v>
      </c>
    </row>
    <row r="106" spans="1:6" ht="196" customHeight="1" x14ac:dyDescent="0.35">
      <c r="A106" s="4" t="s">
        <v>62</v>
      </c>
      <c r="B106" s="4">
        <v>6200</v>
      </c>
      <c r="C106" s="4" t="s">
        <v>156</v>
      </c>
      <c r="D106" s="4" t="s">
        <v>62</v>
      </c>
      <c r="E106" s="4">
        <v>23120</v>
      </c>
      <c r="F106">
        <v>0</v>
      </c>
    </row>
    <row r="107" spans="1:6" ht="196" customHeight="1" x14ac:dyDescent="0.35">
      <c r="A107" s="4" t="s">
        <v>8</v>
      </c>
      <c r="B107" s="4">
        <v>11320</v>
      </c>
      <c r="C107" s="4" t="s">
        <v>157</v>
      </c>
      <c r="D107" s="4" t="s">
        <v>8</v>
      </c>
      <c r="E107" s="4">
        <v>47737</v>
      </c>
      <c r="F107">
        <v>0</v>
      </c>
    </row>
    <row r="108" spans="1:6" ht="196" customHeight="1" x14ac:dyDescent="0.35">
      <c r="A108" s="4" t="s">
        <v>8</v>
      </c>
      <c r="B108" s="4">
        <v>27607</v>
      </c>
      <c r="C108" s="4" t="s">
        <v>158</v>
      </c>
      <c r="D108" s="4" t="s">
        <v>8</v>
      </c>
      <c r="E108" s="4">
        <v>123829</v>
      </c>
      <c r="F108">
        <v>0</v>
      </c>
    </row>
    <row r="109" spans="1:6" ht="196" customHeight="1" x14ac:dyDescent="0.35">
      <c r="A109" s="4" t="s">
        <v>70</v>
      </c>
      <c r="B109" s="4">
        <v>5072</v>
      </c>
      <c r="C109" s="4" t="s">
        <v>159</v>
      </c>
      <c r="D109" s="4" t="s">
        <v>24</v>
      </c>
      <c r="E109" s="4">
        <v>18515</v>
      </c>
      <c r="F109">
        <v>0</v>
      </c>
    </row>
    <row r="110" spans="1:6" ht="196" customHeight="1" x14ac:dyDescent="0.35">
      <c r="A110" s="4" t="s">
        <v>21</v>
      </c>
      <c r="B110" s="4">
        <v>30133</v>
      </c>
      <c r="C110" s="4" t="s">
        <v>160</v>
      </c>
      <c r="D110" s="4" t="s">
        <v>23</v>
      </c>
      <c r="E110" s="4">
        <v>132049</v>
      </c>
      <c r="F110">
        <v>0</v>
      </c>
    </row>
    <row r="111" spans="1:6" ht="196" customHeight="1" x14ac:dyDescent="0.35">
      <c r="A111" s="4" t="s">
        <v>10</v>
      </c>
      <c r="B111" s="4">
        <v>22766</v>
      </c>
      <c r="C111" s="4" t="s">
        <v>161</v>
      </c>
      <c r="D111" s="4" t="s">
        <v>12</v>
      </c>
      <c r="E111" s="4">
        <v>103999</v>
      </c>
      <c r="F111">
        <v>0</v>
      </c>
    </row>
    <row r="112" spans="1:6" ht="196" customHeight="1" x14ac:dyDescent="0.35">
      <c r="A112" s="4" t="s">
        <v>33</v>
      </c>
      <c r="B112" s="4">
        <v>19713</v>
      </c>
      <c r="C112" s="4" t="s">
        <v>162</v>
      </c>
      <c r="D112" s="4" t="s">
        <v>35</v>
      </c>
      <c r="E112" s="4">
        <v>89320</v>
      </c>
      <c r="F112">
        <v>-2</v>
      </c>
    </row>
    <row r="113" spans="1:6" ht="196" customHeight="1" x14ac:dyDescent="0.35">
      <c r="A113" s="4" t="s">
        <v>15</v>
      </c>
      <c r="B113" s="4">
        <v>11520</v>
      </c>
      <c r="C113" s="4" t="s">
        <v>163</v>
      </c>
      <c r="D113" s="4" t="s">
        <v>15</v>
      </c>
      <c r="E113" s="4">
        <v>48246</v>
      </c>
      <c r="F113">
        <v>0</v>
      </c>
    </row>
    <row r="114" spans="1:6" ht="196" customHeight="1" x14ac:dyDescent="0.35">
      <c r="A114" s="4" t="s">
        <v>33</v>
      </c>
      <c r="B114" s="4">
        <v>15470</v>
      </c>
      <c r="C114" s="4" t="s">
        <v>164</v>
      </c>
      <c r="D114" s="4" t="s">
        <v>35</v>
      </c>
      <c r="E114" s="4">
        <v>66442</v>
      </c>
      <c r="F114">
        <v>0</v>
      </c>
    </row>
    <row r="115" spans="1:6" ht="196" customHeight="1" x14ac:dyDescent="0.35">
      <c r="A115" s="4" t="s">
        <v>8</v>
      </c>
      <c r="B115" s="4">
        <v>1868</v>
      </c>
      <c r="C115" s="4" t="s">
        <v>165</v>
      </c>
      <c r="D115" s="4" t="s">
        <v>8</v>
      </c>
      <c r="E115" s="4">
        <v>5930</v>
      </c>
      <c r="F115">
        <v>0</v>
      </c>
    </row>
    <row r="116" spans="1:6" ht="196" customHeight="1" x14ac:dyDescent="0.35">
      <c r="A116" s="4" t="s">
        <v>28</v>
      </c>
      <c r="B116" s="4">
        <v>16986</v>
      </c>
      <c r="C116" s="4" t="s">
        <v>166</v>
      </c>
      <c r="D116" s="4" t="s">
        <v>28</v>
      </c>
      <c r="E116" s="4">
        <v>73597</v>
      </c>
      <c r="F116">
        <v>2</v>
      </c>
    </row>
    <row r="117" spans="1:6" ht="196" customHeight="1" x14ac:dyDescent="0.35">
      <c r="A117" s="4" t="s">
        <v>10</v>
      </c>
      <c r="B117" s="4">
        <v>25649</v>
      </c>
      <c r="C117" s="4" t="s">
        <v>167</v>
      </c>
      <c r="D117" s="4" t="s">
        <v>12</v>
      </c>
      <c r="E117" s="4">
        <v>116467</v>
      </c>
      <c r="F117">
        <v>0</v>
      </c>
    </row>
    <row r="118" spans="1:6" ht="196" customHeight="1" x14ac:dyDescent="0.35">
      <c r="A118" s="4" t="s">
        <v>16</v>
      </c>
      <c r="B118" s="4">
        <v>26877</v>
      </c>
      <c r="C118" s="4" t="s">
        <v>168</v>
      </c>
      <c r="D118" s="4" t="s">
        <v>16</v>
      </c>
      <c r="E118" s="4">
        <v>120990</v>
      </c>
      <c r="F118">
        <v>0</v>
      </c>
    </row>
    <row r="119" spans="1:6" ht="196" customHeight="1" x14ac:dyDescent="0.35">
      <c r="A119" s="4" t="s">
        <v>12</v>
      </c>
      <c r="B119" s="4">
        <v>29287</v>
      </c>
      <c r="C119" s="4" t="s">
        <v>169</v>
      </c>
      <c r="D119" s="4" t="s">
        <v>12</v>
      </c>
      <c r="E119" s="4">
        <v>129118</v>
      </c>
      <c r="F119">
        <v>0</v>
      </c>
    </row>
    <row r="120" spans="1:6" ht="196" customHeight="1" x14ac:dyDescent="0.35">
      <c r="A120" s="4" t="s">
        <v>31</v>
      </c>
      <c r="B120" s="4">
        <v>25730</v>
      </c>
      <c r="C120" s="4" t="s">
        <v>170</v>
      </c>
      <c r="D120" s="4" t="s">
        <v>8</v>
      </c>
      <c r="E120" s="4">
        <v>116898</v>
      </c>
      <c r="F120">
        <v>1</v>
      </c>
    </row>
    <row r="121" spans="1:6" ht="196" customHeight="1" x14ac:dyDescent="0.35">
      <c r="A121" s="4" t="s">
        <v>23</v>
      </c>
      <c r="B121" s="4">
        <v>12705</v>
      </c>
      <c r="C121" s="4" t="s">
        <v>171</v>
      </c>
      <c r="D121" s="4" t="s">
        <v>23</v>
      </c>
      <c r="E121" s="4">
        <v>53211</v>
      </c>
      <c r="F121">
        <v>0</v>
      </c>
    </row>
    <row r="122" spans="1:6" ht="196" customHeight="1" x14ac:dyDescent="0.35">
      <c r="A122" s="4" t="s">
        <v>24</v>
      </c>
      <c r="B122" s="4">
        <v>34046</v>
      </c>
      <c r="C122" s="4" t="s">
        <v>172</v>
      </c>
      <c r="D122" s="4" t="s">
        <v>24</v>
      </c>
      <c r="E122" s="4">
        <v>146045</v>
      </c>
      <c r="F122">
        <v>0</v>
      </c>
    </row>
    <row r="123" spans="1:6" ht="196" customHeight="1" x14ac:dyDescent="0.35">
      <c r="A123" s="4" t="s">
        <v>12</v>
      </c>
      <c r="B123" s="4">
        <v>27366</v>
      </c>
      <c r="C123" s="4" t="s">
        <v>173</v>
      </c>
      <c r="D123" s="4" t="s">
        <v>12</v>
      </c>
      <c r="E123" s="4">
        <v>122705</v>
      </c>
      <c r="F123">
        <v>1</v>
      </c>
    </row>
    <row r="124" spans="1:6" ht="196" customHeight="1" x14ac:dyDescent="0.35">
      <c r="A124" s="4" t="s">
        <v>23</v>
      </c>
      <c r="B124" s="4">
        <v>26264</v>
      </c>
      <c r="C124" s="4" t="s">
        <v>174</v>
      </c>
      <c r="D124" s="4" t="s">
        <v>23</v>
      </c>
      <c r="E124" s="4">
        <v>118759</v>
      </c>
      <c r="F124">
        <v>1</v>
      </c>
    </row>
    <row r="125" spans="1:6" ht="196" customHeight="1" x14ac:dyDescent="0.35">
      <c r="A125" s="4" t="s">
        <v>31</v>
      </c>
      <c r="B125" s="4">
        <v>27531</v>
      </c>
      <c r="C125" s="4" t="s">
        <v>175</v>
      </c>
      <c r="D125" s="4" t="s">
        <v>8</v>
      </c>
      <c r="E125" s="4">
        <v>123563</v>
      </c>
      <c r="F125">
        <v>-2</v>
      </c>
    </row>
    <row r="126" spans="1:6" ht="196" customHeight="1" x14ac:dyDescent="0.35">
      <c r="A126" s="4" t="s">
        <v>42</v>
      </c>
      <c r="B126" s="4">
        <v>24385</v>
      </c>
      <c r="C126" s="4" t="s">
        <v>176</v>
      </c>
      <c r="D126" s="4" t="s">
        <v>44</v>
      </c>
      <c r="E126" s="4">
        <v>111511</v>
      </c>
      <c r="F126">
        <v>2</v>
      </c>
    </row>
    <row r="127" spans="1:6" ht="196" customHeight="1" x14ac:dyDescent="0.35">
      <c r="A127" s="4" t="s">
        <v>19</v>
      </c>
      <c r="B127" s="4">
        <v>13013</v>
      </c>
      <c r="C127" s="4" t="s">
        <v>177</v>
      </c>
      <c r="D127" s="4" t="s">
        <v>19</v>
      </c>
      <c r="E127" s="4">
        <v>54302</v>
      </c>
      <c r="F127">
        <v>1</v>
      </c>
    </row>
    <row r="128" spans="1:6" ht="196" customHeight="1" x14ac:dyDescent="0.35">
      <c r="A128" s="4" t="s">
        <v>38</v>
      </c>
      <c r="B128" s="4">
        <v>13362</v>
      </c>
      <c r="C128" s="4" t="s">
        <v>178</v>
      </c>
      <c r="D128" s="4" t="s">
        <v>38</v>
      </c>
      <c r="E128" s="4">
        <v>55869</v>
      </c>
      <c r="F128">
        <v>0</v>
      </c>
    </row>
    <row r="129" spans="1:7" ht="196" customHeight="1" x14ac:dyDescent="0.35">
      <c r="A129" s="4" t="s">
        <v>101</v>
      </c>
      <c r="B129" s="4">
        <v>44538</v>
      </c>
      <c r="C129" s="4" t="s">
        <v>179</v>
      </c>
      <c r="D129" s="4" t="s">
        <v>101</v>
      </c>
      <c r="E129" s="4">
        <v>181880</v>
      </c>
      <c r="F129">
        <v>1</v>
      </c>
    </row>
    <row r="130" spans="1:7" ht="196" customHeight="1" x14ac:dyDescent="0.35">
      <c r="A130" s="4" t="s">
        <v>138</v>
      </c>
      <c r="B130" s="4">
        <v>12040</v>
      </c>
      <c r="C130" s="4" t="s">
        <v>180</v>
      </c>
      <c r="D130" s="4" t="s">
        <v>24</v>
      </c>
      <c r="E130" s="4">
        <v>50208</v>
      </c>
      <c r="G130">
        <v>1</v>
      </c>
    </row>
    <row r="131" spans="1:7" ht="196" customHeight="1" x14ac:dyDescent="0.35">
      <c r="A131" s="4" t="s">
        <v>123</v>
      </c>
      <c r="B131" s="4">
        <v>18216</v>
      </c>
      <c r="C131" s="4" t="s">
        <v>181</v>
      </c>
      <c r="D131" s="4" t="s">
        <v>29</v>
      </c>
      <c r="E131" s="4">
        <v>80547</v>
      </c>
      <c r="F131">
        <v>1</v>
      </c>
    </row>
    <row r="132" spans="1:7" ht="196" customHeight="1" x14ac:dyDescent="0.35">
      <c r="A132" s="4" t="s">
        <v>118</v>
      </c>
      <c r="B132" s="4">
        <v>41398</v>
      </c>
      <c r="C132" s="4" t="s">
        <v>182</v>
      </c>
      <c r="D132" s="4" t="s">
        <v>118</v>
      </c>
      <c r="E132" s="4">
        <v>172939</v>
      </c>
      <c r="F132">
        <v>0</v>
      </c>
    </row>
    <row r="133" spans="1:7" ht="196" customHeight="1" x14ac:dyDescent="0.35">
      <c r="A133" s="4" t="s">
        <v>28</v>
      </c>
      <c r="B133" s="4">
        <v>25932</v>
      </c>
      <c r="C133" s="4" t="s">
        <v>183</v>
      </c>
      <c r="D133" s="4" t="s">
        <v>28</v>
      </c>
      <c r="E133" s="4">
        <v>117318</v>
      </c>
      <c r="F133">
        <v>0</v>
      </c>
    </row>
    <row r="134" spans="1:7" ht="196" customHeight="1" x14ac:dyDescent="0.35">
      <c r="A134" s="4" t="s">
        <v>62</v>
      </c>
      <c r="B134" s="4">
        <v>15787</v>
      </c>
      <c r="C134" s="4" t="s">
        <v>184</v>
      </c>
      <c r="D134" s="4" t="s">
        <v>62</v>
      </c>
      <c r="E134" s="4">
        <v>67519</v>
      </c>
      <c r="F134">
        <v>1</v>
      </c>
    </row>
    <row r="135" spans="1:7" ht="196" customHeight="1" x14ac:dyDescent="0.35">
      <c r="A135" s="4" t="s">
        <v>185</v>
      </c>
      <c r="B135" s="4">
        <v>14594</v>
      </c>
      <c r="C135" s="4" t="s">
        <v>186</v>
      </c>
      <c r="D135" s="4" t="s">
        <v>12</v>
      </c>
      <c r="E135" s="4">
        <v>60692</v>
      </c>
      <c r="G135">
        <v>1</v>
      </c>
    </row>
    <row r="136" spans="1:7" ht="196" customHeight="1" x14ac:dyDescent="0.35">
      <c r="A136" s="4" t="s">
        <v>28</v>
      </c>
      <c r="B136" s="4">
        <v>15118</v>
      </c>
      <c r="C136" s="4" t="s">
        <v>187</v>
      </c>
      <c r="D136" s="4" t="s">
        <v>28</v>
      </c>
      <c r="E136" s="4">
        <v>64143</v>
      </c>
      <c r="F136">
        <v>1</v>
      </c>
    </row>
    <row r="137" spans="1:7" ht="196" customHeight="1" x14ac:dyDescent="0.35">
      <c r="A137" s="4" t="s">
        <v>8</v>
      </c>
      <c r="B137" s="4">
        <v>10660</v>
      </c>
      <c r="C137" s="4" t="s">
        <v>188</v>
      </c>
      <c r="D137" s="4" t="s">
        <v>8</v>
      </c>
      <c r="E137" s="4">
        <v>44379</v>
      </c>
      <c r="F137">
        <v>0</v>
      </c>
    </row>
    <row r="138" spans="1:7" ht="196" customHeight="1" x14ac:dyDescent="0.35">
      <c r="A138" s="4" t="s">
        <v>23</v>
      </c>
      <c r="B138" s="4">
        <v>23973</v>
      </c>
      <c r="C138" s="4" t="s">
        <v>189</v>
      </c>
      <c r="D138" s="4" t="s">
        <v>23</v>
      </c>
      <c r="E138" s="4">
        <v>110248</v>
      </c>
      <c r="F138">
        <v>0</v>
      </c>
    </row>
    <row r="139" spans="1:7" ht="196" customHeight="1" x14ac:dyDescent="0.35">
      <c r="A139" s="4" t="s">
        <v>28</v>
      </c>
      <c r="B139" s="4">
        <v>28990</v>
      </c>
      <c r="C139" s="4" t="s">
        <v>190</v>
      </c>
      <c r="D139" s="4" t="s">
        <v>28</v>
      </c>
      <c r="E139" s="4">
        <v>128632</v>
      </c>
      <c r="F139">
        <v>0</v>
      </c>
    </row>
    <row r="140" spans="1:7" ht="196" customHeight="1" x14ac:dyDescent="0.35">
      <c r="A140" s="4" t="s">
        <v>31</v>
      </c>
      <c r="B140" s="4">
        <v>14159</v>
      </c>
      <c r="C140" s="4" t="s">
        <v>191</v>
      </c>
      <c r="D140" s="4" t="s">
        <v>8</v>
      </c>
      <c r="E140" s="4">
        <v>59193</v>
      </c>
      <c r="F140">
        <v>-1</v>
      </c>
    </row>
    <row r="141" spans="1:7" ht="196" customHeight="1" x14ac:dyDescent="0.35">
      <c r="A141" s="4" t="s">
        <v>62</v>
      </c>
      <c r="B141" s="4">
        <v>17925</v>
      </c>
      <c r="C141" s="4" t="s">
        <v>192</v>
      </c>
      <c r="D141" s="4" t="s">
        <v>62</v>
      </c>
      <c r="E141" s="4">
        <v>79314</v>
      </c>
      <c r="F141">
        <v>0</v>
      </c>
    </row>
    <row r="142" spans="1:7" ht="196" customHeight="1" x14ac:dyDescent="0.35">
      <c r="A142" s="4" t="s">
        <v>193</v>
      </c>
      <c r="B142" s="4">
        <v>41118</v>
      </c>
      <c r="C142" s="4" t="s">
        <v>194</v>
      </c>
      <c r="D142" s="4" t="s">
        <v>8</v>
      </c>
      <c r="E142" s="4">
        <v>171568</v>
      </c>
      <c r="F142">
        <v>0</v>
      </c>
    </row>
    <row r="143" spans="1:7" ht="196" customHeight="1" x14ac:dyDescent="0.35">
      <c r="A143" s="4" t="s">
        <v>33</v>
      </c>
      <c r="B143" s="4">
        <v>11033</v>
      </c>
      <c r="C143" s="4" t="s">
        <v>195</v>
      </c>
      <c r="D143" s="4" t="s">
        <v>35</v>
      </c>
      <c r="E143" s="4">
        <v>46050</v>
      </c>
      <c r="F143">
        <v>-2</v>
      </c>
    </row>
    <row r="144" spans="1:7" ht="196" customHeight="1" x14ac:dyDescent="0.35">
      <c r="A144" s="4" t="s">
        <v>35</v>
      </c>
      <c r="B144" s="4">
        <v>14658</v>
      </c>
      <c r="C144" s="4" t="s">
        <v>196</v>
      </c>
      <c r="D144" s="4" t="s">
        <v>35</v>
      </c>
      <c r="E144" s="4">
        <v>61065</v>
      </c>
      <c r="F144">
        <v>-2</v>
      </c>
    </row>
    <row r="145" spans="1:7" ht="196" customHeight="1" x14ac:dyDescent="0.35">
      <c r="A145" s="4" t="s">
        <v>33</v>
      </c>
      <c r="B145" s="4">
        <v>26360</v>
      </c>
      <c r="C145" s="4" t="s">
        <v>197</v>
      </c>
      <c r="D145" s="4" t="s">
        <v>35</v>
      </c>
      <c r="E145" s="4">
        <v>119482</v>
      </c>
      <c r="F145">
        <v>-1</v>
      </c>
    </row>
    <row r="146" spans="1:7" ht="196" customHeight="1" x14ac:dyDescent="0.35">
      <c r="A146" s="4" t="s">
        <v>16</v>
      </c>
      <c r="B146" s="4">
        <v>42996</v>
      </c>
      <c r="C146" s="4" t="s">
        <v>198</v>
      </c>
      <c r="D146" s="4" t="s">
        <v>16</v>
      </c>
      <c r="E146" s="4">
        <v>177406</v>
      </c>
      <c r="F146">
        <v>1</v>
      </c>
    </row>
    <row r="147" spans="1:7" ht="196" customHeight="1" x14ac:dyDescent="0.35">
      <c r="A147" s="4" t="s">
        <v>199</v>
      </c>
      <c r="B147" s="4">
        <v>52242</v>
      </c>
      <c r="C147" s="4" t="s">
        <v>200</v>
      </c>
      <c r="D147" s="4" t="s">
        <v>40</v>
      </c>
      <c r="E147" s="4">
        <v>205398</v>
      </c>
      <c r="F147">
        <v>1</v>
      </c>
    </row>
    <row r="148" spans="1:7" ht="196" customHeight="1" x14ac:dyDescent="0.35">
      <c r="A148" s="4" t="s">
        <v>38</v>
      </c>
      <c r="B148" s="4">
        <v>41351</v>
      </c>
      <c r="C148" s="4" t="s">
        <v>201</v>
      </c>
      <c r="D148" s="4" t="s">
        <v>38</v>
      </c>
      <c r="E148" s="4">
        <v>172661</v>
      </c>
      <c r="F148">
        <v>1</v>
      </c>
    </row>
    <row r="149" spans="1:7" ht="196" customHeight="1" x14ac:dyDescent="0.35">
      <c r="A149" s="4" t="s">
        <v>29</v>
      </c>
      <c r="B149" s="4">
        <v>4564</v>
      </c>
      <c r="C149" s="4" t="s">
        <v>202</v>
      </c>
      <c r="D149" s="4" t="s">
        <v>29</v>
      </c>
      <c r="E149" s="4">
        <v>15991</v>
      </c>
      <c r="G149">
        <v>1</v>
      </c>
    </row>
    <row r="150" spans="1:7" ht="196" customHeight="1" x14ac:dyDescent="0.35">
      <c r="A150" s="4" t="s">
        <v>8</v>
      </c>
      <c r="B150" s="4">
        <v>5779</v>
      </c>
      <c r="C150" s="4" t="s">
        <v>203</v>
      </c>
      <c r="D150" s="4" t="s">
        <v>8</v>
      </c>
      <c r="E150" s="4">
        <v>22078</v>
      </c>
      <c r="F150">
        <v>0</v>
      </c>
    </row>
    <row r="151" spans="1:7" ht="196" customHeight="1" x14ac:dyDescent="0.35">
      <c r="A151" s="4" t="s">
        <v>138</v>
      </c>
      <c r="B151" s="4">
        <v>6705</v>
      </c>
      <c r="C151" s="4" t="s">
        <v>204</v>
      </c>
      <c r="D151" s="4" t="s">
        <v>24</v>
      </c>
      <c r="E151" s="4">
        <v>25203</v>
      </c>
      <c r="G151">
        <v>1</v>
      </c>
    </row>
    <row r="152" spans="1:7" ht="196" customHeight="1" x14ac:dyDescent="0.35">
      <c r="A152" s="4" t="s">
        <v>28</v>
      </c>
      <c r="B152" s="4">
        <v>34620</v>
      </c>
      <c r="C152" s="4" t="s">
        <v>205</v>
      </c>
      <c r="D152" s="4" t="s">
        <v>28</v>
      </c>
      <c r="E152" s="4">
        <v>148265</v>
      </c>
      <c r="F152">
        <v>0</v>
      </c>
    </row>
    <row r="153" spans="1:7" ht="196" customHeight="1" x14ac:dyDescent="0.35">
      <c r="A153" s="4" t="s">
        <v>8</v>
      </c>
      <c r="B153" s="4">
        <v>23613</v>
      </c>
      <c r="C153" s="4" t="s">
        <v>206</v>
      </c>
      <c r="D153" s="4" t="s">
        <v>8</v>
      </c>
      <c r="E153" s="4">
        <v>107957</v>
      </c>
      <c r="F153">
        <v>1</v>
      </c>
    </row>
    <row r="154" spans="1:7" ht="196" customHeight="1" x14ac:dyDescent="0.35">
      <c r="A154" s="4" t="s">
        <v>29</v>
      </c>
      <c r="B154" s="4">
        <v>48597</v>
      </c>
      <c r="C154" s="4" t="s">
        <v>207</v>
      </c>
      <c r="D154" s="4" t="s">
        <v>29</v>
      </c>
      <c r="E154" s="4">
        <v>195187</v>
      </c>
      <c r="G154">
        <v>1</v>
      </c>
    </row>
    <row r="155" spans="1:7" ht="196" customHeight="1" x14ac:dyDescent="0.35">
      <c r="A155" s="4" t="s">
        <v>12</v>
      </c>
      <c r="B155" s="4">
        <v>38684</v>
      </c>
      <c r="C155" s="4" t="s">
        <v>208</v>
      </c>
      <c r="D155" s="4" t="s">
        <v>12</v>
      </c>
      <c r="E155" s="4">
        <v>163320</v>
      </c>
      <c r="F155">
        <v>0</v>
      </c>
    </row>
    <row r="156" spans="1:7" ht="196" customHeight="1" x14ac:dyDescent="0.35">
      <c r="A156" s="4" t="s">
        <v>40</v>
      </c>
      <c r="B156" s="4">
        <v>40150</v>
      </c>
      <c r="C156" s="4" t="s">
        <v>209</v>
      </c>
      <c r="D156" s="4" t="s">
        <v>40</v>
      </c>
      <c r="E156" s="4">
        <v>167828</v>
      </c>
      <c r="G156">
        <v>1</v>
      </c>
    </row>
    <row r="157" spans="1:7" ht="196" customHeight="1" x14ac:dyDescent="0.35">
      <c r="A157" s="4" t="s">
        <v>31</v>
      </c>
      <c r="B157" s="4">
        <v>22199</v>
      </c>
      <c r="C157" s="4" t="s">
        <v>210</v>
      </c>
      <c r="D157" s="4" t="s">
        <v>8</v>
      </c>
      <c r="E157" s="4">
        <v>101250</v>
      </c>
      <c r="F157">
        <v>-1</v>
      </c>
    </row>
    <row r="158" spans="1:7" ht="196" customHeight="1" x14ac:dyDescent="0.35">
      <c r="A158" s="4" t="s">
        <v>23</v>
      </c>
      <c r="B158" s="4">
        <v>1748</v>
      </c>
      <c r="C158" s="4" t="s">
        <v>211</v>
      </c>
      <c r="D158" s="4" t="s">
        <v>23</v>
      </c>
      <c r="E158" s="4">
        <v>4793</v>
      </c>
      <c r="F158">
        <v>1</v>
      </c>
    </row>
    <row r="159" spans="1:7" ht="196" customHeight="1" x14ac:dyDescent="0.35">
      <c r="A159" s="4" t="s">
        <v>118</v>
      </c>
      <c r="B159" s="4">
        <v>4657</v>
      </c>
      <c r="C159" s="4" t="s">
        <v>212</v>
      </c>
      <c r="D159" s="4" t="s">
        <v>118</v>
      </c>
      <c r="E159" s="4">
        <v>16329</v>
      </c>
      <c r="F159">
        <v>1</v>
      </c>
    </row>
    <row r="160" spans="1:7" ht="196" customHeight="1" x14ac:dyDescent="0.35">
      <c r="A160" s="4" t="s">
        <v>8</v>
      </c>
      <c r="B160" s="4">
        <v>24483</v>
      </c>
      <c r="C160" s="4" t="s">
        <v>213</v>
      </c>
      <c r="D160" s="4" t="s">
        <v>8</v>
      </c>
      <c r="E160" s="4">
        <v>111766</v>
      </c>
      <c r="F160">
        <v>0</v>
      </c>
    </row>
    <row r="161" spans="1:7" ht="196" customHeight="1" x14ac:dyDescent="0.35">
      <c r="A161" s="4" t="s">
        <v>23</v>
      </c>
      <c r="B161" s="4">
        <v>28578</v>
      </c>
      <c r="C161" s="4" t="s">
        <v>214</v>
      </c>
      <c r="D161" s="4" t="s">
        <v>23</v>
      </c>
      <c r="E161" s="4">
        <v>126527</v>
      </c>
      <c r="F161">
        <v>0</v>
      </c>
    </row>
    <row r="162" spans="1:7" ht="196" customHeight="1" x14ac:dyDescent="0.35">
      <c r="A162" s="4" t="s">
        <v>215</v>
      </c>
      <c r="B162" s="4">
        <v>41301</v>
      </c>
      <c r="C162" s="4" t="s">
        <v>216</v>
      </c>
      <c r="D162" s="4" t="s">
        <v>16</v>
      </c>
      <c r="E162" s="4">
        <v>172407</v>
      </c>
      <c r="F162">
        <v>-2</v>
      </c>
    </row>
    <row r="163" spans="1:7" ht="196" customHeight="1" x14ac:dyDescent="0.35">
      <c r="A163" s="4" t="s">
        <v>112</v>
      </c>
      <c r="B163" s="4">
        <v>35842</v>
      </c>
      <c r="C163" s="4" t="s">
        <v>217</v>
      </c>
      <c r="D163" s="4" t="s">
        <v>19</v>
      </c>
      <c r="E163" s="4">
        <v>153044</v>
      </c>
      <c r="G163">
        <v>1</v>
      </c>
    </row>
    <row r="164" spans="1:7" ht="196" customHeight="1" x14ac:dyDescent="0.35">
      <c r="A164" s="4" t="s">
        <v>218</v>
      </c>
      <c r="B164" s="4">
        <v>28804</v>
      </c>
      <c r="C164" s="4" t="s">
        <v>219</v>
      </c>
      <c r="D164" s="4" t="s">
        <v>118</v>
      </c>
      <c r="E164" s="4">
        <v>127565</v>
      </c>
      <c r="F164">
        <v>0</v>
      </c>
    </row>
    <row r="165" spans="1:7" ht="196" customHeight="1" x14ac:dyDescent="0.35">
      <c r="A165" s="4" t="s">
        <v>220</v>
      </c>
      <c r="B165" s="4">
        <v>25158</v>
      </c>
      <c r="C165" s="4" t="s">
        <v>221</v>
      </c>
      <c r="D165" s="4" t="s">
        <v>220</v>
      </c>
      <c r="E165" s="4">
        <v>114622</v>
      </c>
      <c r="F165">
        <v>1</v>
      </c>
    </row>
    <row r="166" spans="1:7" ht="196" customHeight="1" x14ac:dyDescent="0.35">
      <c r="A166" s="4" t="s">
        <v>101</v>
      </c>
      <c r="B166" s="4">
        <v>41187</v>
      </c>
      <c r="C166" s="4" t="s">
        <v>222</v>
      </c>
      <c r="D166" s="4" t="s">
        <v>101</v>
      </c>
      <c r="E166" s="4">
        <v>171869</v>
      </c>
      <c r="F166">
        <v>0</v>
      </c>
    </row>
    <row r="167" spans="1:7" ht="196" customHeight="1" x14ac:dyDescent="0.35">
      <c r="A167" s="4" t="s">
        <v>101</v>
      </c>
      <c r="B167" s="4">
        <v>15602</v>
      </c>
      <c r="C167" s="4" t="s">
        <v>223</v>
      </c>
      <c r="D167" s="4" t="s">
        <v>101</v>
      </c>
      <c r="E167" s="4">
        <v>67026</v>
      </c>
      <c r="F167">
        <v>0</v>
      </c>
    </row>
    <row r="168" spans="1:7" ht="196" customHeight="1" x14ac:dyDescent="0.35">
      <c r="A168" s="4" t="s">
        <v>116</v>
      </c>
      <c r="B168" s="4">
        <v>43821</v>
      </c>
      <c r="C168" s="4" t="s">
        <v>224</v>
      </c>
      <c r="D168" s="4" t="s">
        <v>118</v>
      </c>
      <c r="E168" s="4">
        <v>179817</v>
      </c>
      <c r="F168">
        <v>0</v>
      </c>
    </row>
    <row r="169" spans="1:7" ht="196" customHeight="1" x14ac:dyDescent="0.35">
      <c r="A169" s="4" t="s">
        <v>118</v>
      </c>
      <c r="B169" s="4">
        <v>48554</v>
      </c>
      <c r="C169" s="4" t="s">
        <v>225</v>
      </c>
      <c r="D169" s="4" t="s">
        <v>118</v>
      </c>
      <c r="E169" s="4">
        <v>194882</v>
      </c>
      <c r="F169">
        <v>1</v>
      </c>
    </row>
    <row r="170" spans="1:7" ht="196" customHeight="1" x14ac:dyDescent="0.35">
      <c r="A170" s="4" t="s">
        <v>42</v>
      </c>
      <c r="B170" s="4">
        <v>44551</v>
      </c>
      <c r="C170" s="4" t="s">
        <v>226</v>
      </c>
      <c r="D170" s="4" t="s">
        <v>44</v>
      </c>
      <c r="E170" s="4">
        <v>181961</v>
      </c>
      <c r="F170">
        <v>0</v>
      </c>
    </row>
    <row r="171" spans="1:7" ht="196" customHeight="1" x14ac:dyDescent="0.35">
      <c r="A171" s="4" t="s">
        <v>75</v>
      </c>
      <c r="B171" s="4">
        <v>23383</v>
      </c>
      <c r="C171" s="4" t="s">
        <v>227</v>
      </c>
      <c r="D171" s="4" t="s">
        <v>77</v>
      </c>
      <c r="E171" s="4">
        <v>107055</v>
      </c>
      <c r="F171">
        <v>0</v>
      </c>
    </row>
    <row r="172" spans="1:7" ht="196" customHeight="1" x14ac:dyDescent="0.35">
      <c r="A172" s="4" t="s">
        <v>40</v>
      </c>
      <c r="B172" s="4">
        <v>23343</v>
      </c>
      <c r="C172" s="4" t="s">
        <v>228</v>
      </c>
      <c r="D172" s="4" t="s">
        <v>40</v>
      </c>
      <c r="E172" s="4">
        <v>106654</v>
      </c>
      <c r="F172">
        <v>1</v>
      </c>
    </row>
    <row r="173" spans="1:7" ht="196" customHeight="1" x14ac:dyDescent="0.35">
      <c r="A173" s="4" t="s">
        <v>26</v>
      </c>
      <c r="B173" s="4">
        <v>967</v>
      </c>
      <c r="C173" s="4" t="s">
        <v>229</v>
      </c>
      <c r="D173" s="4" t="s">
        <v>28</v>
      </c>
      <c r="E173" s="4">
        <v>2220</v>
      </c>
      <c r="F173">
        <v>1</v>
      </c>
    </row>
    <row r="174" spans="1:7" ht="196" customHeight="1" x14ac:dyDescent="0.35">
      <c r="A174" s="4" t="s">
        <v>75</v>
      </c>
      <c r="B174" s="4">
        <v>36386</v>
      </c>
      <c r="C174" s="4" t="s">
        <v>230</v>
      </c>
      <c r="D174" s="4" t="s">
        <v>77</v>
      </c>
      <c r="E174" s="4">
        <v>154551</v>
      </c>
      <c r="F174">
        <v>-1</v>
      </c>
    </row>
    <row r="175" spans="1:7" ht="196" customHeight="1" x14ac:dyDescent="0.35">
      <c r="A175" s="4" t="s">
        <v>23</v>
      </c>
      <c r="B175" s="4">
        <v>11565</v>
      </c>
      <c r="C175" s="4" t="s">
        <v>231</v>
      </c>
      <c r="D175" s="4" t="s">
        <v>23</v>
      </c>
      <c r="E175" s="4">
        <v>48310</v>
      </c>
      <c r="F175">
        <v>1</v>
      </c>
    </row>
    <row r="176" spans="1:7" ht="196" customHeight="1" x14ac:dyDescent="0.35">
      <c r="A176" s="4" t="s">
        <v>23</v>
      </c>
      <c r="B176" s="4">
        <v>945</v>
      </c>
      <c r="C176" s="4" t="s">
        <v>232</v>
      </c>
      <c r="D176" s="4" t="s">
        <v>23</v>
      </c>
      <c r="E176" s="4">
        <v>1956</v>
      </c>
      <c r="F176">
        <v>1</v>
      </c>
    </row>
    <row r="177" spans="1:7" ht="196" customHeight="1" x14ac:dyDescent="0.35">
      <c r="A177" s="4" t="s">
        <v>77</v>
      </c>
      <c r="B177" s="4">
        <v>47976</v>
      </c>
      <c r="C177" s="4" t="s">
        <v>233</v>
      </c>
      <c r="D177" s="4" t="s">
        <v>77</v>
      </c>
      <c r="E177" s="4">
        <v>193052</v>
      </c>
      <c r="F177">
        <v>0</v>
      </c>
    </row>
    <row r="178" spans="1:7" ht="196" customHeight="1" x14ac:dyDescent="0.35">
      <c r="A178" s="4" t="s">
        <v>23</v>
      </c>
      <c r="B178" s="4">
        <v>37806</v>
      </c>
      <c r="C178" s="4" t="s">
        <v>234</v>
      </c>
      <c r="D178" s="4" t="s">
        <v>23</v>
      </c>
      <c r="E178" s="4">
        <v>160140</v>
      </c>
      <c r="F178">
        <v>0</v>
      </c>
    </row>
    <row r="179" spans="1:7" ht="196" customHeight="1" x14ac:dyDescent="0.35">
      <c r="A179" s="4" t="s">
        <v>77</v>
      </c>
      <c r="B179" s="4">
        <v>23570</v>
      </c>
      <c r="C179" s="4" t="s">
        <v>235</v>
      </c>
      <c r="D179" s="4" t="s">
        <v>77</v>
      </c>
      <c r="E179" s="4">
        <v>107776</v>
      </c>
      <c r="F179">
        <v>1</v>
      </c>
    </row>
    <row r="180" spans="1:7" ht="196" customHeight="1" x14ac:dyDescent="0.35">
      <c r="A180" s="4" t="s">
        <v>62</v>
      </c>
      <c r="B180" s="4">
        <v>52526</v>
      </c>
      <c r="C180" s="4" t="s">
        <v>236</v>
      </c>
      <c r="D180" s="4" t="s">
        <v>62</v>
      </c>
      <c r="E180" s="4">
        <v>206049</v>
      </c>
      <c r="F180">
        <v>1</v>
      </c>
    </row>
    <row r="181" spans="1:7" ht="196" customHeight="1" x14ac:dyDescent="0.35">
      <c r="A181" s="4" t="s">
        <v>185</v>
      </c>
      <c r="B181" s="4">
        <v>41444</v>
      </c>
      <c r="C181" s="4" t="s">
        <v>237</v>
      </c>
      <c r="D181" s="4" t="s">
        <v>12</v>
      </c>
      <c r="E181" s="4">
        <v>173011</v>
      </c>
      <c r="G181">
        <v>1</v>
      </c>
    </row>
    <row r="182" spans="1:7" ht="196" customHeight="1" x14ac:dyDescent="0.35">
      <c r="A182" s="4" t="s">
        <v>123</v>
      </c>
      <c r="B182" s="4">
        <v>19117</v>
      </c>
      <c r="C182" s="4" t="s">
        <v>238</v>
      </c>
      <c r="D182" s="4" t="s">
        <v>29</v>
      </c>
      <c r="E182" s="4">
        <v>86887</v>
      </c>
      <c r="F182">
        <v>0</v>
      </c>
    </row>
    <row r="183" spans="1:7" ht="196" customHeight="1" x14ac:dyDescent="0.35">
      <c r="A183" s="4" t="s">
        <v>62</v>
      </c>
      <c r="B183" s="4">
        <v>22255</v>
      </c>
      <c r="C183" s="4" t="s">
        <v>239</v>
      </c>
      <c r="D183" s="4" t="s">
        <v>62</v>
      </c>
      <c r="E183" s="4">
        <v>101394</v>
      </c>
      <c r="F183">
        <v>-1</v>
      </c>
    </row>
    <row r="184" spans="1:7" ht="196" customHeight="1" x14ac:dyDescent="0.35">
      <c r="A184" s="4" t="s">
        <v>24</v>
      </c>
      <c r="B184" s="4">
        <v>33819</v>
      </c>
      <c r="C184" s="4" t="s">
        <v>240</v>
      </c>
      <c r="D184" s="4" t="s">
        <v>24</v>
      </c>
      <c r="E184" s="4">
        <v>144868</v>
      </c>
      <c r="F184">
        <v>0</v>
      </c>
    </row>
    <row r="185" spans="1:7" ht="196" customHeight="1" x14ac:dyDescent="0.35">
      <c r="A185" s="4" t="s">
        <v>16</v>
      </c>
      <c r="B185" s="4">
        <v>21868</v>
      </c>
      <c r="C185" s="4" t="s">
        <v>241</v>
      </c>
      <c r="D185" s="4" t="s">
        <v>16</v>
      </c>
      <c r="E185" s="4">
        <v>98980</v>
      </c>
      <c r="F185">
        <v>-2</v>
      </c>
    </row>
    <row r="186" spans="1:7" ht="196" customHeight="1" x14ac:dyDescent="0.35">
      <c r="A186" s="4" t="s">
        <v>23</v>
      </c>
      <c r="B186" s="4">
        <v>4557</v>
      </c>
      <c r="C186" s="4" t="s">
        <v>242</v>
      </c>
      <c r="D186" s="4" t="s">
        <v>23</v>
      </c>
      <c r="E186" s="4">
        <v>15897</v>
      </c>
      <c r="F186">
        <v>0</v>
      </c>
    </row>
    <row r="187" spans="1:7" ht="196" customHeight="1" x14ac:dyDescent="0.35">
      <c r="A187" s="4" t="s">
        <v>77</v>
      </c>
      <c r="B187" s="4">
        <v>8837</v>
      </c>
      <c r="C187" s="4" t="s">
        <v>243</v>
      </c>
      <c r="D187" s="4" t="s">
        <v>77</v>
      </c>
      <c r="E187" s="4">
        <v>36137</v>
      </c>
      <c r="F187">
        <v>0</v>
      </c>
    </row>
    <row r="188" spans="1:7" ht="196" customHeight="1" x14ac:dyDescent="0.35">
      <c r="A188" s="4" t="s">
        <v>16</v>
      </c>
      <c r="B188" s="4">
        <v>28709</v>
      </c>
      <c r="C188" s="4" t="s">
        <v>244</v>
      </c>
      <c r="D188" s="4" t="s">
        <v>16</v>
      </c>
      <c r="E188" s="4">
        <v>127178</v>
      </c>
      <c r="F188">
        <v>0</v>
      </c>
    </row>
    <row r="189" spans="1:7" ht="196" customHeight="1" x14ac:dyDescent="0.35">
      <c r="A189" s="4" t="s">
        <v>40</v>
      </c>
      <c r="B189" s="4">
        <v>25746</v>
      </c>
      <c r="C189" s="4" t="s">
        <v>245</v>
      </c>
      <c r="D189" s="4" t="s">
        <v>40</v>
      </c>
      <c r="E189" s="4">
        <v>117135</v>
      </c>
      <c r="F189">
        <v>0</v>
      </c>
    </row>
    <row r="190" spans="1:7" ht="196" customHeight="1" x14ac:dyDescent="0.35">
      <c r="A190" s="4" t="s">
        <v>62</v>
      </c>
      <c r="B190" s="4">
        <v>17669</v>
      </c>
      <c r="C190" s="4" t="s">
        <v>246</v>
      </c>
      <c r="D190" s="4" t="s">
        <v>62</v>
      </c>
      <c r="E190" s="4">
        <v>77582</v>
      </c>
      <c r="F190">
        <v>1</v>
      </c>
    </row>
    <row r="191" spans="1:7" ht="196" customHeight="1" x14ac:dyDescent="0.35">
      <c r="A191" s="4" t="s">
        <v>40</v>
      </c>
      <c r="B191" s="4">
        <v>1963</v>
      </c>
      <c r="C191" s="4" t="s">
        <v>247</v>
      </c>
      <c r="D191" s="4" t="s">
        <v>40</v>
      </c>
      <c r="E191" s="4">
        <v>6064</v>
      </c>
      <c r="F191">
        <v>0</v>
      </c>
    </row>
    <row r="192" spans="1:7" ht="196" customHeight="1" x14ac:dyDescent="0.35">
      <c r="A192" s="4" t="s">
        <v>24</v>
      </c>
      <c r="B192" s="4">
        <v>35785</v>
      </c>
      <c r="C192" s="4" t="s">
        <v>248</v>
      </c>
      <c r="D192" s="4" t="s">
        <v>24</v>
      </c>
      <c r="E192" s="4">
        <v>152849</v>
      </c>
      <c r="F192">
        <v>0</v>
      </c>
    </row>
    <row r="193" spans="1:7" ht="196" customHeight="1" x14ac:dyDescent="0.35">
      <c r="A193" s="4" t="s">
        <v>28</v>
      </c>
      <c r="B193" s="4">
        <v>2845</v>
      </c>
      <c r="C193" s="4" t="s">
        <v>249</v>
      </c>
      <c r="D193" s="4" t="s">
        <v>28</v>
      </c>
      <c r="E193" s="4">
        <v>9692</v>
      </c>
      <c r="F193">
        <v>1</v>
      </c>
    </row>
    <row r="194" spans="1:7" ht="196" customHeight="1" x14ac:dyDescent="0.35">
      <c r="A194" s="4" t="s">
        <v>12</v>
      </c>
      <c r="B194" s="4">
        <v>26920</v>
      </c>
      <c r="C194" s="4" t="s">
        <v>250</v>
      </c>
      <c r="D194" s="4" t="s">
        <v>12</v>
      </c>
      <c r="E194" s="4">
        <v>121238</v>
      </c>
      <c r="F194">
        <v>-1</v>
      </c>
    </row>
    <row r="195" spans="1:7" ht="196" customHeight="1" x14ac:dyDescent="0.35">
      <c r="A195" s="4" t="s">
        <v>31</v>
      </c>
      <c r="B195" s="4">
        <v>43617</v>
      </c>
      <c r="C195" s="4" t="s">
        <v>251</v>
      </c>
      <c r="D195" s="4" t="s">
        <v>8</v>
      </c>
      <c r="E195" s="4">
        <v>179161</v>
      </c>
      <c r="F195">
        <v>-2</v>
      </c>
    </row>
    <row r="196" spans="1:7" ht="196" customHeight="1" x14ac:dyDescent="0.35">
      <c r="A196" s="4" t="s">
        <v>62</v>
      </c>
      <c r="B196" s="4">
        <v>5622</v>
      </c>
      <c r="C196" s="4" t="s">
        <v>252</v>
      </c>
      <c r="D196" s="4" t="s">
        <v>62</v>
      </c>
      <c r="E196" s="4">
        <v>20603</v>
      </c>
      <c r="F196">
        <v>0</v>
      </c>
    </row>
    <row r="197" spans="1:7" ht="196" customHeight="1" x14ac:dyDescent="0.35">
      <c r="A197" s="4" t="s">
        <v>29</v>
      </c>
      <c r="B197" s="4">
        <v>14073</v>
      </c>
      <c r="C197" s="4" t="s">
        <v>253</v>
      </c>
      <c r="D197" s="4" t="s">
        <v>29</v>
      </c>
      <c r="E197" s="4">
        <v>58811</v>
      </c>
      <c r="G197">
        <v>1</v>
      </c>
    </row>
    <row r="198" spans="1:7" ht="196" customHeight="1" x14ac:dyDescent="0.35">
      <c r="A198" s="4" t="s">
        <v>10</v>
      </c>
      <c r="B198" s="4">
        <v>14717</v>
      </c>
      <c r="C198" s="4" t="s">
        <v>254</v>
      </c>
      <c r="D198" s="4" t="s">
        <v>12</v>
      </c>
      <c r="E198" s="4">
        <v>61436</v>
      </c>
      <c r="F198">
        <v>0</v>
      </c>
    </row>
    <row r="199" spans="1:7" ht="196" customHeight="1" x14ac:dyDescent="0.35">
      <c r="A199" s="4" t="s">
        <v>112</v>
      </c>
      <c r="B199" s="4">
        <v>19768</v>
      </c>
      <c r="C199" s="4" t="s">
        <v>255</v>
      </c>
      <c r="D199" s="4" t="s">
        <v>19</v>
      </c>
      <c r="E199" s="4">
        <v>90183</v>
      </c>
      <c r="G199">
        <v>1</v>
      </c>
    </row>
    <row r="200" spans="1:7" ht="196" customHeight="1" x14ac:dyDescent="0.35">
      <c r="A200" s="4" t="s">
        <v>23</v>
      </c>
      <c r="B200" s="4">
        <v>19187</v>
      </c>
      <c r="C200" s="4" t="s">
        <v>256</v>
      </c>
      <c r="D200" s="4" t="s">
        <v>23</v>
      </c>
      <c r="E200" s="4">
        <v>87280</v>
      </c>
      <c r="F200">
        <v>1</v>
      </c>
    </row>
    <row r="201" spans="1:7" ht="196" customHeight="1" x14ac:dyDescent="0.35">
      <c r="A201" s="4" t="s">
        <v>199</v>
      </c>
      <c r="B201" s="4">
        <v>14143</v>
      </c>
      <c r="C201" s="4" t="s">
        <v>257</v>
      </c>
      <c r="D201" s="4" t="s">
        <v>40</v>
      </c>
      <c r="E201" s="4">
        <v>59093</v>
      </c>
      <c r="G20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Final Result Hard Copy</vt:lpstr>
      <vt:lpstr>Final Result</vt:lpstr>
      <vt:lpstr>Combined Labels</vt:lpstr>
      <vt:lpstr>Pietro Labels</vt:lpstr>
      <vt:lpstr>Nico Labels</vt:lpstr>
      <vt:lpstr>Nico 100 Labels</vt:lpstr>
      <vt:lpstr>Nico 200 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Fabian Roeben</cp:lastModifiedBy>
  <dcterms:created xsi:type="dcterms:W3CDTF">2024-04-09T07:12:56Z</dcterms:created>
  <dcterms:modified xsi:type="dcterms:W3CDTF">2024-06-03T08:26:04Z</dcterms:modified>
</cp:coreProperties>
</file>