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8_{6EF9FA71-5FEB-43AF-AD50-BC2912B30B41}" xr6:coauthVersionLast="47" xr6:coauthVersionMax="47" xr10:uidLastSave="{00000000-0000-0000-0000-000000000000}"/>
  <bookViews>
    <workbookView xWindow="-120" yWindow="-120" windowWidth="29040" windowHeight="15840" xr2:uid="{1923E71E-4F0E-45F0-9912-24D797C5AE24}"/>
  </bookViews>
  <sheets>
    <sheet name="COORDENADAS" sheetId="4" r:id="rId1"/>
    <sheet name="pesoCaminhao" sheetId="7" r:id="rId2"/>
    <sheet name="Planilha2" sheetId="8" r:id="rId3"/>
    <sheet name="dbcaminhoes" sheetId="6" r:id="rId4"/>
    <sheet name="Planilha3" sheetId="9" r:id="rId5"/>
  </sheets>
  <definedNames>
    <definedName name="_xlnm._FilterDatabase" localSheetId="3" hidden="1">dbcaminhoes!$A$1:$K$34</definedName>
    <definedName name="_xlnm._FilterDatabase" localSheetId="1" hidden="1">pesoCaminhao!$A$1:$G$51</definedName>
    <definedName name="DadosExternos_1" localSheetId="0" hidden="1">COORDENADAS!$A$1:$K$1088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6" l="1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H34" i="6" l="1"/>
  <c r="G3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<sst xmlns="http://schemas.openxmlformats.org/spreadsheetml/2006/main" count="11335" uniqueCount="6580">
  <si>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</si>
  <si>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</si>
  <si>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</si>
  <si>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</si>
  <si>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</si>
  <si>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</si>
  <si>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</si>
  <si>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</si>
  <si>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</si>
  <si>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</si>
  <si>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</si>
  <si>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</si>
  <si>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</si>
  <si>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</si>
  <si>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</si>
  <si>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</si>
  <si>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</si>
  <si>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</si>
  <si>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</si>
  <si>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</si>
  <si>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</si>
  <si>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</si>
  <si>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</si>
  <si>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</si>
  <si>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</si>
  <si>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</si>
  <si>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</si>
  <si>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</si>
  <si>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</si>
  <si>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</si>
  <si>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</si>
  <si>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</si>
  <si>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</si>
  <si>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</si>
  <si>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</si>
  <si>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</si>
  <si>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</si>
  <si>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</si>
  <si>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</si>
  <si>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</si>
  <si>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</si>
  <si>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</si>
  <si>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</si>
  <si>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</si>
  <si>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</si>
  <si>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</si>
  <si>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</si>
  <si>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</si>
  <si>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</si>
  <si>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</si>
  <si>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</si>
  <si>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</si>
  <si>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</si>
  <si>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</si>
  <si>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</si>
  <si>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</si>
  <si>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</si>
  <si>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</si>
  <si>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</si>
  <si>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</si>
  <si>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</si>
  <si>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</si>
  <si>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</si>
  <si>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</si>
  <si>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</si>
  <si>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</si>
  <si>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</si>
  <si>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</si>
  <si>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</si>
  <si>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</si>
  <si>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</si>
  <si>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</si>
  <si>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</si>
  <si>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</si>
  <si>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</si>
  <si>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</si>
  <si>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</si>
  <si>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</si>
  <si>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</si>
  <si>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</si>
  <si>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</si>
  <si>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</si>
  <si>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</si>
  <si>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</si>
  <si>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</si>
  <si>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</si>
  <si>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</si>
  <si>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</si>
  <si>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</si>
  <si>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</si>
  <si>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</si>
  <si>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</si>
  <si>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</si>
  <si>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</si>
  <si>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</si>
  <si>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</si>
  <si>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</si>
  <si>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</si>
  <si>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</si>
  <si>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</si>
  <si>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</si>
  <si>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</si>
  <si>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</si>
  <si>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</si>
  <si>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</si>
  <si>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</si>
  <si>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</si>
  <si>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</si>
  <si>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</si>
  <si>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</si>
  <si>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</si>
  <si>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</si>
  <si>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</si>
  <si>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</si>
  <si>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</si>
  <si>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</si>
  <si>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</si>
  <si>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</si>
  <si>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</si>
  <si>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</si>
  <si>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</si>
  <si>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</si>
  <si>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</si>
  <si>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</si>
  <si>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</si>
  <si>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</si>
  <si>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</si>
  <si>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</si>
  <si>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</si>
  <si>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</si>
  <si>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</si>
  <si>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</si>
  <si>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</si>
  <si>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</si>
  <si>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</si>
  <si>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</si>
  <si>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</si>
  <si>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</si>
  <si>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</si>
  <si>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</si>
  <si>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</si>
  <si>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</si>
  <si>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</si>
  <si>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</si>
  <si>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</si>
  <si>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</si>
  <si>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</si>
  <si>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</si>
  <si>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</si>
  <si>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</si>
  <si>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</si>
  <si>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</si>
  <si>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</si>
  <si>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</si>
  <si>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</si>
  <si>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</si>
  <si>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</si>
  <si>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</si>
  <si>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</si>
  <si>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</si>
  <si>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</si>
  <si>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</si>
  <si>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</si>
  <si>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</si>
  <si>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</si>
  <si>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</si>
  <si>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</si>
  <si>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</si>
  <si>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</si>
  <si>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</si>
  <si>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</si>
  <si>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</si>
  <si>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</si>
  <si>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</si>
  <si>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</si>
  <si>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</si>
  <si>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</si>
  <si>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</si>
  <si>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</si>
  <si>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</si>
  <si>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</si>
  <si>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</si>
  <si>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</si>
  <si>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</si>
  <si>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</si>
  <si>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</si>
  <si>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</si>
  <si>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</si>
  <si>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</si>
  <si>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</si>
  <si>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</si>
  <si>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</si>
  <si>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</si>
  <si>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</si>
  <si>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</si>
  <si>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</si>
  <si>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</si>
  <si>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</si>
  <si>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</si>
  <si>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</si>
  <si>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</si>
  <si>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</si>
  <si>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</si>
  <si>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</si>
  <si>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</si>
  <si>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</si>
  <si>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</si>
  <si>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</si>
  <si>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</si>
  <si>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</si>
  <si>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</si>
  <si>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</si>
  <si>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</si>
  <si>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</si>
  <si>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</si>
  <si>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</si>
  <si>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</si>
  <si>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</si>
  <si>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</si>
  <si>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</si>
  <si>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</si>
  <si>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</si>
  <si>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</si>
  <si>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</si>
  <si>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</si>
  <si>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</si>
  <si>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</si>
  <si>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</si>
  <si>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</si>
  <si>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</si>
  <si>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</si>
  <si>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</si>
  <si>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</si>
  <si>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</si>
  <si>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</si>
  <si>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</si>
  <si>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</si>
  <si>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</si>
  <si>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</si>
  <si>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</si>
  <si>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</si>
  <si>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</si>
  <si>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</si>
  <si>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</si>
  <si>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</si>
  <si>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</si>
  <si>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</si>
  <si>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</si>
  <si>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</si>
  <si>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</si>
  <si>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</si>
  <si>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</si>
  <si>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</si>
  <si>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</si>
  <si>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</si>
  <si>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</si>
  <si>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</si>
  <si>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</si>
  <si>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</si>
  <si>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</si>
  <si>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</si>
  <si>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</si>
  <si>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</si>
  <si>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</si>
  <si>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</si>
  <si>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</si>
  <si>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</si>
  <si>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</si>
  <si>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</si>
  <si>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</si>
  <si>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</si>
  <si>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</si>
  <si>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</si>
  <si>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</si>
  <si>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</si>
  <si>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</si>
  <si>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</si>
  <si>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</si>
  <si>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</si>
  <si>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</si>
  <si>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</si>
  <si>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</si>
  <si>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</si>
  <si>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</si>
  <si>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</si>
  <si>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</si>
  <si>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</si>
  <si>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</si>
  <si>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</si>
  <si>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</si>
  <si>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</si>
  <si>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</si>
  <si>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</si>
  <si>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</si>
  <si>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</si>
  <si>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</si>
  <si>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</si>
  <si>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</si>
  <si>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</si>
  <si>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</si>
  <si>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</si>
  <si>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</si>
  <si>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</si>
  <si>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</si>
  <si>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</si>
  <si>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</si>
  <si>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</si>
  <si>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</si>
  <si>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</si>
  <si>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</si>
  <si>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</si>
  <si>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</si>
  <si>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</si>
  <si>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</si>
  <si>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</si>
  <si>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</si>
  <si>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</si>
  <si>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</si>
  <si>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</si>
  <si>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</si>
  <si>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</si>
  <si>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</si>
  <si>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</si>
  <si>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</si>
  <si>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</si>
  <si>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</si>
  <si>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</si>
  <si>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</si>
  <si>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</si>
  <si>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</si>
  <si>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</si>
  <si>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</si>
  <si>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</si>
  <si>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</si>
  <si>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</si>
  <si>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</si>
  <si>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</si>
  <si>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</si>
  <si>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</si>
  <si>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</si>
  <si>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</si>
  <si>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</si>
  <si>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</si>
  <si>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</si>
  <si>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</si>
  <si>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</si>
  <si>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</si>
  <si>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</si>
  <si>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</si>
  <si>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</si>
  <si>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</si>
  <si>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</si>
  <si>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</si>
  <si>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</si>
  <si>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</si>
  <si>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</si>
  <si>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</si>
  <si>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</si>
  <si>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</si>
  <si>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</si>
  <si>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</si>
  <si>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</si>
  <si>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</si>
  <si>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</si>
  <si>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</si>
  <si>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</si>
  <si>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</si>
  <si>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</si>
  <si>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</si>
  <si>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</si>
  <si>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</si>
  <si>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</si>
  <si>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</si>
  <si>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</si>
  <si>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</si>
  <si>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</si>
  <si>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</si>
  <si>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</si>
  <si>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</si>
  <si>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</si>
  <si>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</si>
  <si>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</si>
  <si>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</si>
  <si>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</si>
  <si>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</si>
  <si>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</si>
  <si>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</si>
  <si>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</si>
  <si>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</si>
  <si>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</si>
  <si>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</si>
  <si>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</si>
  <si>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</si>
  <si>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</si>
  <si>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</si>
  <si>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</si>
  <si>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</si>
  <si>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</si>
  <si>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</si>
  <si>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</si>
  <si>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</si>
  <si>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</si>
  <si>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</si>
  <si>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</si>
  <si>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</si>
  <si>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</si>
  <si>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</si>
  <si>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</si>
  <si>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</si>
  <si>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</si>
  <si>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</si>
  <si>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</si>
  <si>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</si>
  <si>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</si>
  <si>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</si>
  <si>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</si>
  <si>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</si>
  <si>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</si>
  <si>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</si>
  <si>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</si>
  <si>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</si>
  <si>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</si>
  <si>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</si>
  <si>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</si>
  <si>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</si>
  <si>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</si>
  <si>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</si>
  <si>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</si>
  <si>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</si>
  <si>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</si>
  <si>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</si>
  <si>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</si>
  <si>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</si>
  <si>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</si>
  <si>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</si>
  <si>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</si>
  <si>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</si>
  <si>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</si>
  <si>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</si>
  <si>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</si>
  <si>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</si>
  <si>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</si>
  <si>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</si>
  <si>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</si>
  <si>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</si>
  <si>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</si>
  <si>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</si>
  <si>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</si>
  <si>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</si>
  <si>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</si>
  <si>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</si>
  <si>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</si>
  <si>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</si>
  <si>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</si>
  <si>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</si>
  <si>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</si>
  <si>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</si>
  <si>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</si>
  <si>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</si>
  <si>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</si>
  <si>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</si>
  <si>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</si>
  <si>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</si>
  <si>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</si>
  <si>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</si>
  <si>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</si>
  <si>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</si>
  <si>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</si>
  <si>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</si>
  <si>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</si>
  <si>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</si>
  <si>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</si>
  <si>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</si>
  <si>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</si>
  <si>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</si>
  <si>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</si>
  <si>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</si>
  <si>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</si>
  <si>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</si>
  <si>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</si>
  <si>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</si>
  <si>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</si>
  <si>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</si>
  <si>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</si>
  <si>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</si>
  <si>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</si>
  <si>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</si>
  <si>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</si>
  <si>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</si>
  <si>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</si>
  <si>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</si>
  <si>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</si>
  <si>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</si>
  <si>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</si>
  <si>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</si>
  <si>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</si>
  <si>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</si>
  <si>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</si>
  <si>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</si>
  <si>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</si>
  <si>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</si>
  <si>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</si>
  <si>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</si>
  <si>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</si>
  <si>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</si>
  <si>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</si>
  <si>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</si>
  <si>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</si>
  <si>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</si>
  <si>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</si>
  <si>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</si>
  <si>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</si>
  <si>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</si>
  <si>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</si>
  <si>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</si>
  <si>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</si>
  <si>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</si>
  <si>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</si>
  <si>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</si>
  <si>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</si>
  <si>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</si>
  <si>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</si>
  <si>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</si>
  <si>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</si>
  <si>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</si>
  <si>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</si>
  <si>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</si>
  <si>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</si>
  <si>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</si>
  <si>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</si>
  <si>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</si>
  <si>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</si>
  <si>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</si>
  <si>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</si>
  <si>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</si>
  <si>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</si>
  <si>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</si>
  <si>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</si>
  <si>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</si>
  <si>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</si>
  <si>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</si>
  <si>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</si>
  <si>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</si>
  <si>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</si>
  <si>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</si>
  <si>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</si>
  <si>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</si>
  <si>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</si>
  <si>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</si>
  <si>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</si>
  <si>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</si>
  <si>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</si>
  <si>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</si>
  <si>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</si>
  <si>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</si>
  <si>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</si>
  <si>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</si>
  <si>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</si>
  <si>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</si>
  <si>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</si>
  <si>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</si>
  <si>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</si>
  <si>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</si>
  <si>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</si>
  <si>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</si>
  <si>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</si>
  <si>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</si>
  <si>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</si>
  <si>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</si>
  <si>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</si>
  <si>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</si>
  <si>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</si>
  <si>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</si>
  <si>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</si>
  <si>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</si>
  <si>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</si>
  <si>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</si>
  <si>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</si>
  <si>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</si>
  <si>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</si>
  <si>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</si>
  <si>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</si>
  <si>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</si>
  <si>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</si>
  <si>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</si>
  <si>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</si>
  <si>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</si>
  <si>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</si>
  <si>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</si>
  <si>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</si>
  <si>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</si>
  <si>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</si>
  <si>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</si>
  <si>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</si>
  <si>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</si>
  <si>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</si>
  <si>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</si>
  <si>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</si>
  <si>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</si>
  <si>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</si>
  <si>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</si>
  <si>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</si>
  <si>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</si>
  <si>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</si>
  <si>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</si>
  <si>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</si>
  <si>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</si>
  <si>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</si>
  <si>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</si>
  <si>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</si>
  <si>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</si>
  <si>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</si>
  <si>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</si>
  <si>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</si>
  <si>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</si>
  <si>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</si>
  <si>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</si>
  <si>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</si>
  <si>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</si>
  <si>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</si>
  <si>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</si>
  <si>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</si>
  <si>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</si>
  <si>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</si>
  <si>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</si>
  <si>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</si>
  <si>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</si>
  <si>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</si>
  <si>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</si>
  <si>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</si>
  <si>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</si>
  <si>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</si>
  <si>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</si>
  <si>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</si>
  <si>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</si>
  <si>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</si>
  <si>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</si>
  <si>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</si>
  <si>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</si>
  <si>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</si>
  <si>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</si>
  <si>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</si>
  <si>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</si>
  <si>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</si>
  <si>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</si>
  <si>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</si>
  <si>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</si>
  <si>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</si>
  <si>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</si>
  <si>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</si>
  <si>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</si>
  <si>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</si>
  <si>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</si>
  <si>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</si>
  <si>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</si>
  <si>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</si>
  <si>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</si>
  <si>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</si>
  <si>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</si>
  <si>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</si>
  <si>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</si>
  <si>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</si>
  <si>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</si>
  <si>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</si>
  <si>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</si>
  <si>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</si>
  <si>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</si>
  <si>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</si>
  <si>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</si>
  <si>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</si>
  <si>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</si>
  <si>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</si>
  <si>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</si>
  <si>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</si>
  <si>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</si>
  <si>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</si>
  <si>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</si>
  <si>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</si>
  <si>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</si>
  <si>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</si>
  <si>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</si>
  <si>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</si>
  <si>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</si>
  <si>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</si>
  <si>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</si>
  <si>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</si>
  <si>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</si>
  <si>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</si>
  <si>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</si>
  <si>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</si>
  <si>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</si>
  <si>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</si>
  <si>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</si>
  <si>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</si>
  <si>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</si>
  <si>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</si>
  <si>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</si>
  <si>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</si>
  <si>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</si>
  <si>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</si>
  <si>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</si>
  <si>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</si>
  <si>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</si>
  <si>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</si>
  <si>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</si>
  <si>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</si>
  <si>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</si>
  <si>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</si>
  <si>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</si>
  <si>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</si>
  <si>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</si>
  <si>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</si>
  <si>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</si>
  <si>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</si>
  <si>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</si>
  <si>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</si>
  <si>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</si>
  <si>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</si>
  <si>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</si>
  <si>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</si>
  <si>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</si>
  <si>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</si>
  <si>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</si>
  <si>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</si>
  <si>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</si>
  <si>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</si>
  <si>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</si>
  <si>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</si>
  <si>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</si>
  <si>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</si>
  <si>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</si>
  <si>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</si>
  <si>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</si>
  <si>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</si>
  <si>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</si>
  <si>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</si>
  <si>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</si>
  <si>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</si>
  <si>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</si>
  <si>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</si>
  <si>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</si>
  <si>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</si>
  <si>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</si>
  <si>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</si>
  <si>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</si>
  <si>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</si>
  <si>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</si>
  <si>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</si>
  <si>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</si>
  <si>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</si>
  <si>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</si>
  <si>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</si>
  <si>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</si>
  <si>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</si>
  <si>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</si>
  <si>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</si>
  <si>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</si>
  <si>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</si>
  <si>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</si>
  <si>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</si>
  <si>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</si>
  <si>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</si>
  <si>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</si>
  <si>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</si>
  <si>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</si>
  <si>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</si>
  <si>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</si>
  <si>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</si>
  <si>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</si>
  <si>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</si>
  <si>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</si>
  <si>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</si>
  <si>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</si>
  <si>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</si>
  <si>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</si>
  <si>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</si>
  <si>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</si>
  <si>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</si>
  <si>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</si>
  <si>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</si>
  <si>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</si>
  <si>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</si>
  <si>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</si>
  <si>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</si>
  <si>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</si>
  <si>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</si>
  <si>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</si>
  <si>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</si>
  <si>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</si>
  <si>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</si>
  <si>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</si>
  <si>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</si>
  <si>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</si>
  <si>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</si>
  <si>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</si>
  <si>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</si>
  <si>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</si>
  <si>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</si>
  <si>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</si>
  <si>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</si>
  <si>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</si>
  <si>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</si>
  <si>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</si>
  <si>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</si>
  <si>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</si>
  <si>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</si>
  <si>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</si>
  <si>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</si>
  <si>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</si>
  <si>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</si>
  <si>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</si>
  <si>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</si>
  <si>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</si>
  <si>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</si>
  <si>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</si>
  <si>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</si>
  <si>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</si>
  <si>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</si>
  <si>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</si>
  <si>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</si>
  <si>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</si>
  <si>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</si>
  <si>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</si>
  <si>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</si>
  <si>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</si>
  <si>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</si>
  <si>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</si>
  <si>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</si>
  <si>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</si>
  <si>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</si>
  <si>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</si>
  <si>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</si>
  <si>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</si>
  <si>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</si>
  <si>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</si>
  <si>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</si>
  <si>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</si>
  <si>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</si>
  <si>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</si>
  <si>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</si>
  <si>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</si>
  <si>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</si>
  <si>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</si>
  <si>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</si>
  <si>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</si>
  <si>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</si>
  <si>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</si>
  <si>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</si>
  <si>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</si>
  <si>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</si>
  <si>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</si>
  <si>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</si>
  <si>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</si>
  <si>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</si>
  <si>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</si>
  <si>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</si>
  <si>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</si>
  <si>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</si>
  <si>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</si>
  <si>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</si>
  <si>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</si>
  <si>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</si>
  <si>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</si>
  <si>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</si>
  <si>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</si>
  <si>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</si>
  <si>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</si>
  <si>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</si>
  <si>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</si>
  <si>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</si>
  <si>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</si>
  <si>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</si>
  <si>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</si>
  <si>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</si>
  <si>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</si>
  <si>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</si>
  <si>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</si>
  <si>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</si>
  <si>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</si>
  <si>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</si>
  <si>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</si>
  <si>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</si>
  <si>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</si>
  <si>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</si>
  <si>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</si>
  <si>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</si>
  <si>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</si>
  <si>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</si>
  <si>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</si>
  <si>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</si>
  <si>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</si>
  <si>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</si>
  <si>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</si>
  <si>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</si>
  <si>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</si>
  <si>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</si>
  <si>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</si>
  <si>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</si>
  <si>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</si>
  <si>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</si>
  <si>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</si>
  <si>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</si>
  <si>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</si>
  <si>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</si>
  <si>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</si>
  <si>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</si>
  <si>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</si>
  <si>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</si>
  <si>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</si>
  <si>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</si>
  <si>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</si>
  <si>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</si>
  <si>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</si>
  <si>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</si>
  <si>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</si>
  <si>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</si>
  <si>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</si>
  <si>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</si>
  <si>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</si>
  <si>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</si>
  <si>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</si>
  <si>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</si>
  <si>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</si>
  <si>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</si>
  <si>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</si>
  <si>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</si>
  <si>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</si>
  <si>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</si>
  <si>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</si>
  <si>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</si>
  <si>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</si>
  <si>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</si>
  <si>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</si>
  <si>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</si>
  <si>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</si>
  <si>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</si>
  <si>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</si>
  <si>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</si>
  <si>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</si>
  <si>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</si>
  <si>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</si>
  <si>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</si>
  <si>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</si>
  <si>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</si>
  <si>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</si>
  <si>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</si>
  <si>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</si>
  <si>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</si>
  <si>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</si>
  <si>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</si>
  <si>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</si>
  <si>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</si>
  <si>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</si>
  <si>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</si>
  <si>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</si>
  <si>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</si>
  <si>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</si>
  <si>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</si>
  <si>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</si>
  <si>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</si>
  <si>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</si>
  <si>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</si>
  <si>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</si>
  <si>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</si>
  <si>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</si>
  <si>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</si>
  <si>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</si>
  <si>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</si>
  <si>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</si>
  <si>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</si>
  <si>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</si>
  <si>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</si>
  <si>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</si>
  <si>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</si>
  <si>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</si>
  <si>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</si>
  <si>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</si>
  <si>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</si>
  <si>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</si>
  <si>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</si>
  <si>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</si>
  <si>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</si>
  <si>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</si>
  <si>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</si>
  <si>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</si>
  <si>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</si>
  <si>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</si>
  <si>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</si>
  <si>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</si>
  <si>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</si>
  <si>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</si>
  <si>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</si>
  <si>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</si>
  <si>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</si>
  <si>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</si>
  <si>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</si>
  <si>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</si>
  <si>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</si>
  <si>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</si>
  <si>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</si>
  <si>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</si>
  <si>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</si>
  <si>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</si>
  <si>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</si>
  <si>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</si>
  <si>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</si>
  <si>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</si>
  <si>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</si>
  <si>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</si>
  <si>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</si>
  <si>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</si>
  <si>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</si>
  <si>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</si>
  <si>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</si>
  <si>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</si>
  <si>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</si>
  <si>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</si>
  <si>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</si>
  <si>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</si>
  <si>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</si>
  <si>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</si>
  <si>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</si>
  <si>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</si>
  <si>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</si>
  <si>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</si>
  <si>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</si>
  <si>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</si>
  <si>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</si>
  <si>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</si>
  <si>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</si>
  <si>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</si>
  <si>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</si>
  <si>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</si>
  <si>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</si>
  <si>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</si>
  <si>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</si>
  <si>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</si>
  <si>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</si>
  <si>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</si>
  <si>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</si>
  <si>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</si>
  <si>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</si>
  <si>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</si>
  <si>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</si>
  <si>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</si>
  <si>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</si>
  <si>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</si>
  <si>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</si>
  <si>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</si>
  <si>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</si>
  <si>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</si>
  <si>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</si>
  <si>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</si>
  <si>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</si>
  <si>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</si>
  <si>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</si>
  <si>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</si>
  <si>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</si>
  <si>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</si>
  <si>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</si>
  <si>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</si>
  <si>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</si>
  <si>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</si>
  <si>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</si>
  <si>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</si>
  <si>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</si>
  <si>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</si>
  <si>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</si>
  <si>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</si>
  <si>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</si>
  <si>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</si>
  <si>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</si>
  <si>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</si>
  <si>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</si>
  <si>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</si>
  <si>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</si>
  <si>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</si>
  <si>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</si>
  <si>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</si>
  <si>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</si>
  <si>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</si>
  <si>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</si>
  <si>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</si>
  <si>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</si>
  <si>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</si>
  <si>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</si>
  <si>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</si>
  <si>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</si>
  <si>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</si>
  <si>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</si>
  <si>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</si>
  <si>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</si>
  <si>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</si>
  <si>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</si>
  <si>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</si>
  <si>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</si>
  <si>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</si>
  <si>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</si>
  <si>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</si>
  <si>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</si>
  <si>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</si>
  <si>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</si>
  <si>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</si>
  <si>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</si>
  <si>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</si>
  <si>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</si>
  <si>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</si>
  <si>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</si>
  <si>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</si>
  <si>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</si>
  <si>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</si>
  <si>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</si>
  <si>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</si>
  <si>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</si>
  <si>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</si>
  <si>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</si>
  <si>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</si>
  <si>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</si>
  <si>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</si>
  <si>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</si>
  <si>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</si>
  <si>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</si>
  <si>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</si>
  <si>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</si>
  <si>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</si>
  <si>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</si>
  <si>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</si>
  <si>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</si>
  <si>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</si>
  <si>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</si>
  <si>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</si>
  <si>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</si>
  <si>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</si>
  <si>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</si>
  <si>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</si>
  <si>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</si>
  <si>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</si>
  <si>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</si>
  <si>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</si>
  <si>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</si>
  <si>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</si>
  <si>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</si>
  <si>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</si>
  <si>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</si>
  <si>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</si>
  <si>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</si>
  <si>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</si>
  <si>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</si>
  <si>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</si>
  <si>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</si>
  <si>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</si>
  <si>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</si>
  <si>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</si>
  <si>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</si>
  <si>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</si>
  <si>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</si>
  <si>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</si>
  <si>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</si>
  <si>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</si>
  <si>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</si>
  <si>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</si>
  <si>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</si>
  <si>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</si>
  <si>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</si>
  <si>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</si>
  <si>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</si>
  <si>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</si>
  <si>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</si>
  <si>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</si>
  <si>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</si>
  <si>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</si>
  <si>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</si>
  <si>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</si>
  <si>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</si>
  <si>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</si>
  <si>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</si>
  <si>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</si>
  <si>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</si>
  <si>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</si>
  <si>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</si>
  <si>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</si>
  <si>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</si>
  <si>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</si>
  <si>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</si>
  <si>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</si>
  <si>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</si>
  <si>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</si>
  <si>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</si>
  <si>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</si>
  <si>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</si>
  <si>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</si>
  <si>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</si>
  <si>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</si>
  <si>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</si>
  <si>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</si>
  <si>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</si>
  <si>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</si>
  <si>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</si>
  <si>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</si>
  <si>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</si>
  <si>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</si>
  <si>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</si>
  <si>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</si>
  <si>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</si>
  <si>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</si>
  <si>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</si>
  <si>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</si>
  <si>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</si>
  <si>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</si>
  <si>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</si>
  <si>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</si>
  <si>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</si>
  <si>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</si>
  <si>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</si>
  <si>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</si>
  <si>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</si>
  <si>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</si>
  <si>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</si>
  <si>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</si>
  <si>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</si>
  <si>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</si>
  <si>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</si>
  <si>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</si>
  <si>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</si>
  <si>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</si>
  <si>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</si>
  <si>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</si>
  <si>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</si>
  <si>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</si>
  <si>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</si>
  <si>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</si>
  <si>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</si>
  <si>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</si>
  <si>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</si>
  <si>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</si>
  <si>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</si>
  <si>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</si>
  <si>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</si>
  <si>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</si>
  <si>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</si>
  <si>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</si>
  <si>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</si>
  <si>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</si>
  <si>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</si>
  <si>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</si>
  <si>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</si>
  <si>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</si>
  <si>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</si>
  <si>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</si>
  <si>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</si>
  <si>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</si>
  <si>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</si>
  <si>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</si>
  <si>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</si>
  <si>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</si>
  <si>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</si>
  <si>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</si>
  <si>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</si>
  <si>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</si>
  <si>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</si>
  <si>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</si>
  <si>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</si>
  <si>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</si>
  <si>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</si>
  <si>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</si>
  <si>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</si>
  <si>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</si>
  <si>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</si>
  <si>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</si>
  <si>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</si>
  <si>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</si>
  <si>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</si>
  <si>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</si>
  <si>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</si>
  <si>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</si>
  <si>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</si>
  <si>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</si>
  <si>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</si>
  <si>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</si>
  <si>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</si>
  <si>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</si>
  <si>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</si>
  <si>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</si>
  <si>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</si>
  <si>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</si>
  <si>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</si>
  <si>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</si>
  <si>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</si>
  <si>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</si>
  <si>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</si>
  <si>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</si>
  <si>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</si>
  <si>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</si>
  <si>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</si>
  <si>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</si>
  <si>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</si>
  <si>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</si>
  <si>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</si>
  <si>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</si>
  <si>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</si>
  <si>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</si>
  <si>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</si>
  <si>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</si>
  <si>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</si>
  <si>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</si>
  <si>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</si>
  <si>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</si>
  <si>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</si>
  <si>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</si>
  <si>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</si>
  <si>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</si>
  <si>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</si>
  <si>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</si>
  <si>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</si>
  <si>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</si>
  <si>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</si>
  <si>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</si>
  <si>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</si>
  <si>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</si>
  <si>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</si>
  <si>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</si>
  <si>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</si>
  <si>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</si>
  <si>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</si>
  <si>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</si>
  <si>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</si>
  <si>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</si>
  <si>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</si>
  <si>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</si>
  <si>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</si>
  <si>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</si>
  <si>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</si>
  <si>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</si>
  <si>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</si>
  <si>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</si>
  <si>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</si>
  <si>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</si>
  <si>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</si>
  <si>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</si>
  <si>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</si>
  <si>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</si>
  <si>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</si>
  <si>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</si>
  <si>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</si>
  <si>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</si>
  <si>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</si>
  <si>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</si>
  <si>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</si>
  <si>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</si>
  <si>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</si>
  <si>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</si>
  <si>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</si>
  <si>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</si>
  <si>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</si>
  <si>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</si>
  <si>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</si>
  <si>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</si>
  <si>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</si>
  <si>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</si>
  <si>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</si>
  <si>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</si>
  <si>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</si>
  <si>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</si>
  <si>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</si>
  <si>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</si>
  <si>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</si>
  <si>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</si>
  <si>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</si>
  <si>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</si>
  <si>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</si>
  <si>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</si>
  <si>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</si>
  <si>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</si>
  <si>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</si>
  <si>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</si>
  <si>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</si>
  <si>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</si>
  <si>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</si>
  <si>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</si>
  <si>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</si>
  <si>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</si>
  <si>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</si>
  <si>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</si>
  <si>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</si>
  <si>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</si>
  <si>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</si>
  <si>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</si>
  <si>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</si>
  <si>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</si>
  <si>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</si>
  <si>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</si>
  <si>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</si>
  <si>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</si>
  <si>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</si>
  <si>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</si>
  <si>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</si>
  <si>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</si>
  <si>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</si>
  <si>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</si>
  <si>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</si>
  <si>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</si>
  <si>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</si>
  <si>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</si>
  <si>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</si>
  <si>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</si>
  <si>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</si>
  <si>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</si>
  <si>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</si>
  <si>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</si>
  <si>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</si>
  <si>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</si>
  <si>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</si>
  <si>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</si>
  <si>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</si>
  <si>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</si>
  <si>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</si>
  <si>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</si>
  <si>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</si>
  <si>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</si>
  <si>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</si>
  <si>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</si>
  <si>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</si>
  <si>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</si>
  <si>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</si>
  <si>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</si>
  <si>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</si>
  <si>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</si>
  <si>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</si>
  <si>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</si>
  <si>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</si>
  <si>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</si>
  <si>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</si>
  <si>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</si>
  <si>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</si>
  <si>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</si>
  <si>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</si>
  <si>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</si>
  <si>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</si>
  <si>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</si>
  <si>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</si>
  <si>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</si>
  <si>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</si>
  <si>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</si>
  <si>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</si>
  <si>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</si>
  <si>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</si>
  <si>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</si>
  <si>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</si>
  <si>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</si>
  <si>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</si>
  <si>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</si>
  <si>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</si>
  <si>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</si>
  <si>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</si>
  <si>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</si>
  <si>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</si>
  <si>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</si>
  <si>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</si>
  <si>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</si>
  <si>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</si>
  <si>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</si>
  <si>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</si>
  <si>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</si>
  <si>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</si>
  <si>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</si>
  <si>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</si>
  <si>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</si>
  <si>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</si>
  <si>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</si>
  <si>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</si>
  <si>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</si>
  <si>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</si>
  <si>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</si>
  <si>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</si>
  <si>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</si>
  <si>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</si>
  <si>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</si>
  <si>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</si>
  <si>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</si>
  <si>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</si>
  <si>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</si>
  <si>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</si>
  <si>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</si>
  <si>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</si>
  <si>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</si>
  <si>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</si>
  <si>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</si>
  <si>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</si>
  <si>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</si>
  <si>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</si>
  <si>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</si>
  <si>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</si>
  <si>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</si>
  <si>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</si>
  <si>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</si>
  <si>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</si>
  <si>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</si>
  <si>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</si>
  <si>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</si>
  <si>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</si>
  <si>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</si>
  <si>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</si>
  <si>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</si>
  <si>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</si>
  <si>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</si>
  <si>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</si>
  <si>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</si>
  <si>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</si>
  <si>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</si>
  <si>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</si>
  <si>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</si>
  <si>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</si>
  <si>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</si>
  <si>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</si>
  <si>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</si>
  <si>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</si>
  <si>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</si>
  <si>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</si>
  <si>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</si>
  <si>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</si>
  <si>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</si>
  <si>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</si>
  <si>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</si>
  <si>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</si>
  <si>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</si>
  <si>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</si>
  <si>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</si>
  <si>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</si>
  <si>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</si>
  <si>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</si>
  <si>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</si>
  <si>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</si>
  <si>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</si>
  <si>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</si>
  <si>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</si>
  <si>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</si>
  <si>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</si>
  <si>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</si>
  <si>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</si>
  <si>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</si>
  <si>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</si>
  <si>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</si>
  <si>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</si>
  <si>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</si>
  <si>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</si>
  <si>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</si>
  <si>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</si>
  <si>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</si>
  <si>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</si>
  <si>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</si>
  <si>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</si>
  <si>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</si>
  <si>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</si>
  <si>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</si>
  <si>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</si>
  <si>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</si>
  <si>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</si>
  <si>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</si>
  <si>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</si>
  <si>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</si>
  <si>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</si>
  <si>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</si>
  <si>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</si>
  <si>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</si>
  <si>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</si>
  <si>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</si>
  <si>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</si>
  <si>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</si>
  <si>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</si>
  <si>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</si>
  <si>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</si>
  <si>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</si>
  <si>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</si>
  <si>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</si>
  <si>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</si>
  <si>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</si>
  <si>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</si>
  <si>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</si>
  <si>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</si>
  <si>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</si>
  <si>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</si>
  <si>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</si>
  <si>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</si>
  <si>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</si>
  <si>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</si>
  <si>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</si>
  <si>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</si>
  <si>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</si>
  <si>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</si>
  <si>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</si>
  <si>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</si>
  <si>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</si>
  <si>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</si>
  <si>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</si>
  <si>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</si>
  <si>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</si>
  <si>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</si>
  <si>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</si>
  <si>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</si>
  <si>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</si>
  <si>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</si>
  <si>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</si>
  <si>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</si>
  <si>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</si>
  <si>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</si>
  <si>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</si>
  <si>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</si>
  <si>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</si>
  <si>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</si>
  <si>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</si>
  <si>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</si>
  <si>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</si>
  <si>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</si>
  <si>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</si>
  <si>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</si>
  <si>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</si>
  <si>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</si>
  <si>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</si>
  <si>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</si>
  <si>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</si>
  <si>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</si>
  <si>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</si>
  <si>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</si>
  <si>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</si>
  <si>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</si>
  <si>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</si>
  <si>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</si>
  <si>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</si>
  <si>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</si>
  <si>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</si>
  <si>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</si>
  <si>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</si>
  <si>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</si>
  <si>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</si>
  <si>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</si>
  <si>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</si>
  <si>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</si>
  <si>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</si>
  <si>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</si>
  <si>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</si>
  <si>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</si>
  <si>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</si>
  <si>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</si>
  <si>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</si>
  <si>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</si>
  <si>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</si>
  <si>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</si>
  <si>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</si>
  <si>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</si>
  <si>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</si>
  <si>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</si>
  <si>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</si>
  <si>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</si>
  <si>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</si>
  <si>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</si>
  <si>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</si>
  <si>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</si>
  <si>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</si>
  <si>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</si>
  <si>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</si>
  <si>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</si>
  <si>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</si>
  <si>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</si>
  <si>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</si>
  <si>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</si>
  <si>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</si>
  <si>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</si>
  <si>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</si>
  <si>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</si>
  <si>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</si>
  <si>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</si>
  <si>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</si>
  <si>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</si>
  <si>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</si>
  <si>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</si>
  <si>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</si>
  <si>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</si>
  <si>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</si>
  <si>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</si>
  <si>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</si>
  <si>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</si>
  <si>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</si>
  <si>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</si>
  <si>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</si>
  <si>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</si>
  <si>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</si>
  <si>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</si>
  <si>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</si>
  <si>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</si>
  <si>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</si>
  <si>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</si>
  <si>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</si>
  <si>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</si>
  <si>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</si>
  <si>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</si>
  <si>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</si>
  <si>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</si>
  <si>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</si>
  <si>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</si>
  <si>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</si>
  <si>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</si>
  <si>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</si>
  <si>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</si>
  <si>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</si>
  <si>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</si>
  <si>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</si>
  <si>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</si>
  <si>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</si>
  <si>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</si>
  <si>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</si>
  <si>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</si>
  <si>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</si>
  <si>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</si>
  <si>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</si>
  <si>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</si>
  <si>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</si>
  <si>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</si>
  <si>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</si>
  <si>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</si>
  <si>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</si>
  <si>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</si>
  <si>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</si>
  <si>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</si>
  <si>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</si>
  <si>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</si>
  <si>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</si>
  <si>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</si>
  <si>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</si>
  <si>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</si>
  <si>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</si>
  <si>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</si>
  <si>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</si>
  <si>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</si>
  <si>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</si>
  <si>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</si>
  <si>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</si>
  <si>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</si>
  <si>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</si>
  <si>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</si>
  <si>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</si>
  <si>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</si>
  <si>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</si>
  <si>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</si>
  <si>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</si>
  <si>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</si>
  <si>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</si>
  <si>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</si>
  <si>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</si>
  <si>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</si>
  <si>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</si>
  <si>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</si>
  <si>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</si>
  <si>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</si>
  <si>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</si>
  <si>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</si>
  <si>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</si>
  <si>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</si>
  <si>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</si>
  <si>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</si>
  <si>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</si>
  <si>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</si>
  <si>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</si>
  <si>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</si>
  <si>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</si>
  <si>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</si>
  <si>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</si>
  <si>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</si>
  <si>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</si>
  <si>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</si>
  <si>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</si>
  <si>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</si>
  <si>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</si>
  <si>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</si>
  <si>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</si>
  <si>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</si>
  <si>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</si>
  <si>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</si>
  <si>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</si>
  <si>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</si>
  <si>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</si>
  <si>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</si>
  <si>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</si>
  <si>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</si>
  <si>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</si>
  <si>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</si>
  <si>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</si>
  <si>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</si>
  <si>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</si>
  <si>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</si>
  <si>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</si>
  <si>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</si>
  <si>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</si>
  <si>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</si>
  <si>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</si>
  <si>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</si>
  <si>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</si>
  <si>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</si>
  <si>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</si>
  <si>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</si>
  <si>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</si>
  <si>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</si>
  <si>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</si>
  <si>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</si>
  <si>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</si>
  <si>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</si>
  <si>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</si>
  <si>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</si>
  <si>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</si>
  <si>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</si>
  <si>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</si>
  <si>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</si>
  <si>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</si>
  <si>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</si>
  <si>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</si>
  <si>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</si>
  <si>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</si>
  <si>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</si>
  <si>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</si>
  <si>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</si>
  <si>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</si>
  <si>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</si>
  <si>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</si>
  <si>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</si>
  <si>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</si>
  <si>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</si>
  <si>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</si>
  <si>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</si>
  <si>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</si>
  <si>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</si>
  <si>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</si>
  <si>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</si>
  <si>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</si>
  <si>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</si>
  <si>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</si>
  <si>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</si>
  <si>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</si>
  <si>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</si>
  <si>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</si>
  <si>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</si>
  <si>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</si>
  <si>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</si>
  <si>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</si>
  <si>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</si>
  <si>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</si>
  <si>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</si>
  <si>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</si>
  <si>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</si>
  <si>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</si>
  <si>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</si>
  <si>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</si>
  <si>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</si>
  <si>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</si>
  <si>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</si>
  <si>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</si>
  <si>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</si>
  <si>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</si>
  <si>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</si>
  <si>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</si>
  <si>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</si>
  <si>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</si>
  <si>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</si>
  <si>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</si>
  <si>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</si>
  <si>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</si>
  <si>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</si>
  <si>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</si>
  <si>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</si>
  <si>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</si>
  <si>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</si>
  <si>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</si>
  <si>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</si>
  <si>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</si>
  <si>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</si>
  <si>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</si>
  <si>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</si>
  <si>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</si>
  <si>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</si>
  <si>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</si>
  <si>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</si>
  <si>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</si>
  <si>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</si>
  <si>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</si>
  <si>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</si>
  <si>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</si>
  <si>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</si>
  <si>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</si>
  <si>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</si>
  <si>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</si>
  <si>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</si>
  <si>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</si>
  <si>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</si>
  <si>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</si>
  <si>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</si>
  <si>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</si>
  <si>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</si>
  <si>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</si>
  <si>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</si>
  <si>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</si>
  <si>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</si>
  <si>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</si>
  <si>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</si>
  <si>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</si>
  <si>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</si>
  <si>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</si>
  <si>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</si>
  <si>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</si>
  <si>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</si>
  <si>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</si>
  <si>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</si>
  <si>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</si>
  <si>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</si>
  <si>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</si>
  <si>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</si>
  <si>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</si>
  <si>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</si>
  <si>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</si>
  <si>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</si>
  <si>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</si>
  <si>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</si>
  <si>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</si>
  <si>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</si>
  <si>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</si>
  <si>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</si>
  <si>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</si>
  <si>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</si>
  <si>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</si>
  <si>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</si>
  <si>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</si>
  <si>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</si>
  <si>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</si>
  <si>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</si>
  <si>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</si>
  <si>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</si>
  <si>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</si>
  <si>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</si>
  <si>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</si>
  <si>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</si>
  <si>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</si>
  <si>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</si>
  <si>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</si>
  <si>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</si>
  <si>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</si>
  <si>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</si>
  <si>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</si>
  <si>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</si>
  <si>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</si>
  <si>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</si>
  <si>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</si>
  <si>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</si>
  <si>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</si>
  <si>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</si>
  <si>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</si>
  <si>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</si>
  <si>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</si>
  <si>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</si>
  <si>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</si>
  <si>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</si>
  <si>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</si>
  <si>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</si>
  <si>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</si>
  <si>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</si>
  <si>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</si>
  <si>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</si>
  <si>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</si>
  <si>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</si>
  <si>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</si>
  <si>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</si>
  <si>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</si>
  <si>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</si>
  <si>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</si>
  <si>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</si>
  <si>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</si>
  <si>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</si>
  <si>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</si>
  <si>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</si>
  <si>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</si>
  <si>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</si>
  <si>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</si>
  <si>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</si>
  <si>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</si>
  <si>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</si>
  <si>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</si>
  <si>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</si>
  <si>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</si>
  <si>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</si>
  <si>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</si>
  <si>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</si>
  <si>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</si>
  <si>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</si>
  <si>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</si>
  <si>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</si>
  <si>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</si>
  <si>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</si>
  <si>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</si>
  <si>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</si>
  <si>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</si>
  <si>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</si>
  <si>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</si>
  <si>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</si>
  <si>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</si>
  <si>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</si>
  <si>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</si>
  <si>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</si>
  <si>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</si>
  <si>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</si>
  <si>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</si>
  <si>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</si>
  <si>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</si>
  <si>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</si>
  <si>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</si>
  <si>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</si>
  <si>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</si>
  <si>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</si>
  <si>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</si>
  <si>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</si>
  <si>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</si>
  <si>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</si>
  <si>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</si>
  <si>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</si>
  <si>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</si>
  <si>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</si>
  <si>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</si>
  <si>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</si>
  <si>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</si>
  <si>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</si>
  <si>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</si>
  <si>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</si>
  <si>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</si>
  <si>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</si>
  <si>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</si>
  <si>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</si>
  <si>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</si>
  <si>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</si>
  <si>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</si>
  <si>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</si>
  <si>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</si>
  <si>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</si>
  <si>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</si>
  <si>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</si>
  <si>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</si>
  <si>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</si>
  <si>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</si>
  <si>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</si>
  <si>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</si>
  <si>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</si>
  <si>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</si>
  <si>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</si>
  <si>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</si>
  <si>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</si>
  <si>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</si>
  <si>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</si>
  <si>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</si>
  <si>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</si>
  <si>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</si>
  <si>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</si>
  <si>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</si>
  <si>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</si>
  <si>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</si>
  <si>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</si>
  <si>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</si>
  <si>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</si>
  <si>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</si>
  <si>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</si>
  <si>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</si>
  <si>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</si>
  <si>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</si>
  <si>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</si>
  <si>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</si>
  <si>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</si>
  <si>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</si>
  <si>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</si>
  <si>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</si>
  <si>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</si>
  <si>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</si>
  <si>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</si>
  <si>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</si>
  <si>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</si>
  <si>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</si>
  <si>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</si>
  <si>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</si>
  <si>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</si>
  <si>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</si>
  <si>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</si>
  <si>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</si>
  <si>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</si>
  <si>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</si>
  <si>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</si>
  <si>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</si>
  <si>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</si>
  <si>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</si>
  <si>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</si>
  <si>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</si>
  <si>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</si>
  <si>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</si>
  <si>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</si>
  <si>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</si>
  <si>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</si>
  <si>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</si>
  <si>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</si>
  <si>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</si>
  <si>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</si>
  <si>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</si>
  <si>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</si>
  <si>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</si>
  <si>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</si>
  <si>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</si>
  <si>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</si>
  <si>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</si>
  <si>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</si>
  <si>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</si>
  <si>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</si>
  <si>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</si>
  <si>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</si>
  <si>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</si>
  <si>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</si>
  <si>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</si>
  <si>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</si>
  <si>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</si>
  <si>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</si>
  <si>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</si>
  <si>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</si>
  <si>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</si>
  <si>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</si>
  <si>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</si>
  <si>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</si>
  <si>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</si>
  <si>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</si>
  <si>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</si>
  <si>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</si>
  <si>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</si>
  <si>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</si>
  <si>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</si>
  <si>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</si>
  <si>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</si>
  <si>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</si>
  <si>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</si>
  <si>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</si>
  <si>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</si>
  <si>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</si>
  <si>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</si>
  <si>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</si>
  <si>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</si>
  <si>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</si>
  <si>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</si>
  <si>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</si>
  <si>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</si>
  <si>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</si>
  <si>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</si>
  <si>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</si>
  <si>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</si>
  <si>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</si>
  <si>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</si>
  <si>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</si>
  <si>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</si>
  <si>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</si>
  <si>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</si>
  <si>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</si>
  <si>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</si>
  <si>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</si>
  <si>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</si>
  <si>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</si>
  <si>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</si>
  <si>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</si>
  <si>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</si>
  <si>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</si>
  <si>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</si>
  <si>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</si>
  <si>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</si>
  <si>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</si>
  <si>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</si>
  <si>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</si>
  <si>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</si>
  <si>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</si>
  <si>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</si>
  <si>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</si>
  <si>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</si>
  <si>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</si>
  <si>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</si>
  <si>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</si>
  <si>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</si>
  <si>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</si>
  <si>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</si>
  <si>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</si>
  <si>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</si>
  <si>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</si>
  <si>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</si>
  <si>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</si>
  <si>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</si>
  <si>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</si>
  <si>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</si>
  <si>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</si>
  <si>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</si>
  <si>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</si>
  <si>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</si>
  <si>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</si>
  <si>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</si>
  <si>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</si>
  <si>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</si>
  <si>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</si>
  <si>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</si>
  <si>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</si>
  <si>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</si>
  <si>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</si>
  <si>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</si>
  <si>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</si>
  <si>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</si>
  <si>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</si>
  <si>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</si>
  <si>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</si>
  <si>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</si>
  <si>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</si>
  <si>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</si>
  <si>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</si>
  <si>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</si>
  <si>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</si>
  <si>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</si>
  <si>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</si>
  <si>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</si>
  <si>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</si>
  <si>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</si>
  <si>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</si>
  <si>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</si>
  <si>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</si>
  <si>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</si>
  <si>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</si>
  <si>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</si>
  <si>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</si>
  <si>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</si>
  <si>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</si>
  <si>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</si>
  <si>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</si>
  <si>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</si>
  <si>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</si>
  <si>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</si>
  <si>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</si>
  <si>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</si>
  <si>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</si>
  <si>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</si>
  <si>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</si>
  <si>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</si>
  <si>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</si>
  <si>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</si>
  <si>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</si>
  <si>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</si>
  <si>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</si>
  <si>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</si>
  <si>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</si>
  <si>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</si>
  <si>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</si>
  <si>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</si>
  <si>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</si>
  <si>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</si>
  <si>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</si>
  <si>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</si>
  <si>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</si>
  <si>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</si>
  <si>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</si>
  <si>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</si>
  <si>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</si>
  <si>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</si>
  <si>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</si>
  <si>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</si>
  <si>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</si>
  <si>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</si>
  <si>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</si>
  <si>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</si>
  <si>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</si>
  <si>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</si>
  <si>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</si>
  <si>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</si>
  <si>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</si>
  <si>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</si>
  <si>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</si>
  <si>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</si>
  <si>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</si>
  <si>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</si>
  <si>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</si>
  <si>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</si>
  <si>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</si>
  <si>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</si>
  <si>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</si>
  <si>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</si>
  <si>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</si>
  <si>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</si>
  <si>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</si>
  <si>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</si>
  <si>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</si>
  <si>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</si>
  <si>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</si>
  <si>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</si>
  <si>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</si>
  <si>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</si>
  <si>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</si>
  <si>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</si>
  <si>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</si>
  <si>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</si>
  <si>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</si>
  <si>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</si>
  <si>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</si>
  <si>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</si>
  <si>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</si>
  <si>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</si>
  <si>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</si>
  <si>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</si>
  <si>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</si>
  <si>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</si>
  <si>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</si>
  <si>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</si>
  <si>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</si>
  <si>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</si>
  <si>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</si>
  <si>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</si>
  <si>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</si>
  <si>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</si>
  <si>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</si>
  <si>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</si>
  <si>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</si>
  <si>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</si>
  <si>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</si>
  <si>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</si>
  <si>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</si>
  <si>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</si>
  <si>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</si>
  <si>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</si>
  <si>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</si>
  <si>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</si>
  <si>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</si>
  <si>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</si>
  <si>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</si>
  <si>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</si>
  <si>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</si>
  <si>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</si>
  <si>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</si>
  <si>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</si>
  <si>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</si>
  <si>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</si>
  <si>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</si>
  <si>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</si>
  <si>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</si>
  <si>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</si>
  <si>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</si>
  <si>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</si>
  <si>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</si>
  <si>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</si>
  <si>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</si>
  <si>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</si>
  <si>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</si>
  <si>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</si>
  <si>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</si>
  <si>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</si>
  <si>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</si>
  <si>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</si>
  <si>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</si>
  <si>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</si>
  <si>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</si>
  <si>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</si>
  <si>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</si>
  <si>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</si>
  <si>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</si>
  <si>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</si>
  <si>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</si>
  <si>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</si>
  <si>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</si>
  <si>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</si>
  <si>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</si>
  <si>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</si>
  <si>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</si>
  <si>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</si>
  <si>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</si>
  <si>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</si>
  <si>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</si>
  <si>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</si>
  <si>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</si>
  <si>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</si>
  <si>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</si>
  <si>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</si>
  <si>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</si>
  <si>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</si>
  <si>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</si>
  <si>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</si>
  <si>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</si>
  <si>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</si>
  <si>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</si>
  <si>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</si>
  <si>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</si>
  <si>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</si>
  <si>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</si>
  <si>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</si>
  <si>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</si>
  <si>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</si>
  <si>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</si>
  <si>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</si>
  <si>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</si>
  <si>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</si>
  <si>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</si>
  <si>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</si>
  <si>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</si>
  <si>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</si>
  <si>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</si>
  <si>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</si>
  <si>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</si>
  <si>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</si>
  <si>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</si>
  <si>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</si>
  <si>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</si>
  <si>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</si>
  <si>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</si>
  <si>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</si>
  <si>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</si>
  <si>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</si>
  <si>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</si>
  <si>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</si>
  <si>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</si>
  <si>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</si>
  <si>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</si>
  <si>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</si>
  <si>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</si>
  <si>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</si>
  <si>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</si>
  <si>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</si>
  <si>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</si>
  <si>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</si>
  <si>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</si>
  <si>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</si>
  <si>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</si>
  <si>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</si>
  <si>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</si>
  <si>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</si>
  <si>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</si>
  <si>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</si>
  <si>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</si>
  <si>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</si>
  <si>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</si>
  <si>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</si>
  <si>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</si>
  <si>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</si>
  <si>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</si>
  <si>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</si>
  <si>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</si>
  <si>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</si>
  <si>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</si>
  <si>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</si>
  <si>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</si>
  <si>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</si>
  <si>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</si>
  <si>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</si>
  <si>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</si>
  <si>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</si>
  <si>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</si>
  <si>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</si>
  <si>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</si>
  <si>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</si>
  <si>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</si>
  <si>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</si>
  <si>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</si>
  <si>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</si>
  <si>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</si>
  <si>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</si>
  <si>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</si>
  <si>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</si>
  <si>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</si>
  <si>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</si>
  <si>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</si>
  <si>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</si>
  <si>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</si>
  <si>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</si>
  <si>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</si>
  <si>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</si>
  <si>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</si>
  <si>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</si>
  <si>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</si>
  <si>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</si>
  <si>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</si>
  <si>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</si>
  <si>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</si>
  <si>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</si>
  <si>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</si>
  <si>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</si>
  <si>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</si>
  <si>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</si>
  <si>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</si>
  <si>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</si>
  <si>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</si>
  <si>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</si>
  <si>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</si>
  <si>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</si>
  <si>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</si>
  <si>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</si>
  <si>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</si>
  <si>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</si>
  <si>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</si>
  <si>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</si>
  <si>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</si>
  <si>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</si>
  <si>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</si>
  <si>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</si>
  <si>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</si>
  <si>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</si>
  <si>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</si>
  <si>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</si>
  <si>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</si>
  <si>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</si>
  <si>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</si>
  <si>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</si>
  <si>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</si>
  <si>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</si>
  <si>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</si>
  <si>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</si>
  <si>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</si>
  <si>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</si>
  <si>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</si>
  <si>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</si>
  <si>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</si>
  <si>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</si>
  <si>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</si>
  <si>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</si>
  <si>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</si>
  <si>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</si>
  <si>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</si>
  <si>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</si>
  <si>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</si>
  <si>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</si>
  <si>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</si>
  <si>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</si>
  <si>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</si>
  <si>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</si>
  <si>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</si>
  <si>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</si>
  <si>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</si>
  <si>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</si>
  <si>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</si>
  <si>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</si>
  <si>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</si>
  <si>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</si>
  <si>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</si>
  <si>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</si>
  <si>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</si>
  <si>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</si>
  <si>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</si>
  <si>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</si>
  <si>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</si>
  <si>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</si>
  <si>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</si>
  <si>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</si>
  <si>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</si>
  <si>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</si>
  <si>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</si>
  <si>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</si>
  <si>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</si>
  <si>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</si>
  <si>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</si>
  <si>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</si>
  <si>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</si>
  <si>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</si>
  <si>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</si>
  <si>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</si>
  <si>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</si>
  <si>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</si>
  <si>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</si>
  <si>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</si>
  <si>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</si>
  <si>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</si>
  <si>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</si>
  <si>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</si>
  <si>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</si>
  <si>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</si>
  <si>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</si>
  <si>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</si>
  <si>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</si>
  <si>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</si>
  <si>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</si>
  <si>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</si>
  <si>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</si>
  <si>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</si>
  <si>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</si>
  <si>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</si>
  <si>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</si>
  <si>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</si>
  <si>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</si>
  <si>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</si>
  <si>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</si>
  <si>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</si>
  <si>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</si>
  <si>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</si>
  <si>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</si>
  <si>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</si>
  <si>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</si>
  <si>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</si>
  <si>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</si>
  <si>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</si>
  <si>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</si>
  <si>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</si>
  <si>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</si>
  <si>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</si>
  <si>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</si>
  <si>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</si>
  <si>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</si>
  <si>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</si>
  <si>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</si>
  <si>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</si>
  <si>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</si>
  <si>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</si>
  <si>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</si>
  <si>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</si>
  <si>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</si>
  <si>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</si>
  <si>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</si>
  <si>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</si>
  <si>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</si>
  <si>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</si>
  <si>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</si>
  <si>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</si>
  <si>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</si>
  <si>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</si>
  <si>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</si>
  <si>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</si>
  <si>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</si>
  <si>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</si>
  <si>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</si>
  <si>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</si>
  <si>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</si>
  <si>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</si>
  <si>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</si>
  <si>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</si>
  <si>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</si>
  <si>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</si>
  <si>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</si>
  <si>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</si>
  <si>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</si>
  <si>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</si>
  <si>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</si>
  <si>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</si>
  <si>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</si>
  <si>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</si>
  <si>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</si>
  <si>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</si>
  <si>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</si>
  <si>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</si>
  <si>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</si>
  <si>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</si>
  <si>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</si>
  <si>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</si>
  <si>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</si>
  <si>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</si>
  <si>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</si>
  <si>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</si>
  <si>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</si>
  <si>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</si>
  <si>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</si>
  <si>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</si>
  <si>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</si>
  <si>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</si>
  <si>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</si>
  <si>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</si>
  <si>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</si>
  <si>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</si>
  <si>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</si>
  <si>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</si>
  <si>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</si>
  <si>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</si>
  <si>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</si>
  <si>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</si>
  <si>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</si>
  <si>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</si>
  <si>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</si>
  <si>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</si>
  <si>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</si>
  <si>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</si>
  <si>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</si>
  <si>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</si>
  <si>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</si>
  <si>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</si>
  <si>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</si>
  <si>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</si>
  <si>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</si>
  <si>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</si>
  <si>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</si>
  <si>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</si>
  <si>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</si>
  <si>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</si>
  <si>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</si>
  <si>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</si>
  <si>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</si>
  <si>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</si>
  <si>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</si>
  <si>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</si>
  <si>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</si>
  <si>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</si>
  <si>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</si>
  <si>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</si>
  <si>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</si>
  <si>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</si>
  <si>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</si>
  <si>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</si>
  <si>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</si>
  <si>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</si>
  <si>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</si>
  <si>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</si>
  <si>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</si>
  <si>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</si>
  <si>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</si>
  <si>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</si>
  <si>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</si>
  <si>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</si>
  <si>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</si>
  <si>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</si>
  <si>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</si>
  <si>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</si>
  <si>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</si>
  <si>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</si>
  <si>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</si>
  <si>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</si>
  <si>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</si>
  <si>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</si>
  <si>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</si>
  <si>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</si>
  <si>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</si>
  <si>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</si>
  <si>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</si>
  <si>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</si>
  <si>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</si>
  <si>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</si>
  <si>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</si>
  <si>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</si>
  <si>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</si>
  <si>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</si>
  <si>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</si>
  <si>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</si>
  <si>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</si>
  <si>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</si>
  <si>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</si>
  <si>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</si>
  <si>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</si>
  <si>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</si>
  <si>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</si>
  <si>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</si>
  <si>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</si>
  <si>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</si>
  <si>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</si>
  <si>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</si>
  <si>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</si>
  <si>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</si>
  <si>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</si>
  <si>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</si>
  <si>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</si>
  <si>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</si>
  <si>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</si>
  <si>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</si>
  <si>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</si>
  <si>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</si>
  <si>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</si>
  <si>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</si>
  <si>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</si>
  <si>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</si>
  <si>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</si>
  <si>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</si>
  <si>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</si>
  <si>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</si>
  <si>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</si>
  <si>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</si>
  <si>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</si>
  <si>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</si>
  <si>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</si>
  <si>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</si>
  <si>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</si>
  <si>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</si>
  <si>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</si>
  <si>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</si>
  <si>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</si>
  <si>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</si>
  <si>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</si>
  <si>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</si>
  <si>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</si>
  <si>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</si>
  <si>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</si>
  <si>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</si>
  <si>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</si>
  <si>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</si>
  <si>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</si>
  <si>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</si>
  <si>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</si>
  <si>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</si>
  <si>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</si>
  <si>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</si>
  <si>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</si>
  <si>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</si>
  <si>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</si>
  <si>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</si>
  <si>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</si>
  <si>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</si>
  <si>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</si>
  <si>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</si>
  <si>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</si>
  <si>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</si>
  <si>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</si>
  <si>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</si>
  <si>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</si>
  <si>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</si>
  <si>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</si>
  <si>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</si>
  <si>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</si>
  <si>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</si>
  <si>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</si>
  <si>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</si>
  <si>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</si>
  <si>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</si>
  <si>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</si>
  <si>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</si>
  <si>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</si>
  <si>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</si>
  <si>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</si>
  <si>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</si>
  <si>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</si>
  <si>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</si>
  <si>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</si>
  <si>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</si>
  <si>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</si>
  <si>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</si>
  <si>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</si>
  <si>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</si>
  <si>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</si>
  <si>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</si>
  <si>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</si>
  <si>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</si>
  <si>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</si>
  <si>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</si>
  <si>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</si>
  <si>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</si>
  <si>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</si>
  <si>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</si>
  <si>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</si>
  <si>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</si>
  <si>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</si>
  <si>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</si>
  <si>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</si>
  <si>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</si>
  <si>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</si>
  <si>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</si>
  <si>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</si>
  <si>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</si>
  <si>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</si>
  <si>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</si>
  <si>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</si>
  <si>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</si>
  <si>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</si>
  <si>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</si>
  <si>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</si>
  <si>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</si>
  <si>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</si>
  <si>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</si>
  <si>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</si>
  <si>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</si>
  <si>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</si>
  <si>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</si>
  <si>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</si>
  <si>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</si>
  <si>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</si>
  <si>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</si>
  <si>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</si>
  <si>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</si>
  <si>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</si>
  <si>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</si>
  <si>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</si>
  <si>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</si>
  <si>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</si>
  <si>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</si>
  <si>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</si>
  <si>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</si>
  <si>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</si>
  <si>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</si>
  <si>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</si>
  <si>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</si>
  <si>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</si>
  <si>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</si>
  <si>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</si>
  <si>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</si>
  <si>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</si>
  <si>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</si>
  <si>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</si>
  <si>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</si>
  <si>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</si>
  <si>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</si>
  <si>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</si>
  <si>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</si>
  <si>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</si>
  <si>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</si>
  <si>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</si>
  <si>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</si>
  <si>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</si>
  <si>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</si>
  <si>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</si>
  <si>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</si>
  <si>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</si>
  <si>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</si>
  <si>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</si>
  <si>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</si>
  <si>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</si>
  <si>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</si>
  <si>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</si>
  <si>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</si>
  <si>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</si>
  <si>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</si>
  <si>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</si>
  <si>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</si>
  <si>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</si>
  <si>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</si>
  <si>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</si>
  <si>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</si>
  <si>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</si>
  <si>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</si>
  <si>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</si>
  <si>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</si>
  <si>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</si>
  <si>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</si>
  <si>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</si>
  <si>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</si>
  <si>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</si>
  <si>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</si>
  <si>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</si>
  <si>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</si>
  <si>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</si>
  <si>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</si>
  <si>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</si>
  <si>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</si>
  <si>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</si>
  <si>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</si>
  <si>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</si>
  <si>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</si>
  <si>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</si>
  <si>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</si>
  <si>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</si>
  <si>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</si>
  <si>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</si>
  <si>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</si>
  <si>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</si>
  <si>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</si>
  <si>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</si>
  <si>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</si>
  <si>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</si>
  <si>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</si>
  <si>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</si>
  <si>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</si>
  <si>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</si>
  <si>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</si>
  <si>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</si>
  <si>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</si>
  <si>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</si>
  <si>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</si>
  <si>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</si>
  <si>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</si>
  <si>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</si>
  <si>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</si>
  <si>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</si>
  <si>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</si>
  <si>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</si>
  <si>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</si>
  <si>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</si>
  <si>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</si>
  <si>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</si>
  <si>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</si>
  <si>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</si>
  <si>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</si>
  <si>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</si>
  <si>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</si>
  <si>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</si>
  <si>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</si>
  <si>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</si>
  <si>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</si>
  <si>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</si>
  <si>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</si>
  <si>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</si>
  <si>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</si>
  <si>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</si>
  <si>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</si>
  <si>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</si>
  <si>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</si>
  <si>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</si>
  <si>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</si>
  <si>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</si>
  <si>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</si>
  <si>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</si>
  <si>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</si>
  <si>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</si>
  <si>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</si>
  <si>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</si>
  <si>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</si>
  <si>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</si>
  <si>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</si>
  <si>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</si>
  <si>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</si>
  <si>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</si>
  <si>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</si>
  <si>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</si>
  <si>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</si>
  <si>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</si>
  <si>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</si>
  <si>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</si>
  <si>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</si>
  <si>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</si>
  <si>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</si>
  <si>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</si>
  <si>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</si>
  <si>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</si>
  <si>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</si>
  <si>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</si>
  <si>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</si>
  <si>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</si>
  <si>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</si>
  <si>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</si>
  <si>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</si>
  <si>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</si>
  <si>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</si>
  <si>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</si>
  <si>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</si>
  <si>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</si>
  <si>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</si>
  <si>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</si>
  <si>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</si>
  <si>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</si>
  <si>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</si>
  <si>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</si>
  <si>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</si>
  <si>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</si>
  <si>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</si>
  <si>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</si>
  <si>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</si>
  <si>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</si>
  <si>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</si>
  <si>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</si>
  <si>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</si>
  <si>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</si>
  <si>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</si>
  <si>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</si>
  <si>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</si>
  <si>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</si>
  <si>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</si>
  <si>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</si>
  <si>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</si>
  <si>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</si>
  <si>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</si>
  <si>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</si>
  <si>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</si>
  <si>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</si>
  <si>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</si>
  <si>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</si>
  <si>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</si>
  <si>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</si>
  <si>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</si>
  <si>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</si>
  <si>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</si>
  <si>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</si>
  <si>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</si>
  <si>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</si>
  <si>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</si>
  <si>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</si>
  <si>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</si>
  <si>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</si>
  <si>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</si>
  <si>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</si>
  <si>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</si>
  <si>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</si>
  <si>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</si>
  <si>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</si>
  <si>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</si>
  <si>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</si>
  <si>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</si>
  <si>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</si>
  <si>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</si>
  <si>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</si>
  <si>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</si>
  <si>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</si>
  <si>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</si>
  <si>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</si>
  <si>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</si>
  <si>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</si>
  <si>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</si>
  <si>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</si>
  <si>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</si>
  <si>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</si>
  <si>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</si>
  <si>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</si>
  <si>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</si>
  <si>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</si>
  <si>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</si>
  <si>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</si>
  <si>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</si>
  <si>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</si>
  <si>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</si>
  <si>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</si>
  <si>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</si>
  <si>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</si>
  <si>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</si>
  <si>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</si>
  <si>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</si>
  <si>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</si>
  <si>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</si>
  <si>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</si>
  <si>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</si>
  <si>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</si>
  <si>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</si>
  <si>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</si>
  <si>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</si>
  <si>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</si>
  <si>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</si>
  <si>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</si>
  <si>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</si>
  <si>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</si>
  <si>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</si>
  <si>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</si>
  <si>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</si>
  <si>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</si>
  <si>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</si>
  <si>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</si>
  <si>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</si>
  <si>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</si>
  <si>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</si>
  <si>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</si>
  <si>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</si>
  <si>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</si>
  <si>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</si>
  <si>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</si>
  <si>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</si>
  <si>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</si>
  <si>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</si>
  <si>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</si>
  <si>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</si>
  <si>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</si>
  <si>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</si>
  <si>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</si>
  <si>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</si>
  <si>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</si>
  <si>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</si>
  <si>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</si>
  <si>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</si>
  <si>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</si>
  <si>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</si>
  <si>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</si>
  <si>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</si>
  <si>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</si>
  <si>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</si>
  <si>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</si>
  <si>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</si>
  <si>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</si>
  <si>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</si>
  <si>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</si>
  <si>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</si>
  <si>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</si>
  <si>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</si>
  <si>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</si>
  <si>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</si>
  <si>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</si>
  <si>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</si>
  <si>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</si>
  <si>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</si>
  <si>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</si>
  <si>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</si>
  <si>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</si>
  <si>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</si>
  <si>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</si>
  <si>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</si>
  <si>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</si>
  <si>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</si>
  <si>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</si>
  <si>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</si>
  <si>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</si>
  <si>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</si>
  <si>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</si>
  <si>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</si>
  <si>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</si>
  <si>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</si>
  <si>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</si>
  <si>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</si>
  <si>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</si>
  <si>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</si>
  <si>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</si>
  <si>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</si>
  <si>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</si>
  <si>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</si>
  <si>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</si>
  <si>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</si>
  <si>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</si>
  <si>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</si>
  <si>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</si>
  <si>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</si>
  <si>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</si>
  <si>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</si>
  <si>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</si>
  <si>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</si>
  <si>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</si>
  <si>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</si>
  <si>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</si>
  <si>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</si>
  <si>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</si>
  <si>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</si>
  <si>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</si>
  <si>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</si>
  <si>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</si>
  <si>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</si>
  <si>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</si>
  <si>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</si>
  <si>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</si>
  <si>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</si>
  <si>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</si>
  <si>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</si>
  <si>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</si>
  <si>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</si>
  <si>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</si>
  <si>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</si>
  <si>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</si>
  <si>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</si>
  <si>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</si>
  <si>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</si>
  <si>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</si>
  <si>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</si>
  <si>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</si>
  <si>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</si>
  <si>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</si>
  <si>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</si>
  <si>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</si>
  <si>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</si>
  <si>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</si>
  <si>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</si>
  <si>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</si>
  <si>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</si>
  <si>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</si>
  <si>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</si>
  <si>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</si>
  <si>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</si>
  <si>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</si>
  <si>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</si>
  <si>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</si>
  <si>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</si>
  <si>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</si>
  <si>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</si>
  <si>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</si>
  <si>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</si>
  <si>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</si>
  <si>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</si>
  <si>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</si>
  <si>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</si>
  <si>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</si>
  <si>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</si>
  <si>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</si>
  <si>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</si>
  <si>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</si>
  <si>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</si>
  <si>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</si>
  <si>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</si>
  <si>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</si>
  <si>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</si>
  <si>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</si>
  <si>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</si>
  <si>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</si>
  <si>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</si>
  <si>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</si>
  <si>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</si>
  <si>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</si>
  <si>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</si>
  <si>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</si>
  <si>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</si>
  <si>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</si>
  <si>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</si>
  <si>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</si>
  <si>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</si>
  <si>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</si>
  <si>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</si>
  <si>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</si>
  <si>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</si>
  <si>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</si>
  <si>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</si>
  <si>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</si>
  <si>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</si>
  <si>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</si>
  <si>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</si>
  <si>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</si>
  <si>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</si>
  <si>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</si>
  <si>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</si>
  <si>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</si>
  <si>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</si>
  <si>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</si>
  <si>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</si>
  <si>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</si>
  <si>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</si>
  <si>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</si>
  <si>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</si>
  <si>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</si>
  <si>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</si>
  <si>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</si>
  <si>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</si>
  <si>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</si>
  <si>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</si>
  <si>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</si>
  <si>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</si>
  <si>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</si>
  <si>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</si>
  <si>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</si>
  <si>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</si>
  <si>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</si>
  <si>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</si>
  <si>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</si>
  <si>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</si>
  <si>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</si>
  <si>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</si>
  <si>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</si>
  <si>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</si>
  <si>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</si>
  <si>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</si>
  <si>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</si>
  <si>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</si>
  <si>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</si>
  <si>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</si>
  <si>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</si>
  <si>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</si>
  <si>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</si>
  <si>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</si>
  <si>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</si>
  <si>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</si>
  <si>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</si>
  <si>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</si>
  <si>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</si>
  <si>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</si>
  <si>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</si>
  <si>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</si>
  <si>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</si>
  <si>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</si>
  <si>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</si>
  <si>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</si>
  <si>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</si>
  <si>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</si>
  <si>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</si>
  <si>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</si>
  <si>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</si>
  <si>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</si>
  <si>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</si>
  <si>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</si>
  <si>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</si>
  <si>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</si>
  <si>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</si>
  <si>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</si>
  <si>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</si>
  <si>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</si>
  <si>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</si>
  <si>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</si>
  <si>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</si>
  <si>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</si>
  <si>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</si>
  <si>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</si>
  <si>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</si>
  <si>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</si>
  <si>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</si>
  <si>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</si>
  <si>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</si>
  <si>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</si>
  <si>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</si>
  <si>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</si>
  <si>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</si>
  <si>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</si>
  <si>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</si>
  <si>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</si>
  <si>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</si>
  <si>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</si>
  <si>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</si>
  <si>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</si>
  <si>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</si>
  <si>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</si>
  <si>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</si>
  <si>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</si>
  <si>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</si>
  <si>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</si>
  <si>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</si>
  <si>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</si>
  <si>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</si>
  <si>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</si>
  <si>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</si>
  <si>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</si>
  <si>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</si>
  <si>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</si>
  <si>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</si>
  <si>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</si>
  <si>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</si>
  <si>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</si>
  <si>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</si>
  <si>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</si>
  <si>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</si>
  <si>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</si>
  <si>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</si>
  <si>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</si>
  <si>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</si>
  <si>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</si>
  <si>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</si>
  <si>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</si>
  <si>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</si>
  <si>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</si>
  <si>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</si>
  <si>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</si>
  <si>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</si>
  <si>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</si>
  <si>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</si>
  <si>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</si>
  <si>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</si>
  <si>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</si>
  <si>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</si>
  <si>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</si>
  <si>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</si>
  <si>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</si>
  <si>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</si>
  <si>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</si>
  <si>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</si>
  <si>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</si>
  <si>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</si>
  <si>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</si>
  <si>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</si>
  <si>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</si>
  <si>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</si>
  <si>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</si>
  <si>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</si>
  <si>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</si>
  <si>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</si>
  <si>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</si>
  <si>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</si>
  <si>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</si>
  <si>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</si>
  <si>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</si>
  <si>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</si>
  <si>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</si>
  <si>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</si>
  <si>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</si>
  <si>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</si>
  <si>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</si>
  <si>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</si>
  <si>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</si>
  <si>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</si>
  <si>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</si>
  <si>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</si>
  <si>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</si>
  <si>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</si>
  <si>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</si>
  <si>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</si>
  <si>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</si>
  <si>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</si>
  <si>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</si>
  <si>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</si>
  <si>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</si>
  <si>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</si>
  <si>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</si>
  <si>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</si>
  <si>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</si>
  <si>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</si>
  <si>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</si>
  <si>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</si>
  <si>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</si>
  <si>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</si>
  <si>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</si>
  <si>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</si>
  <si>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</si>
  <si>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</si>
  <si>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</si>
  <si>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</si>
  <si>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</si>
  <si>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</si>
  <si>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</si>
  <si>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</si>
  <si>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</si>
  <si>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</si>
  <si>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</si>
  <si>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</si>
  <si>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</si>
  <si>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</si>
  <si>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</si>
  <si>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</si>
  <si>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</si>
  <si>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</si>
  <si>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</si>
  <si>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</si>
  <si>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</si>
  <si>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</si>
  <si>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</si>
  <si>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</si>
  <si>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</si>
  <si>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</si>
  <si>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</si>
  <si>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</si>
  <si>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</si>
  <si>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</si>
  <si>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</si>
  <si>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</si>
  <si>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</si>
  <si>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</si>
  <si>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</si>
  <si>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</si>
  <si>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</si>
  <si>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</si>
  <si>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</si>
  <si>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</si>
  <si>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</si>
  <si>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</si>
  <si>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</si>
  <si>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</si>
  <si>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</si>
  <si>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</si>
  <si>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</si>
  <si>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</si>
  <si>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</si>
  <si>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</si>
  <si>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</si>
  <si>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</si>
  <si>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</si>
  <si>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</si>
  <si>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</si>
  <si>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</si>
  <si>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</si>
  <si>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</si>
  <si>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</si>
  <si>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</si>
  <si>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</si>
  <si>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</si>
  <si>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</si>
  <si>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</si>
  <si>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</si>
  <si>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</si>
  <si>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</si>
  <si>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</si>
  <si>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</si>
  <si>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</si>
  <si>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</si>
  <si>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</si>
  <si>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</si>
  <si>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</si>
  <si>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</si>
  <si>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</si>
  <si>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</si>
  <si>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</si>
  <si>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</si>
  <si>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</si>
  <si>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</si>
  <si>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</si>
  <si>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</si>
  <si>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</si>
  <si>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</si>
  <si>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</si>
  <si>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</si>
  <si>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</si>
  <si>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</si>
  <si>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</si>
  <si>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</si>
  <si>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</si>
  <si>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</si>
  <si>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</si>
  <si>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</si>
  <si>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</si>
  <si>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</si>
  <si>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</si>
  <si>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</si>
  <si>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</si>
  <si>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</si>
  <si>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</si>
  <si>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</si>
  <si>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</si>
  <si>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</si>
  <si>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</si>
  <si>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</si>
  <si>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</si>
  <si>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</si>
  <si>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</si>
  <si>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</si>
  <si>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</si>
  <si>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</si>
  <si>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</si>
  <si>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</si>
  <si>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</si>
  <si>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</si>
  <si>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</si>
  <si>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</si>
  <si>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</si>
  <si>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</si>
  <si>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</si>
  <si>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</si>
  <si>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</si>
  <si>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</si>
  <si>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</si>
  <si>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</si>
  <si>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</si>
  <si>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</si>
  <si>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</si>
  <si>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</si>
  <si>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</si>
  <si>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</si>
  <si>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</si>
  <si>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</si>
  <si>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</si>
  <si>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</si>
  <si>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</si>
  <si>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</si>
  <si>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</si>
  <si>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</si>
  <si>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</si>
  <si>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</si>
  <si>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</si>
  <si>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</si>
  <si>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</si>
  <si>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</si>
  <si>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</si>
  <si>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</si>
  <si>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</si>
  <si>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</si>
  <si>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</si>
  <si>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</si>
  <si>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</si>
  <si>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</si>
  <si>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</si>
  <si>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</si>
  <si>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</si>
  <si>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</si>
  <si>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</si>
  <si>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</si>
  <si>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</si>
  <si>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</si>
  <si>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</si>
  <si>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</si>
  <si>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</si>
  <si>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</si>
  <si>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</si>
  <si>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</si>
  <si>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</si>
  <si>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</si>
  <si>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</si>
  <si>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</si>
  <si>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</si>
  <si>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</si>
  <si>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</si>
  <si>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</si>
  <si>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</si>
  <si>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</si>
  <si>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</si>
  <si>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</si>
  <si>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</si>
  <si>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</si>
  <si>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</si>
  <si>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</si>
  <si>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</si>
  <si>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</si>
  <si>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</si>
  <si>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</si>
  <si>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</si>
  <si>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</si>
  <si>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</si>
  <si>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</si>
  <si>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</si>
  <si>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</si>
  <si>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</si>
  <si>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</si>
  <si>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</si>
  <si>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</si>
  <si>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</si>
  <si>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</si>
  <si>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</si>
  <si>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</si>
  <si>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</si>
  <si>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</si>
  <si>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</si>
  <si>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</si>
  <si>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</si>
  <si>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</si>
  <si>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</si>
  <si>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</si>
  <si>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</si>
  <si>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</si>
  <si>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</si>
  <si>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</si>
  <si>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</si>
  <si>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</si>
  <si>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</si>
  <si>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</si>
  <si>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</si>
  <si>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</si>
  <si>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</si>
  <si>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</si>
  <si>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</si>
  <si>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</si>
  <si>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</si>
  <si>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</si>
  <si>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</si>
  <si>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</si>
  <si>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</si>
  <si>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</si>
  <si>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</si>
  <si>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</si>
  <si>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</si>
  <si>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</si>
  <si>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</si>
  <si>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</si>
  <si>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</si>
  <si>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</si>
  <si>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</si>
  <si>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</si>
  <si>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</si>
  <si>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</si>
  <si>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</si>
  <si>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</si>
  <si>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</si>
  <si>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</si>
  <si>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</si>
  <si>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</si>
  <si>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</si>
  <si>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</si>
  <si>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</si>
  <si>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</si>
  <si>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</si>
  <si>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</si>
  <si>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</si>
  <si>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</si>
  <si>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</si>
  <si>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</si>
  <si>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</si>
  <si>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</si>
  <si>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</si>
  <si>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</si>
  <si>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</si>
  <si>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</si>
  <si>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</si>
  <si>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</si>
  <si>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</si>
  <si>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</si>
  <si>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</si>
  <si>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</si>
  <si>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</si>
  <si>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</si>
  <si>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</si>
  <si>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</si>
  <si>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</si>
  <si>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</si>
  <si>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</si>
  <si>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</si>
  <si>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</si>
  <si>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</si>
  <si>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</si>
  <si>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</si>
  <si>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</si>
  <si>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</si>
  <si>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</si>
  <si>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</si>
  <si>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</si>
  <si>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</si>
  <si>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</si>
  <si>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</si>
  <si>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</si>
  <si>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</si>
  <si>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</si>
  <si>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</si>
  <si>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</si>
  <si>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</si>
  <si>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</si>
  <si>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</si>
  <si>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</si>
  <si>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</si>
  <si>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</si>
  <si>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</si>
  <si>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</si>
  <si>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</si>
  <si>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</si>
  <si>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</si>
  <si>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</si>
  <si>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</si>
  <si>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</si>
  <si>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</si>
  <si>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</si>
  <si>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</si>
  <si>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</si>
  <si>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</si>
  <si>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</si>
  <si>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</si>
  <si>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</si>
  <si>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</si>
  <si>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</si>
  <si>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</si>
  <si>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</si>
  <si>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</si>
  <si>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</si>
  <si>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</si>
  <si>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</si>
  <si>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</si>
  <si>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</si>
  <si>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</si>
  <si>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</si>
  <si>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</si>
  <si>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</si>
  <si>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</si>
  <si>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</si>
  <si>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</si>
  <si>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</si>
  <si>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</si>
  <si>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</si>
  <si>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</si>
  <si>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</si>
  <si>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</si>
  <si>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</si>
  <si>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</si>
  <si>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</si>
  <si>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</si>
  <si>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</si>
  <si>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</si>
  <si>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</si>
  <si>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</si>
  <si>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</si>
  <si>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</si>
  <si>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</si>
  <si>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</si>
  <si>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</si>
  <si>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</si>
  <si>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</si>
  <si>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</si>
  <si>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</si>
  <si>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</si>
  <si>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</si>
  <si>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</si>
  <si>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</si>
  <si>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</si>
  <si>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</si>
  <si>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</si>
  <si>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</si>
  <si>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</si>
  <si>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</si>
  <si>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</si>
  <si>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</si>
  <si>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</si>
  <si>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</si>
  <si>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</si>
  <si>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</si>
  <si>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</si>
  <si>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</si>
  <si>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</si>
  <si>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</si>
  <si>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</si>
  <si>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</si>
  <si>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</si>
  <si>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</si>
  <si>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</si>
  <si>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</si>
  <si>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</si>
  <si>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</si>
  <si>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</si>
  <si>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</si>
  <si>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</si>
  <si>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</si>
  <si>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</si>
  <si>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</si>
  <si>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</si>
  <si>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</si>
  <si>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</si>
  <si>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</si>
  <si>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</si>
  <si>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</si>
  <si>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</si>
  <si>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</si>
  <si>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</si>
  <si>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</si>
  <si>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</si>
  <si>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</si>
  <si>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</si>
  <si>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</si>
  <si>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</si>
  <si>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</si>
  <si>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</si>
  <si>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</si>
  <si>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</si>
  <si>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</si>
  <si>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</si>
  <si>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</si>
  <si>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</si>
  <si>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</si>
  <si>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</si>
  <si>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</si>
  <si>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</si>
  <si>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</si>
  <si>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</si>
  <si>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</si>
  <si>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</si>
  <si>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</si>
  <si>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</si>
  <si>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</si>
  <si>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</si>
  <si>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</si>
  <si>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</si>
  <si>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</si>
  <si>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</si>
  <si>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</si>
  <si>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</si>
  <si>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</si>
  <si>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</si>
  <si>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</si>
  <si>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</si>
  <si>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</si>
  <si>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</si>
  <si>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</si>
  <si>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</si>
  <si>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</si>
  <si>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</si>
  <si>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</si>
  <si>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</si>
  <si>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</si>
  <si>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</si>
  <si>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</si>
  <si>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</si>
  <si>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</si>
  <si>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</si>
  <si>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</si>
  <si>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</si>
  <si>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</si>
  <si>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</si>
  <si>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</si>
  <si>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</si>
  <si>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</si>
  <si>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</si>
  <si>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</si>
  <si>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</si>
  <si>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</si>
  <si>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</si>
  <si>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</si>
  <si>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</si>
  <si>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</si>
  <si>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</si>
  <si>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</si>
  <si>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</si>
  <si>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</si>
  <si>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</si>
  <si>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</si>
  <si>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</si>
  <si>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</si>
  <si>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</si>
  <si>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</si>
  <si>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</si>
  <si>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</si>
  <si>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</si>
  <si>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</si>
  <si>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</si>
  <si>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</si>
  <si>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</si>
  <si>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</si>
  <si>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</si>
  <si>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</si>
  <si>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</si>
  <si>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</si>
  <si>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</si>
  <si>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</si>
  <si>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</si>
  <si>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</si>
  <si>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</si>
  <si>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</si>
  <si>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</si>
  <si>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</si>
  <si>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</si>
  <si>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</si>
  <si>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</si>
  <si>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</si>
  <si>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</si>
  <si>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</si>
  <si>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</si>
  <si>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</si>
  <si>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</si>
  <si>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</si>
  <si>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</si>
  <si>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</si>
  <si>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</si>
  <si>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</si>
  <si>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</si>
  <si>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</si>
  <si>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</si>
  <si>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</si>
  <si>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</si>
  <si>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</si>
  <si>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</si>
  <si>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</si>
  <si>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</si>
  <si>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</si>
  <si>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</si>
  <si>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</si>
  <si>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</si>
  <si>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</si>
  <si>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</si>
  <si>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</si>
  <si>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</si>
  <si>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</si>
  <si>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</si>
  <si>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</si>
  <si>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</si>
  <si>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</si>
  <si>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</si>
  <si>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</si>
  <si>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</si>
  <si>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</si>
  <si>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</si>
  <si>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</si>
  <si>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</si>
  <si>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</si>
  <si>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</si>
  <si>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</si>
  <si>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</si>
  <si>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</si>
  <si>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</si>
  <si>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</si>
  <si>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</si>
  <si>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</si>
  <si>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</si>
  <si>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</si>
  <si>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</si>
  <si>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</si>
  <si>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</si>
  <si>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</si>
  <si>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</si>
  <si>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</si>
  <si>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</si>
  <si>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</si>
  <si>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</si>
  <si>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</si>
  <si>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</si>
  <si>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</si>
  <si>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</si>
  <si>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</si>
  <si>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</si>
  <si>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</si>
  <si>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</si>
  <si>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</si>
  <si>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</si>
  <si>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</si>
  <si>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</si>
  <si>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</si>
  <si>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</si>
  <si>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</si>
  <si>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</si>
  <si>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</si>
  <si>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</si>
  <si>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</si>
  <si>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</si>
  <si>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</si>
  <si>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</si>
  <si>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</si>
  <si>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</si>
  <si>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</si>
  <si>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</si>
  <si>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</si>
  <si>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</si>
  <si>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</si>
  <si>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</si>
  <si>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</si>
  <si>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</si>
  <si>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</si>
  <si>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</si>
  <si>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</si>
  <si>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</si>
  <si>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</si>
  <si>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</si>
  <si>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</si>
  <si>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</si>
  <si>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</si>
  <si>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</si>
  <si>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</si>
  <si>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</si>
  <si>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</si>
  <si>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</si>
  <si>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</si>
  <si>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</si>
  <si>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</si>
  <si>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</si>
  <si>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</si>
  <si>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</si>
  <si>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</si>
  <si>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</si>
  <si>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</si>
  <si>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</si>
  <si>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</si>
  <si>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</si>
  <si>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</si>
  <si>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</si>
  <si>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</si>
  <si>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</si>
  <si>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</si>
  <si>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</si>
  <si>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</si>
  <si>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</si>
  <si>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</si>
  <si>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</si>
  <si>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</si>
  <si>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</si>
  <si>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</si>
  <si>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</si>
  <si>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</si>
  <si>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</si>
  <si>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</si>
  <si>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</si>
  <si>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</si>
  <si>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</si>
  <si>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</si>
  <si>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</si>
  <si>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</si>
  <si>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</si>
  <si>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</si>
  <si>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</si>
  <si>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</si>
  <si>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</si>
  <si>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</si>
  <si>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</si>
  <si>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</si>
  <si>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</si>
  <si>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</si>
  <si>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</si>
  <si>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</si>
  <si>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</si>
  <si>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</si>
  <si>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</si>
  <si>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</si>
  <si>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</si>
  <si>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</si>
  <si>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</si>
  <si>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</si>
  <si>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</si>
  <si>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</si>
  <si>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</si>
  <si>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</si>
  <si>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</si>
  <si>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</si>
  <si>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</si>
  <si>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</si>
  <si>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</si>
  <si>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</si>
  <si>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</si>
  <si>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</si>
  <si>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</si>
  <si>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</si>
  <si>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</si>
  <si>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</si>
  <si>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</si>
  <si>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</si>
  <si>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</si>
  <si>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</si>
  <si>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</si>
  <si>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</si>
  <si>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</si>
  <si>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</si>
  <si>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</si>
  <si>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</si>
  <si>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</si>
  <si>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</si>
  <si>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</si>
  <si>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</si>
  <si>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</si>
  <si>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</si>
  <si>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</si>
  <si>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</si>
  <si>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</si>
  <si>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</si>
  <si>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</si>
  <si>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</si>
  <si>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</si>
  <si>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</si>
  <si>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</si>
  <si>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</si>
  <si>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</si>
  <si>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</si>
  <si>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</si>
  <si>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</si>
  <si>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</si>
  <si>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</si>
  <si>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</si>
  <si>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</si>
  <si>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</si>
  <si>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</si>
  <si>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</si>
  <si>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</si>
  <si>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</si>
  <si>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</si>
  <si>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</si>
  <si>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</si>
  <si>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</si>
  <si>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</si>
  <si>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</si>
  <si>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</si>
  <si>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</si>
  <si>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</si>
  <si>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</si>
  <si>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</si>
  <si>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</si>
  <si>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</si>
  <si>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</si>
  <si>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</si>
  <si>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</si>
  <si>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</si>
  <si>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</si>
  <si>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</si>
  <si>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</si>
  <si>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</si>
  <si>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</si>
  <si>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</si>
  <si>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</si>
  <si>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</si>
  <si>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</si>
  <si>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</si>
  <si>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</si>
  <si>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</si>
  <si>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</si>
  <si>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</si>
  <si>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</si>
  <si>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</si>
  <si>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</si>
  <si>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</si>
  <si>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</si>
  <si>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</si>
  <si>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</si>
  <si>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</si>
  <si>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</si>
  <si>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</si>
  <si>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</si>
  <si>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</si>
  <si>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</si>
  <si>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</si>
  <si>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</si>
  <si>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</si>
  <si>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</si>
  <si>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</si>
  <si>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</si>
  <si>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</si>
  <si>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</si>
  <si>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</si>
  <si>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</si>
  <si>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</si>
  <si>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</si>
  <si>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</si>
  <si>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</si>
  <si>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</si>
  <si>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</si>
  <si>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</si>
  <si>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</si>
  <si>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</si>
  <si>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</si>
  <si>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</si>
  <si>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</si>
  <si>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</si>
  <si>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</si>
  <si>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</si>
  <si>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</si>
  <si>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</si>
  <si>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</si>
  <si>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</si>
  <si>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</si>
  <si>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</si>
  <si>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</si>
  <si>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</si>
  <si>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</si>
  <si>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</si>
  <si>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</si>
  <si>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</si>
  <si>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</si>
  <si>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</si>
  <si>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</si>
  <si>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</si>
  <si>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</si>
  <si>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</si>
  <si>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</si>
  <si>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</si>
  <si>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</si>
  <si>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</si>
  <si>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</si>
  <si>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</si>
  <si>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</si>
  <si>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</si>
  <si>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</si>
  <si>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</si>
  <si>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</si>
  <si>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</si>
  <si>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</si>
  <si>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</si>
  <si>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</si>
  <si>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</si>
  <si>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</si>
  <si>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</si>
  <si>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</si>
  <si>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</si>
  <si>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</si>
  <si>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</si>
  <si>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</si>
  <si>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</si>
  <si>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</si>
  <si>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</si>
  <si>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</si>
  <si>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</si>
  <si>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</si>
  <si>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</si>
  <si>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</si>
  <si>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</si>
  <si>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</si>
  <si>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</si>
  <si>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</si>
  <si>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</si>
  <si>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</si>
  <si>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</si>
  <si>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</si>
  <si>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</si>
  <si>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</si>
  <si>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</si>
  <si>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</si>
  <si>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</si>
  <si>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</si>
  <si>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</si>
  <si>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</si>
  <si>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</si>
  <si>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</si>
  <si>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</si>
  <si>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</si>
  <si>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</si>
  <si>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</si>
  <si>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</si>
  <si>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</si>
  <si>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</si>
  <si>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</si>
  <si>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</si>
  <si>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</si>
  <si>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</si>
  <si>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</si>
  <si>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</si>
  <si>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</si>
  <si>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</si>
  <si>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</si>
  <si>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</si>
  <si>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</si>
  <si>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</si>
  <si>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</si>
  <si>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</si>
  <si>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</si>
  <si>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</si>
  <si>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</si>
  <si>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</si>
  <si>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</si>
  <si>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</si>
  <si>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</si>
  <si>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</si>
  <si>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</si>
  <si>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</si>
  <si>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</si>
  <si>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</si>
  <si>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</si>
  <si>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</si>
  <si>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</si>
  <si>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</si>
  <si>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</si>
  <si>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</si>
  <si>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</si>
  <si>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</si>
  <si>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</si>
  <si>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</si>
  <si>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</si>
  <si>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</si>
  <si>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</si>
  <si>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</si>
  <si>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</si>
  <si>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</si>
  <si>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</si>
  <si>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</si>
  <si>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</si>
  <si>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</si>
  <si>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</si>
  <si>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</si>
  <si>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</si>
  <si>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</si>
  <si>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</si>
  <si>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</si>
  <si>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</si>
  <si>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</si>
  <si>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</si>
  <si>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</si>
  <si>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</si>
  <si>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</si>
  <si>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</si>
  <si>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</si>
  <si>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</si>
  <si>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</si>
  <si>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</si>
  <si>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</si>
  <si>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</si>
  <si>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</si>
  <si>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</si>
  <si>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</si>
  <si>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</si>
  <si>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</si>
  <si>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</si>
  <si>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</si>
  <si>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</si>
  <si>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</si>
  <si>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</si>
  <si>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</si>
  <si>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</si>
  <si>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</si>
  <si>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</si>
  <si>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</si>
  <si>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</si>
  <si>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</si>
  <si>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</si>
  <si>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</si>
  <si>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</si>
  <si>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</si>
  <si>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</si>
  <si>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</si>
  <si>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</si>
  <si>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</si>
  <si>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</si>
  <si>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</si>
  <si>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</si>
  <si>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</si>
  <si>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</si>
  <si>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</si>
  <si>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</si>
  <si>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</si>
  <si>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</si>
  <si>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</si>
  <si>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</si>
  <si>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</si>
  <si>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</si>
  <si>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</si>
  <si>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</si>
  <si>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</si>
  <si>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</si>
  <si>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</si>
  <si>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</si>
  <si>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</si>
  <si>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</si>
  <si>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</si>
  <si>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</si>
  <si>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</si>
  <si>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</si>
  <si>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</si>
  <si>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</si>
  <si>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</si>
  <si>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</si>
  <si>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</si>
  <si>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</si>
  <si>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</si>
  <si>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</si>
  <si>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</si>
  <si>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</si>
  <si>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</si>
  <si>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</si>
  <si>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</si>
  <si>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</si>
  <si>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</si>
  <si>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</si>
  <si>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</si>
  <si>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</si>
  <si>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</si>
  <si>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</si>
  <si>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</si>
  <si>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</si>
  <si>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</si>
  <si>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</si>
  <si>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</si>
  <si>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</si>
  <si>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</si>
  <si>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</si>
  <si>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</si>
  <si>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</si>
  <si>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</si>
  <si>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</si>
  <si>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</si>
  <si>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</si>
  <si>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</si>
  <si>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</si>
  <si>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</si>
  <si>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</si>
  <si>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</si>
  <si>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</si>
  <si>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</si>
  <si>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</si>
  <si>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</si>
  <si>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</si>
  <si>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</si>
  <si>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</si>
  <si>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</si>
  <si>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</si>
  <si>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</si>
  <si>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</si>
  <si>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</si>
  <si>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</si>
  <si>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</si>
  <si>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</si>
  <si>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</si>
  <si>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</si>
  <si>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</si>
  <si>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</si>
  <si>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</si>
  <si>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</si>
  <si>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</si>
  <si>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</si>
  <si>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</si>
  <si>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</si>
  <si>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</si>
  <si>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</si>
  <si>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</si>
  <si>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</si>
  <si>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</si>
  <si>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</si>
  <si>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</si>
  <si>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</si>
  <si>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</si>
  <si>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</si>
  <si>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</si>
  <si>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</si>
  <si>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</si>
  <si>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</si>
  <si>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</si>
  <si>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</si>
  <si>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</si>
  <si>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</si>
  <si>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</si>
  <si>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</si>
  <si>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</si>
  <si>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</si>
  <si>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</si>
  <si>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</si>
  <si>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</si>
  <si>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</si>
  <si>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</si>
  <si>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</si>
  <si>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</si>
  <si>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</si>
  <si>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</si>
  <si>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</si>
  <si>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</si>
  <si>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</si>
  <si>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</si>
  <si>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</si>
  <si>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</si>
  <si>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</si>
  <si>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</si>
  <si>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</si>
  <si>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</si>
  <si>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</si>
  <si>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</si>
  <si>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</si>
  <si>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</si>
  <si>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</si>
  <si>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</si>
  <si>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</si>
  <si>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</si>
  <si>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</si>
  <si>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</si>
  <si>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</si>
  <si>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</si>
  <si>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</si>
  <si>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</si>
  <si>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</si>
  <si>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</si>
  <si>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</si>
  <si>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</si>
  <si>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</si>
  <si>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</si>
  <si>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</si>
  <si>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</si>
  <si>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</si>
  <si>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</si>
  <si>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</si>
  <si>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</si>
  <si>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</si>
  <si>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</si>
  <si>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</si>
  <si>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</si>
  <si>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</si>
  <si>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</si>
  <si>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</si>
  <si>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</si>
  <si>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</si>
  <si>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</si>
  <si>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</si>
  <si>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</si>
  <si>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</si>
  <si>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</si>
  <si>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</si>
  <si>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</si>
  <si>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</si>
  <si>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</si>
  <si>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</si>
  <si>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</si>
  <si>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</si>
  <si>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</si>
  <si>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</si>
  <si>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</si>
  <si>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</si>
  <si>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</si>
  <si>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</si>
  <si>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</si>
  <si>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</si>
  <si>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</si>
  <si>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</si>
  <si>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</si>
  <si>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</si>
  <si>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</si>
  <si>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</si>
  <si>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</si>
  <si>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</si>
  <si>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</si>
  <si>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</si>
  <si>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</si>
  <si>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</si>
  <si>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</si>
  <si>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</si>
  <si>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</si>
  <si>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</si>
  <si>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</si>
  <si>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</si>
  <si>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</si>
  <si>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</si>
  <si>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</si>
  <si>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</si>
  <si>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</si>
  <si>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</si>
  <si>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</si>
  <si>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</si>
  <si>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</si>
  <si>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</si>
  <si>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</si>
  <si>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</si>
  <si>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</si>
  <si>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</si>
  <si>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</si>
  <si>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</si>
  <si>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</si>
  <si>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</si>
  <si>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</si>
  <si>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</si>
  <si>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</si>
  <si>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</si>
  <si>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</si>
  <si>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</si>
  <si>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</si>
  <si>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</si>
  <si>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</si>
  <si>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</si>
  <si>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</si>
  <si>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</si>
  <si>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</si>
  <si>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</si>
  <si>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</si>
  <si>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</si>
  <si>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</si>
  <si>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</si>
  <si>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</si>
  <si>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</si>
  <si>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</si>
  <si>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</si>
  <si>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</si>
  <si>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</si>
  <si>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</si>
  <si>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</si>
  <si>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</si>
  <si>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</si>
  <si>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</si>
  <si>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</si>
  <si>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</si>
  <si>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</si>
  <si>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</si>
  <si>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</si>
  <si>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</si>
  <si>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</si>
  <si>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</si>
  <si>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</si>
  <si>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</si>
  <si>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</si>
  <si>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</si>
  <si>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</si>
  <si>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</si>
  <si>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</si>
  <si>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</si>
  <si>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</si>
  <si>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</si>
  <si>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</si>
  <si>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</si>
  <si>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</si>
  <si>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</si>
  <si>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</si>
  <si>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</si>
  <si>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</si>
  <si>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</si>
  <si>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</si>
  <si>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</si>
  <si>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</si>
  <si>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</si>
  <si>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</si>
  <si>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</si>
  <si>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</si>
  <si>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</si>
  <si>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</si>
  <si>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</si>
  <si>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</si>
  <si>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</si>
  <si>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</si>
  <si>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</si>
  <si>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</si>
  <si>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</si>
  <si>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</si>
  <si>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</si>
  <si>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</si>
  <si>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</si>
  <si>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</si>
  <si>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</si>
  <si>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</si>
  <si>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</si>
  <si>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</si>
  <si>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</si>
  <si>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</si>
  <si>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</si>
  <si>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</si>
  <si>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</si>
  <si>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</si>
  <si>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</si>
  <si>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</si>
  <si>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</si>
  <si>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</si>
  <si>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</si>
  <si>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</si>
  <si>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</si>
  <si>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</si>
  <si>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</si>
  <si>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</si>
  <si>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</si>
  <si>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</si>
  <si>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</si>
  <si>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</si>
  <si>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</si>
  <si>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</si>
  <si>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</si>
  <si>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</si>
  <si>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</si>
  <si>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</si>
  <si>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</si>
  <si>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</si>
  <si>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</si>
  <si>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</si>
  <si>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</si>
  <si>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</si>
  <si>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</si>
  <si>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</si>
  <si>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</si>
  <si>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</si>
  <si>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</si>
  <si>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</si>
  <si>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</si>
  <si>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</si>
  <si>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</si>
  <si>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</si>
  <si>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</si>
  <si>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</si>
  <si>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</si>
  <si>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</si>
  <si>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</si>
  <si>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</si>
  <si>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</si>
  <si>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</si>
  <si>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</si>
  <si>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</si>
  <si>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</si>
  <si>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</si>
  <si>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</si>
  <si>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</si>
  <si>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</si>
  <si>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</si>
  <si>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</si>
  <si>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</si>
  <si>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</si>
  <si>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</si>
  <si>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</si>
  <si>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</si>
  <si>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</si>
  <si>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</si>
  <si>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</si>
  <si>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</si>
  <si>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</si>
  <si>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</si>
  <si>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</si>
  <si>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</si>
  <si>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</si>
  <si>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</si>
  <si>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</si>
  <si>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</si>
  <si>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</si>
  <si>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</si>
  <si>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</si>
  <si>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</si>
  <si>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</si>
  <si>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</si>
  <si>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</si>
  <si>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</si>
  <si>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</si>
  <si>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</si>
  <si>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</si>
  <si>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</si>
  <si>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</si>
  <si>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</si>
  <si>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</si>
  <si>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</si>
  <si>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</si>
  <si>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</si>
  <si>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</si>
  <si>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</si>
  <si>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</si>
  <si>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</si>
  <si>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</si>
  <si>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</si>
  <si>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</si>
  <si>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</si>
  <si>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</si>
  <si>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</si>
  <si>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</si>
  <si>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</si>
  <si>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</si>
  <si>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</si>
  <si>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</si>
  <si>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</si>
  <si>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</si>
  <si>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</si>
  <si>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</si>
  <si>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</si>
  <si>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</si>
  <si>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</si>
  <si>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</si>
  <si>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</si>
  <si>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</si>
  <si>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</si>
  <si>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</si>
  <si>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</si>
  <si>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</si>
  <si>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</si>
  <si>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</si>
  <si>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</si>
  <si>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</si>
  <si>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</si>
  <si>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</si>
  <si>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</si>
  <si>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</si>
  <si>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</si>
  <si>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</si>
  <si>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</si>
  <si>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</si>
  <si>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</si>
  <si>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</si>
  <si>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</si>
  <si>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</si>
  <si>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</si>
  <si>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</si>
  <si>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</si>
  <si>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</si>
  <si>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</si>
  <si>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</si>
  <si>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</si>
  <si>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</si>
  <si>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</si>
  <si>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</si>
  <si>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</si>
  <si>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</si>
  <si>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</si>
  <si>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</si>
  <si>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</si>
  <si>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</si>
  <si>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</si>
  <si>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</si>
  <si>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</si>
  <si>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</si>
  <si>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</si>
  <si>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</si>
  <si>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</si>
  <si>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</si>
  <si>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</si>
  <si>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</si>
  <si>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</si>
  <si>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</si>
  <si>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</si>
  <si>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</si>
  <si>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</si>
  <si>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</si>
  <si>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</si>
  <si>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</si>
  <si>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</si>
  <si>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</si>
  <si>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</si>
  <si>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</si>
  <si>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</si>
  <si>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</si>
  <si>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</si>
  <si>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</si>
  <si>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</si>
  <si>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</si>
  <si>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</si>
  <si>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</si>
  <si>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</si>
  <si>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</si>
  <si>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</si>
  <si>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</si>
  <si>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</si>
  <si>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</si>
  <si>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</si>
  <si>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</si>
  <si>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</si>
  <si>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</si>
  <si>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</si>
  <si>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</si>
  <si>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</si>
  <si>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</si>
  <si>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</si>
  <si>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</si>
  <si>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</si>
  <si>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</si>
  <si>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</si>
  <si>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</si>
  <si>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</si>
  <si>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</si>
  <si>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</si>
  <si>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</si>
  <si>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</si>
  <si>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</si>
  <si>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</si>
  <si>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</si>
  <si>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</si>
  <si>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</si>
  <si>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</si>
  <si>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</si>
  <si>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</si>
  <si>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</si>
  <si>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</si>
  <si>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</si>
  <si>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</si>
  <si>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</si>
  <si>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</si>
  <si>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</si>
  <si>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</si>
  <si>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</si>
  <si>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</si>
  <si>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</si>
  <si>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</si>
  <si>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</si>
  <si>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</si>
  <si>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</si>
  <si>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</si>
  <si>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</si>
  <si>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</si>
  <si>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</si>
  <si>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</si>
  <si>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</si>
  <si>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</si>
  <si>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</si>
  <si>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</si>
  <si>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</si>
  <si>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</si>
  <si>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</si>
  <si>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</si>
  <si>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</si>
  <si>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</si>
  <si>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</si>
  <si>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</si>
  <si>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</si>
  <si>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</si>
  <si>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</si>
  <si>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</si>
  <si>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</si>
  <si>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</si>
  <si>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</si>
  <si>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</si>
  <si>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</si>
  <si>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</si>
  <si>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</si>
  <si>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</si>
  <si>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</si>
  <si>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</si>
  <si>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</si>
  <si>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</si>
  <si>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</si>
  <si>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</si>
  <si>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</si>
  <si>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</si>
  <si>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</si>
  <si>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</si>
  <si>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</si>
  <si>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</si>
  <si>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</si>
  <si>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</si>
  <si>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</si>
  <si>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</si>
  <si>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</si>
  <si>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</si>
  <si>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</si>
  <si>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</si>
  <si>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</si>
  <si>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</si>
  <si>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</si>
  <si>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</si>
  <si>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</si>
  <si>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</si>
  <si>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</si>
  <si>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</si>
  <si>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</si>
  <si>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</si>
  <si>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</si>
  <si>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</si>
  <si>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</si>
  <si>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</si>
  <si>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</si>
  <si>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</si>
  <si>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</si>
  <si>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</si>
  <si>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</si>
  <si>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</si>
  <si>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</si>
  <si>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</si>
  <si>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</si>
  <si>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</si>
  <si>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</si>
  <si>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</si>
  <si>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</si>
  <si>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</si>
  <si>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</si>
  <si>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</si>
  <si>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</si>
  <si>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</si>
  <si>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</si>
  <si>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</si>
  <si>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</si>
  <si>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</si>
  <si>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</si>
  <si>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</si>
  <si>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</si>
  <si>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</si>
  <si>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</si>
  <si>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</si>
  <si>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</si>
  <si>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</si>
  <si>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</si>
  <si>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</si>
  <si>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</si>
  <si>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</si>
  <si>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</si>
  <si>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</si>
  <si>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</si>
  <si>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</si>
  <si>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</si>
  <si>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</si>
  <si>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</si>
  <si>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</si>
  <si>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</si>
  <si>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</si>
  <si>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</si>
  <si>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</si>
  <si>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</si>
  <si>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</si>
  <si>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</si>
  <si>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</si>
  <si>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</si>
  <si>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</si>
  <si>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</si>
  <si>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</si>
  <si>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</si>
  <si>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</si>
  <si>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</si>
  <si>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</si>
  <si>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</si>
  <si>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</si>
  <si>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</si>
  <si>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</si>
  <si>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</si>
  <si>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</si>
  <si>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</si>
  <si>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</si>
  <si>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</si>
  <si>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</si>
  <si>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</si>
  <si>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</si>
  <si>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</si>
  <si>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</si>
  <si>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</si>
  <si>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</si>
  <si>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</si>
  <si>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</si>
  <si>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</si>
  <si>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</si>
  <si>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</si>
  <si>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</si>
  <si>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</si>
  <si>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</si>
  <si>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</si>
  <si>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</si>
  <si>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</si>
  <si>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</si>
  <si>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</si>
  <si>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</si>
  <si>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</si>
  <si>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</si>
  <si>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</si>
  <si>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</si>
  <si>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</si>
  <si>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</si>
  <si>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</si>
  <si>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</si>
  <si>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</si>
  <si>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</si>
  <si>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</si>
  <si>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</si>
  <si>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</si>
  <si>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</si>
  <si>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</si>
  <si>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</si>
  <si>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</si>
  <si>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</si>
  <si>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</si>
  <si>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</si>
  <si>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</si>
  <si>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</si>
  <si>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</si>
  <si>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</si>
  <si>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</si>
  <si>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</si>
  <si>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</si>
  <si>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</si>
  <si>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</si>
  <si>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</si>
  <si>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</si>
  <si>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</si>
  <si>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</si>
  <si>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</si>
  <si>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</si>
  <si>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</si>
  <si>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</si>
  <si>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</si>
  <si>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</si>
  <si>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</si>
  <si>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</si>
  <si>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</si>
  <si>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</si>
  <si>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</si>
  <si>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</si>
  <si>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</si>
  <si>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</si>
  <si>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</si>
  <si>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</si>
  <si>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</si>
  <si>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</si>
  <si>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</si>
  <si>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</si>
  <si>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</si>
  <si>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</si>
  <si>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</si>
  <si>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</si>
  <si>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</si>
  <si>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</si>
  <si>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</si>
  <si>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</si>
  <si>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</si>
  <si>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</si>
  <si>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</si>
  <si>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</si>
  <si>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</si>
  <si>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</si>
  <si>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</si>
  <si>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</si>
  <si>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</si>
  <si>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</si>
  <si>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</si>
  <si>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</si>
  <si>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</si>
  <si>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</si>
  <si>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</si>
  <si>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</si>
  <si>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</si>
  <si>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</si>
  <si>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</si>
  <si>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</si>
  <si>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</si>
  <si>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</si>
  <si>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</si>
  <si>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</si>
  <si>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</si>
  <si>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</si>
  <si>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</si>
  <si>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</si>
  <si>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</si>
  <si>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</si>
  <si>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</si>
  <si>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</si>
  <si>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</si>
  <si>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</si>
  <si>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</si>
  <si>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</si>
  <si>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</si>
  <si>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</si>
  <si>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</si>
  <si>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</si>
  <si>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</si>
  <si>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</si>
  <si>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</si>
  <si>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</si>
  <si>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</si>
  <si>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</si>
  <si>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</si>
  <si>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</si>
  <si>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</si>
  <si>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</si>
  <si>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</si>
  <si>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</si>
  <si>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</si>
  <si>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</si>
  <si>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</si>
  <si>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</si>
  <si>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</si>
  <si>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</si>
  <si>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</si>
  <si>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</si>
  <si>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</si>
  <si>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</si>
  <si>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</si>
  <si>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</si>
  <si>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</si>
  <si>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</si>
  <si>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</si>
  <si>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</si>
  <si>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</si>
  <si>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</si>
  <si>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</si>
  <si>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</si>
  <si>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</si>
  <si>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</si>
  <si>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</si>
  <si>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</si>
  <si>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</si>
  <si>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</si>
  <si>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</si>
  <si>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</si>
  <si>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</si>
  <si>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</si>
  <si>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</si>
  <si>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</si>
  <si>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</si>
  <si>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</si>
  <si>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</si>
  <si>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</si>
  <si>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</si>
  <si>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</si>
  <si>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</si>
  <si>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</si>
  <si>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</si>
  <si>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</si>
  <si>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</si>
  <si>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</si>
  <si>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</si>
  <si>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</si>
  <si>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</si>
  <si>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</si>
  <si>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</si>
  <si>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</si>
  <si>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</si>
  <si>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</si>
  <si>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</si>
  <si>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</si>
  <si>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</si>
  <si>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</si>
  <si>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</si>
  <si>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</si>
  <si>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</si>
  <si>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</si>
  <si>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</si>
  <si>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</si>
  <si>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</si>
  <si>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</si>
  <si>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</si>
  <si>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</si>
  <si>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</si>
  <si>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</si>
  <si>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</si>
  <si>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</si>
  <si>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</si>
  <si>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</si>
  <si>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</si>
  <si>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</si>
  <si>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</si>
  <si>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</si>
  <si>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</si>
  <si>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</si>
  <si>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</si>
  <si>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</si>
  <si>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</si>
  <si>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</si>
  <si>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</si>
  <si>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</si>
  <si>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</si>
  <si>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</si>
  <si>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</si>
  <si>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</si>
  <si>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</si>
  <si>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</si>
  <si>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</si>
  <si>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</si>
  <si>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</si>
  <si>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</si>
  <si>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</si>
  <si>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</si>
  <si>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</si>
  <si>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</si>
  <si>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</si>
  <si>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</si>
  <si>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</si>
  <si>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</si>
  <si>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</si>
  <si>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</si>
  <si>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</si>
  <si>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</si>
  <si>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</si>
  <si>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</si>
  <si>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</si>
  <si>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</si>
  <si>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</si>
  <si>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</si>
  <si>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</si>
  <si>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</si>
  <si>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</si>
  <si>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</si>
  <si>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</si>
  <si>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</si>
  <si>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</si>
  <si>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</si>
  <si>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</si>
  <si>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</si>
  <si>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</si>
  <si>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</si>
  <si>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</si>
  <si>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</si>
  <si>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</si>
  <si>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</si>
  <si>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</si>
  <si>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</si>
  <si>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</si>
  <si>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</si>
  <si>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</si>
  <si>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</si>
  <si>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</si>
  <si>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</si>
  <si>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</si>
  <si>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</si>
  <si>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</si>
  <si>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</si>
  <si>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</si>
  <si>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</si>
  <si>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</si>
  <si>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</si>
  <si>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</si>
  <si>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</si>
  <si>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</si>
  <si>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</si>
  <si>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</si>
  <si>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</si>
  <si>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</si>
  <si>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</si>
  <si>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</si>
  <si>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</si>
  <si>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</si>
  <si>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</si>
  <si>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</si>
  <si>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</si>
  <si>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</si>
  <si>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</si>
  <si>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</si>
  <si>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</si>
  <si>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</si>
  <si>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</si>
  <si>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</si>
  <si>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</si>
  <si>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</si>
  <si>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</si>
  <si>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</si>
  <si>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</si>
  <si>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</si>
  <si>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</si>
  <si>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</si>
  <si>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</si>
  <si>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</si>
  <si>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</si>
  <si>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</si>
  <si>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</si>
  <si>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</si>
  <si>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</si>
  <si>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</si>
  <si>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</si>
  <si>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</si>
  <si>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</si>
  <si>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</si>
  <si>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</si>
  <si>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</si>
  <si>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</si>
  <si>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</si>
  <si>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</si>
  <si>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</si>
  <si>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</si>
  <si>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</si>
  <si>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</si>
  <si>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</si>
  <si>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</si>
  <si>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</si>
  <si>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</si>
  <si>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</si>
  <si>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</si>
  <si>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</si>
  <si>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</si>
  <si>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</si>
  <si>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</si>
  <si>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</si>
  <si>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</si>
  <si>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</si>
  <si>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</si>
  <si>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</si>
  <si>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</si>
  <si>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</si>
  <si>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</si>
  <si>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</si>
  <si>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</si>
  <si>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</si>
  <si>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</si>
  <si>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</si>
  <si>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</si>
  <si>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</si>
  <si>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</si>
  <si>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</si>
  <si>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</si>
  <si>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</si>
  <si>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</si>
  <si>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</si>
  <si>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</si>
  <si>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</si>
  <si>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</si>
  <si>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</si>
  <si>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</si>
  <si>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</si>
  <si>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</si>
  <si>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</si>
  <si>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</si>
  <si>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</si>
  <si>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</si>
  <si>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</si>
  <si>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</si>
  <si>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</si>
  <si>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</si>
  <si>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</si>
  <si>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</si>
  <si>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</si>
  <si>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</si>
  <si>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</si>
  <si>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</si>
  <si>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</si>
  <si>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</si>
  <si>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</si>
  <si>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</si>
  <si>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</si>
  <si>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</si>
  <si>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</si>
  <si>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</si>
  <si>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</si>
  <si>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</si>
  <si>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</si>
  <si>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</si>
  <si>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</si>
  <si>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</si>
  <si>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</si>
  <si>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</si>
  <si>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</si>
  <si>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</si>
  <si>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</si>
  <si>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</si>
  <si>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</si>
  <si>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</si>
  <si>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</si>
  <si>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</si>
  <si>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</si>
  <si>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</si>
  <si>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</si>
  <si>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</si>
  <si>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</si>
  <si>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</si>
  <si>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</si>
  <si>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</si>
  <si>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</si>
  <si>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</si>
  <si>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</si>
  <si>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</si>
  <si>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</si>
  <si>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</si>
  <si>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</si>
  <si>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</si>
  <si>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</si>
  <si>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</si>
  <si>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</si>
  <si>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</si>
  <si>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</si>
  <si>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</si>
  <si>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</si>
  <si>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</si>
  <si>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</si>
  <si>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</si>
  <si>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</si>
  <si>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</si>
  <si>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</si>
  <si>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</si>
  <si>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</si>
  <si>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</si>
  <si>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</si>
  <si>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</si>
  <si>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</si>
  <si>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</si>
  <si>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</si>
  <si>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</si>
  <si>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</si>
  <si>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</si>
  <si>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</si>
  <si>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</si>
  <si>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</si>
  <si>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</si>
  <si>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</si>
  <si>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</si>
  <si>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</si>
  <si>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</si>
  <si>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</si>
  <si>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</si>
  <si>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</si>
  <si>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</si>
  <si>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</si>
  <si>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</si>
  <si>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</si>
  <si>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</si>
  <si>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</si>
  <si>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</si>
  <si>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</si>
  <si>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</si>
  <si>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</si>
  <si>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</si>
  <si>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</si>
  <si>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</si>
  <si>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</si>
  <si>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</si>
  <si>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</si>
  <si>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</si>
  <si>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</si>
  <si>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</si>
  <si>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</si>
  <si>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</si>
  <si>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</si>
  <si>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</si>
  <si>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</si>
  <si>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</si>
  <si>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</si>
  <si>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</si>
  <si>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</si>
  <si>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</si>
  <si>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</si>
  <si>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</si>
  <si>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</si>
  <si>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</si>
  <si>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</si>
  <si>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</si>
  <si>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</si>
  <si>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</si>
  <si>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</si>
  <si>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</si>
  <si>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</si>
  <si>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</si>
  <si>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</si>
  <si>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</si>
  <si>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</si>
  <si>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</si>
  <si>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</si>
  <si>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</si>
  <si>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</si>
  <si>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</si>
  <si>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</si>
  <si>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</si>
  <si>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</si>
  <si>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</si>
  <si>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</si>
  <si>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</si>
  <si>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</si>
  <si>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</si>
  <si>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</si>
  <si>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</si>
  <si>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</si>
  <si>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</si>
  <si>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</si>
  <si>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</si>
  <si>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</si>
  <si>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</si>
  <si>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</si>
  <si>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</si>
  <si>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</si>
  <si>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</si>
  <si>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</si>
  <si>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</si>
  <si>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</si>
  <si>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</si>
  <si>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</si>
  <si>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</si>
  <si>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</si>
  <si>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</si>
  <si>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</si>
  <si>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</si>
  <si>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</si>
  <si>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</si>
  <si>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</si>
  <si>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</si>
  <si>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</si>
  <si>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</si>
  <si>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</si>
  <si>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</si>
  <si>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</si>
  <si>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</si>
  <si>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</si>
  <si>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</si>
  <si>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</si>
  <si>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</si>
  <si>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</si>
  <si>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</si>
  <si>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</si>
  <si>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</si>
  <si>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</si>
  <si>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</si>
  <si>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</si>
  <si>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</si>
  <si>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</si>
  <si>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</si>
  <si>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</si>
  <si>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</si>
  <si>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</si>
  <si>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</si>
  <si>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</si>
  <si>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</si>
  <si>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</si>
  <si>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</si>
  <si>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</si>
  <si>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</si>
  <si>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</si>
  <si>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</si>
  <si>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</si>
  <si>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</si>
  <si>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</si>
  <si>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</si>
  <si>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</si>
  <si>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</si>
  <si>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</si>
  <si>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</si>
  <si>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</si>
  <si>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</si>
  <si>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</si>
  <si>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</si>
  <si>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</si>
  <si>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</si>
  <si>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</si>
  <si>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</si>
  <si>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</si>
  <si>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</si>
  <si>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</si>
  <si>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</si>
  <si>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</si>
  <si>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</si>
  <si>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</si>
  <si>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</si>
  <si>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</si>
  <si>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</si>
  <si>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</si>
  <si>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</si>
  <si>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</si>
  <si>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</si>
  <si>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</si>
  <si>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</si>
  <si>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</si>
  <si>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</si>
  <si>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</si>
  <si>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</si>
  <si>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</si>
  <si>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</si>
  <si>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</si>
  <si>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</si>
  <si>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</si>
  <si>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</si>
  <si>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</si>
  <si>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</si>
  <si>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</si>
  <si>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</si>
  <si>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</si>
  <si>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</si>
  <si>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</si>
  <si>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</si>
  <si>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</si>
  <si>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</si>
  <si>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</si>
  <si>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</si>
  <si>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</si>
  <si>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</si>
  <si>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</si>
  <si>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</si>
  <si>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</si>
  <si>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</si>
  <si>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</si>
  <si>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</si>
  <si>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</si>
  <si>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</si>
  <si>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</si>
  <si>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</si>
  <si>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</si>
  <si>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</si>
  <si>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</si>
  <si>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</si>
  <si>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</si>
  <si>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</si>
  <si>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</si>
  <si>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</si>
  <si>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</si>
  <si>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</si>
  <si>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</si>
  <si>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</si>
  <si>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</si>
  <si>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</si>
  <si>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</si>
  <si>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</si>
  <si>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</si>
  <si>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</si>
  <si>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</si>
  <si>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</si>
  <si>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</si>
  <si>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</si>
  <si>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</si>
  <si>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</si>
  <si>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</si>
  <si>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</si>
  <si>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</si>
  <si>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</si>
  <si>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</si>
  <si>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</si>
  <si>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</si>
  <si>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</si>
  <si>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</si>
  <si>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</si>
  <si>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</si>
  <si>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</si>
  <si>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</si>
  <si>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</si>
  <si>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</si>
  <si>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</si>
  <si>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</si>
  <si>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</si>
  <si>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</si>
  <si>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</si>
  <si>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</si>
  <si>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</si>
  <si>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</si>
  <si>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</si>
  <si>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</si>
  <si>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</si>
  <si>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</si>
  <si>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</si>
  <si>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</si>
  <si>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</si>
  <si>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</si>
  <si>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</si>
  <si>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</si>
  <si>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</si>
  <si>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</si>
  <si>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</si>
  <si>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</si>
  <si>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</si>
  <si>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</si>
  <si>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</si>
  <si>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</si>
  <si>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</si>
  <si>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</si>
  <si>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</si>
  <si>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</si>
  <si>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</si>
  <si>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</si>
  <si>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</si>
  <si>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</si>
  <si>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</si>
  <si>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</si>
  <si>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</si>
  <si>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</si>
  <si>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</si>
  <si>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</si>
  <si>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</si>
  <si>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</si>
  <si>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</si>
  <si>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</si>
  <si>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</si>
  <si>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</si>
  <si>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</si>
  <si>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</si>
  <si>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</si>
  <si>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</si>
  <si>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</si>
  <si>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</si>
  <si>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</si>
  <si>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</si>
  <si>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</si>
  <si>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</si>
  <si>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</si>
  <si>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</si>
  <si>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</si>
  <si>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</si>
  <si>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</si>
  <si>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</si>
  <si>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</si>
  <si>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</si>
  <si>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</si>
  <si>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</si>
  <si>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</si>
  <si>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</si>
  <si>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</si>
  <si>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</si>
  <si>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</si>
  <si>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</si>
  <si>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</si>
  <si>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</si>
  <si>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</si>
  <si>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</si>
  <si>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</si>
  <si>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</si>
  <si>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</si>
  <si>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</si>
  <si>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</si>
  <si>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</si>
  <si>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</si>
  <si>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</si>
  <si>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</si>
  <si>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</si>
  <si>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</si>
  <si>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</si>
  <si>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</si>
  <si>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</si>
  <si>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</si>
  <si>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</si>
  <si>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</si>
  <si>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</si>
  <si>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</si>
  <si>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</si>
  <si>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</si>
  <si>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</si>
  <si>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</si>
  <si>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</si>
  <si>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</si>
  <si>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</si>
  <si>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</si>
  <si>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</si>
  <si>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</si>
  <si>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</si>
  <si>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</si>
  <si>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</si>
  <si>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</si>
  <si>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</si>
  <si>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</si>
  <si>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</si>
  <si>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</si>
  <si>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</si>
  <si>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</si>
  <si>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</si>
  <si>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</si>
  <si>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</si>
  <si>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</si>
  <si>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</si>
  <si>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</si>
  <si>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</si>
  <si>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</si>
  <si>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</si>
  <si>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</si>
  <si>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</si>
  <si>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</si>
  <si>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</si>
  <si>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</si>
  <si>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</si>
  <si>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</si>
  <si>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</si>
  <si>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</si>
  <si>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</si>
  <si>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</si>
  <si>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</si>
  <si>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</si>
  <si>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</si>
  <si>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</si>
  <si>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</si>
  <si>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</si>
  <si>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</si>
  <si>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</si>
  <si>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</si>
  <si>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</si>
  <si>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</si>
  <si>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</si>
  <si>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</si>
  <si>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</si>
  <si>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</si>
  <si>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</si>
  <si>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</si>
  <si>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</si>
  <si>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</si>
  <si>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</si>
  <si>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</si>
  <si>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</si>
  <si>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</si>
  <si>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</si>
  <si>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</si>
  <si>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</si>
  <si>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</si>
  <si>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</si>
  <si>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</si>
  <si>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</si>
  <si>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</si>
  <si>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</si>
  <si>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</si>
  <si>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</si>
  <si>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</si>
  <si>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</si>
  <si>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</si>
  <si>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</si>
  <si>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</si>
  <si>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</si>
  <si>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</si>
  <si>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</si>
  <si>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</si>
  <si>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</si>
  <si>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</si>
  <si>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</si>
  <si>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</si>
  <si>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</si>
  <si>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</si>
  <si>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</si>
  <si>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</si>
  <si>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</si>
  <si>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</si>
  <si>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</si>
  <si>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</si>
  <si>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</si>
  <si>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</si>
  <si>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</si>
  <si>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</si>
  <si>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</si>
  <si>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</si>
  <si>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</si>
  <si>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</si>
  <si>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</si>
  <si>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</si>
  <si>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</si>
  <si>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</si>
  <si>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</si>
  <si>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</si>
  <si>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</si>
  <si>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</si>
  <si>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</si>
  <si>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</si>
  <si>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</si>
  <si>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</si>
  <si>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</si>
  <si>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</si>
  <si>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</si>
  <si>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</si>
  <si>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</si>
  <si>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</si>
  <si>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</si>
  <si>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</si>
  <si>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</si>
  <si>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</si>
  <si>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</si>
  <si>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</si>
  <si>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</si>
  <si>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</si>
  <si>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</si>
  <si>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</si>
  <si>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</si>
  <si>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</si>
  <si>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</si>
  <si>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</si>
  <si>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</si>
  <si>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</si>
  <si>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</si>
  <si>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</si>
  <si>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</si>
  <si>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</si>
  <si>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</si>
  <si>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</si>
  <si>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</si>
  <si>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</si>
  <si>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</si>
  <si>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</si>
  <si>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</si>
  <si>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</si>
  <si>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</si>
  <si>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</si>
  <si>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</si>
  <si>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</si>
  <si>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</si>
  <si>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</si>
  <si>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</si>
  <si>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</si>
  <si>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</si>
  <si>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</si>
  <si>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</si>
  <si>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</si>
  <si>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</si>
  <si>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</si>
  <si>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</si>
  <si>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</si>
  <si>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</si>
  <si>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</si>
  <si>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</si>
  <si>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</si>
  <si>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</si>
  <si>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</si>
  <si>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</si>
  <si>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</si>
  <si>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</si>
  <si>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</si>
  <si>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</si>
  <si>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</si>
  <si>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</si>
  <si>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</si>
  <si>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</si>
  <si>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</si>
  <si>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</si>
  <si>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</si>
  <si>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</si>
  <si>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</si>
  <si>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</si>
  <si>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</si>
  <si>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</si>
  <si>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</si>
  <si>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</si>
  <si>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</si>
  <si>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</si>
  <si>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</si>
  <si>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</si>
  <si>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</si>
  <si>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</si>
  <si>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</si>
  <si>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</si>
  <si>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</si>
  <si>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</si>
  <si>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</si>
  <si>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</si>
  <si>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</si>
  <si>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</si>
  <si>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</si>
  <si>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</si>
  <si>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</si>
  <si>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</si>
  <si>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</si>
  <si>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</si>
  <si>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</si>
  <si>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</si>
  <si>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</si>
  <si>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</si>
  <si>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</si>
  <si>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</si>
  <si>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</si>
  <si>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</si>
  <si>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</si>
  <si>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</si>
  <si>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</si>
  <si>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</si>
  <si>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</si>
  <si>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</si>
  <si>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</si>
  <si>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</si>
  <si>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</si>
  <si>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</si>
  <si>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</si>
  <si>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</si>
  <si>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</si>
  <si>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</si>
  <si>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</si>
  <si>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</si>
  <si>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</si>
  <si>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</si>
  <si>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</si>
  <si>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</si>
  <si>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</si>
  <si>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</si>
  <si>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</si>
  <si>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</si>
  <si>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</si>
  <si>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</si>
  <si>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</si>
  <si>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</si>
  <si>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</si>
  <si>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</si>
  <si>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</si>
  <si>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</si>
  <si>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</si>
  <si>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</si>
  <si>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</si>
  <si>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</si>
  <si>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</si>
  <si>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</si>
  <si>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</si>
  <si>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</si>
  <si>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</si>
  <si>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</si>
  <si>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</si>
  <si>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</si>
  <si>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</si>
  <si>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</si>
  <si>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</si>
  <si>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</si>
  <si>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</si>
  <si>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</si>
  <si>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</si>
  <si>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</si>
  <si>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</si>
  <si>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</si>
  <si>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</si>
  <si>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</si>
  <si>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</si>
  <si>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</si>
  <si>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</si>
  <si>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</si>
  <si>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</si>
  <si>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</si>
  <si>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</si>
  <si>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</si>
  <si>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</si>
  <si>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</si>
  <si>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</si>
  <si>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</si>
  <si>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</si>
  <si>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</si>
  <si>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</si>
  <si>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</si>
  <si>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</si>
  <si>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</si>
  <si>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</si>
  <si>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</si>
  <si>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</si>
  <si>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</si>
  <si>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</si>
  <si>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</si>
  <si>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</si>
  <si>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</si>
  <si>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</si>
  <si>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</si>
  <si>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</si>
  <si>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</si>
  <si>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</si>
  <si>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</si>
  <si>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</si>
  <si>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</si>
  <si>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</si>
  <si>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</si>
  <si>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</si>
  <si>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</si>
  <si>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</si>
  <si>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</si>
  <si>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</si>
  <si>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</si>
  <si>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</si>
  <si>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</si>
  <si>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</si>
  <si>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</si>
  <si>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</si>
  <si>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</si>
  <si>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</si>
  <si>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</si>
  <si>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</si>
  <si>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</si>
  <si>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</si>
  <si>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</si>
  <si>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</si>
  <si>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</si>
  <si>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</si>
  <si>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</si>
  <si>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</si>
  <si>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</si>
  <si>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</si>
  <si>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</si>
  <si>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</si>
  <si>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</si>
  <si>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</si>
  <si>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</si>
  <si>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</si>
  <si>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</si>
  <si>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</si>
  <si>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</si>
  <si>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</si>
  <si>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</si>
  <si>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</si>
  <si>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</si>
  <si>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</si>
  <si>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</si>
  <si>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</si>
  <si>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</si>
  <si>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</si>
  <si>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</si>
  <si>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</si>
  <si>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</si>
  <si>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</si>
  <si>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</si>
  <si>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</si>
  <si>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</si>
  <si>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</si>
  <si>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</si>
  <si>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</si>
  <si>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</si>
  <si>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</si>
  <si>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</si>
  <si>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</si>
  <si>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</si>
  <si>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</si>
  <si>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</si>
  <si>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</si>
  <si>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</si>
  <si>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</si>
  <si>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</si>
  <si>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</si>
  <si>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</si>
  <si>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</si>
  <si>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</si>
  <si>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</si>
  <si>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</si>
  <si>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</si>
  <si>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</si>
  <si>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</si>
  <si>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</si>
  <si>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</si>
  <si>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</si>
  <si>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</si>
  <si>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</si>
  <si>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</si>
  <si>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</si>
  <si>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</si>
  <si>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</si>
  <si>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</si>
  <si>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</si>
  <si>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</si>
  <si>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</si>
  <si>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</si>
  <si>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</si>
  <si>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</si>
  <si>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</si>
  <si>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</si>
  <si>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</si>
  <si>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</si>
  <si>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</si>
  <si>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</si>
  <si>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</si>
  <si>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</si>
  <si>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</si>
  <si>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</si>
  <si>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</si>
  <si>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</si>
  <si>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</si>
  <si>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</si>
  <si>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</si>
  <si>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</si>
  <si>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</si>
  <si>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</si>
  <si>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</si>
  <si>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</si>
  <si>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</si>
  <si>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</si>
  <si>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</si>
  <si>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</si>
  <si>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</si>
  <si>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</si>
  <si>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</si>
  <si>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</si>
  <si>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</si>
  <si>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</si>
  <si>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</si>
  <si>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</si>
  <si>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</si>
  <si>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</si>
  <si>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</si>
  <si>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</si>
  <si>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</si>
  <si>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</si>
  <si>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</si>
  <si>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</si>
  <si>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</si>
  <si>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</si>
  <si>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</si>
  <si>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</si>
  <si>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</si>
  <si>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</si>
  <si>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</si>
  <si>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</si>
  <si>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</si>
  <si>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</si>
  <si>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</si>
  <si>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</si>
  <si>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</si>
  <si>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</si>
  <si>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</si>
  <si>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</si>
  <si>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</si>
  <si>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</si>
  <si>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</si>
  <si>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</si>
  <si>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</si>
  <si>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</si>
  <si>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</si>
  <si>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</si>
  <si>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</si>
  <si>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</si>
  <si>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</si>
  <si>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</si>
  <si>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</si>
  <si>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</si>
  <si>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</si>
  <si>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</si>
  <si>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</si>
  <si>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</si>
  <si>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</si>
  <si>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</si>
  <si>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</si>
  <si>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</si>
  <si>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</si>
  <si>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</si>
  <si>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</si>
  <si>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</si>
  <si>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</si>
  <si>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</si>
  <si>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</si>
  <si>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</si>
  <si>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</si>
  <si>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</si>
  <si>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</si>
  <si>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</si>
  <si>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</si>
  <si>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</si>
  <si>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</si>
  <si>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</si>
  <si>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</si>
  <si>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</si>
  <si>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</si>
  <si>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</si>
  <si>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</si>
  <si>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</si>
  <si>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</si>
  <si>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</si>
  <si>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</si>
  <si>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</si>
  <si>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</si>
  <si>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</si>
  <si>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</si>
  <si>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</si>
  <si>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</si>
  <si>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</si>
  <si>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</si>
  <si>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</si>
  <si>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</si>
  <si>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</si>
  <si>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</si>
  <si>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</si>
  <si>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</si>
  <si>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</si>
  <si>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</si>
  <si>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</si>
  <si>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</si>
  <si>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</si>
  <si>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</si>
  <si>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</si>
  <si>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</si>
  <si>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</si>
  <si>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</si>
  <si>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</si>
  <si>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</si>
  <si>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</si>
  <si>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</si>
  <si>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</si>
  <si>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</si>
  <si>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</si>
  <si>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</si>
  <si>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</si>
  <si>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</si>
  <si>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</si>
  <si>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</si>
  <si>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</si>
  <si>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</si>
  <si>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</si>
  <si>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</si>
  <si>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</si>
  <si>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</si>
  <si>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</si>
  <si>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</si>
  <si>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</si>
  <si>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</si>
  <si>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</si>
  <si>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</si>
  <si>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</si>
  <si>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</si>
  <si>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</si>
  <si>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</si>
  <si>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</si>
  <si>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</si>
  <si>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</si>
  <si>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</si>
  <si>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</si>
  <si>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</si>
  <si>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</si>
  <si>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</si>
  <si>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</si>
  <si>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</si>
  <si>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</si>
  <si>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</si>
  <si>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</si>
  <si>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</si>
  <si>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</si>
  <si>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</si>
  <si>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</si>
  <si>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</si>
  <si>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</si>
  <si>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</si>
  <si>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</si>
  <si>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</si>
  <si>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</si>
  <si>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</si>
  <si>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</si>
  <si>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</si>
  <si>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</si>
  <si>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</si>
  <si>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</si>
  <si>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</si>
  <si>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</si>
  <si>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</si>
  <si>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</si>
  <si>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</si>
  <si>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</si>
  <si>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</si>
  <si>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</si>
  <si>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</si>
  <si>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</si>
  <si>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-3.6804066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</si>
  <si>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</si>
  <si>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</si>
  <si>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</si>
  <si>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</si>
  <si>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</si>
  <si>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</si>
  <si>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</si>
  <si>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</si>
  <si>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</si>
  <si>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</si>
  <si>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</si>
  <si>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</si>
  <si>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</si>
  <si>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</si>
  <si>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</si>
  <si>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</si>
  <si>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</si>
  <si>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</si>
  <si>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</si>
  <si>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Carga Util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</si>
  <si>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</si>
  <si>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</si>
  <si>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</si>
  <si>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</si>
  <si>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</si>
  <si>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</si>
  <si>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</si>
  <si>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</si>
  <si>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</si>
  <si>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</si>
  <si>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</si>
  <si>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</si>
  <si>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</si>
  <si>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</si>
  <si>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</si>
  <si>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</si>
  <si>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</si>
  <si>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</si>
  <si>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</si>
  <si>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</si>
  <si>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</si>
  <si>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</si>
  <si>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</si>
  <si>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</si>
  <si>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</si>
  <si>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</si>
  <si>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</si>
  <si>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</si>
  <si>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</si>
  <si>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</si>
  <si>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</si>
  <si>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</si>
  <si>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</si>
  <si>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</si>
  <si>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</si>
  <si>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</si>
  <si>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</si>
  <si>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</si>
  <si>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</si>
  <si>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</si>
  <si>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</si>
  <si>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</si>
  <si>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</si>
  <si>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</si>
  <si>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</si>
  <si>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</si>
  <si>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</si>
  <si>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</si>
  <si>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</si>
  <si>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</si>
  <si>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</si>
  <si>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</si>
  <si>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</si>
  <si>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</si>
  <si>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</si>
  <si>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</si>
  <si>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</si>
  <si>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</si>
  <si>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</si>
  <si>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</si>
  <si>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</si>
  <si>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</si>
  <si>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</si>
  <si>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</si>
  <si>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</si>
  <si>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</si>
  <si>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</si>
  <si>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</si>
  <si>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</si>
  <si>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</si>
  <si>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</si>
  <si>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</si>
  <si>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</si>
  <si>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</si>
  <si>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</si>
  <si>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</si>
  <si>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</si>
  <si>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</si>
  <si>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</si>
  <si>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</si>
  <si>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</si>
  <si>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</si>
  <si>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</si>
  <si>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</si>
  <si>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</si>
  <si>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</si>
  <si>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</si>
  <si>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</si>
  <si>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</si>
  <si>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</si>
  <si>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</si>
  <si>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</si>
  <si>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</si>
  <si>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</si>
  <si>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</si>
  <si>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</si>
  <si>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</si>
  <si>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</si>
  <si>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</si>
  <si>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</si>
  <si>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</si>
  <si>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</si>
  <si>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</si>
  <si>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</si>
  <si>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</si>
  <si>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</si>
  <si>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</si>
  <si>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</si>
  <si>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</si>
  <si>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</si>
  <si>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</si>
  <si>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</si>
  <si>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</si>
  <si>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</si>
  <si>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</si>
  <si>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</si>
  <si>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</si>
  <si>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</si>
  <si>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</si>
  <si>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Total Geral</t>
  </si>
  <si>
    <t>VOLVO / FH 540 6X4 TRAÇÃO</t>
  </si>
  <si>
    <t>PESADO/CAMINHAO</t>
  </si>
  <si>
    <t>PESO TOTAL DA CARGA</t>
  </si>
  <si>
    <t>PESO ULTILIZADO DO CAMINHAO</t>
  </si>
  <si>
    <t>Placa</t>
  </si>
  <si>
    <r>
      <rPr>
        <sz val="11"/>
        <rFont val="Arial MT"/>
        <family val="2"/>
      </rPr>
      <t>HYUNDAI HR HDB</t>
    </r>
  </si>
  <si>
    <t>vale milk</t>
  </si>
  <si>
    <t>-3.757263539864100</t>
  </si>
  <si>
    <t>-38.585408119532300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</si>
</sst>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name val="Arial M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3" applyFont="1" applyAlignment="1">
      <alignment horizontal="center" vertical="center"/>
    </xf>
    <xf numFmtId="2" fontId="4" fillId="0" borderId="2" xfId="3" applyNumberFormat="1" applyFont="1" applyBorder="1" applyAlignment="1">
      <alignment horizontal="center" vertical="center"/>
    </xf>
    <xf numFmtId="0" fontId="4" fillId="3" borderId="3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1" fontId="7" fillId="0" borderId="4" xfId="3" applyNumberFormat="1" applyFont="1" applyBorder="1" applyAlignment="1">
      <alignment horizontal="center" vertical="center" shrinkToFit="1"/>
    </xf>
    <xf numFmtId="0" fontId="5" fillId="3" borderId="3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shrinkToFit="1"/>
    </xf>
    <xf numFmtId="2" fontId="8" fillId="4" borderId="2" xfId="3" applyNumberFormat="1" applyFont="1" applyFill="1" applyBorder="1" applyAlignment="1">
      <alignment horizontal="center" vertical="center" wrapText="1"/>
    </xf>
    <xf numFmtId="2" fontId="9" fillId="0" borderId="2" xfId="3" applyNumberFormat="1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1" fillId="3" borderId="4" xfId="3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3" borderId="3" xfId="3" applyFont="1" applyFill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2" applyFont="1" applyFill="1" applyAlignment="1">
      <alignment horizontal="center"/>
    </xf>
  </cellXfs>
  <cellStyles count="4">
    <cellStyle name="Normal" xfId="0" builtinId="0"/>
    <cellStyle name="Normal 2" xfId="3" xr:uid="{2CC7555F-19C8-42BB-8E9E-2D7303DF2A87}"/>
    <cellStyle name="Normal 3" xfId="1" xr:uid="{2A341672-7F4C-4211-B09A-BB5D766D89B1}"/>
    <cellStyle name="Porcentagem" xfId="2" builtinId="5"/>
  </cellStyles>
  <dxfs count="29"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gista%20atu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CAU" refreshedDate="45757.534128356485" createdVersion="8" refreshedVersion="8" minRefreshableVersion="3" recordCount="35" xr:uid="{5EB14A64-7184-447D-BB4A-98B2E5F30B78}">
  <cacheSource type="worksheet">
    <worksheetSource ref="A1:K1048576" sheet="logista atual" r:id="rId2"/>
  </cacheSource>
  <cacheFields count="11">
    <cacheField name="DATA" numFmtId="0">
      <sharedItems containsNonDate="0" containsDate="1" containsString="0" containsBlank="1" minDate="2025-04-10T00:00:00" maxDate="2025-04-11T00:00:00"/>
    </cacheField>
    <cacheField name="CAMINHAO" numFmtId="0">
      <sharedItems containsBlank="1" count="6">
        <s v="PNP4654"/>
        <s v="ORS2771"/>
        <s v="PNP4814"/>
        <s v="RIG8G48"/>
        <s v="OSH4598"/>
        <m/>
      </sharedItems>
    </cacheField>
    <cacheField name="CODIGO" numFmtId="0">
      <sharedItems containsString="0" containsBlank="1" containsNumber="1" containsInteger="1" minValue="172" maxValue="11912"/>
    </cacheField>
    <cacheField name="NOME FANTASIA" numFmtId="0">
      <sharedItems containsBlank="1"/>
    </cacheField>
    <cacheField name="FATURAMENTO" numFmtId="0">
      <sharedItems containsString="0" containsBlank="1" containsNumber="1" minValue="209.45" maxValue="5801.26"/>
    </cacheField>
    <cacheField name="PESO" numFmtId="0">
      <sharedItems containsString="0" containsBlank="1" containsNumber="1" minValue="11.2" maxValue="293.89999999999998"/>
    </cacheField>
    <cacheField name="LATITUDE" numFmtId="0">
      <sharedItems containsBlank="1"/>
    </cacheField>
    <cacheField name="LONGITUDE" numFmtId="0">
      <sharedItems containsBlank="1"/>
    </cacheField>
    <cacheField name="LATITUDE CASA" numFmtId="0">
      <sharedItems containsBlank="1"/>
    </cacheField>
    <cacheField name="LONGITUDE CASA" numFmtId="0">
      <sharedItems containsBlank="1"/>
    </cacheField>
    <cacheField name="Carga Util" numFmtId="0">
      <sharedItems containsString="0" containsBlank="1" containsNumber="1" containsInteger="1" minValue="1590" maxValue="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25-04-10T00:00:00"/>
    <x v="0"/>
    <n v="11069"/>
    <s v="SUPER PRECO BOM - ARATURI"/>
    <n v="408.6"/>
    <n v="15.6"/>
    <s v="-3.76838301"/>
    <s v="-38.63246723"/>
    <s v="-3.73140298"/>
    <s v="-38.49667067"/>
    <n v="1590"/>
  </r>
  <r>
    <d v="2025-04-10T00:00:00"/>
    <x v="0"/>
    <n v="3771"/>
    <s v="SUPER MOBYDICK"/>
    <n v="541"/>
    <n v="84.3"/>
    <s v="-3.6736142"/>
    <s v="-38.6696458"/>
    <s v="-3.73140298"/>
    <s v="-38.49667067"/>
    <n v="1590"/>
  </r>
  <r>
    <d v="2025-04-10T00:00:00"/>
    <x v="1"/>
    <n v="11912"/>
    <s v="SUPER GENTILANDIA- JOSE BONIFACIO"/>
    <n v="679"/>
    <n v="24.6"/>
    <s v="-3.73839532"/>
    <s v="-38.53222215"/>
    <s v="-3.73140298"/>
    <s v="-38.49667067"/>
    <n v="1590"/>
  </r>
  <r>
    <d v="2025-04-10T00:00:00"/>
    <x v="1"/>
    <n v="284"/>
    <s v="SAO FRANCISCO - MATRIZ LJ 01"/>
    <n v="3736.4"/>
    <n v="151.69999999999999"/>
    <s v="-3.7966519"/>
    <s v="-38.6007377"/>
    <s v="-3.73140298"/>
    <s v="-38.49667067"/>
    <n v="1590"/>
  </r>
  <r>
    <d v="2025-04-10T00:00:00"/>
    <x v="1"/>
    <n v="9318"/>
    <s v="SAO FRANCISCO - FILIAL LJ 03"/>
    <n v="2473.1999999999998"/>
    <n v="121.1"/>
    <s v="-3.7881221"/>
    <s v="-38.6107546"/>
    <s v="-3.73140298"/>
    <s v="-38.49667067"/>
    <n v="1590"/>
  </r>
  <r>
    <d v="2025-04-10T00:00:00"/>
    <x v="1"/>
    <n v="1967"/>
    <s v="SAO FRANCISCO - FILIAL LJ 02"/>
    <n v="1502.8"/>
    <n v="57.6"/>
    <s v="-3.7865804"/>
    <s v="-38.5979579"/>
    <s v="-3.73140298"/>
    <s v="-38.49667067"/>
    <n v="1590"/>
  </r>
  <r>
    <d v="2025-04-10T00:00:00"/>
    <x v="0"/>
    <n v="931"/>
    <s v="MERCADINHO RAIMUNDINHO"/>
    <n v="1098.8"/>
    <n v="90.5"/>
    <s v="-3.766361"/>
    <s v="-38.6211393"/>
    <s v="-3.73140298"/>
    <s v="-38.49667067"/>
    <n v="1590"/>
  </r>
  <r>
    <d v="2025-04-10T00:00:00"/>
    <x v="0"/>
    <n v="3259"/>
    <s v="MERCADINHO PAULO"/>
    <n v="214.4"/>
    <n v="22.9"/>
    <s v="-3.759452"/>
    <s v="-38.6293862"/>
    <s v="-3.73140298"/>
    <s v="-38.49667067"/>
    <n v="1590"/>
  </r>
  <r>
    <d v="2025-04-10T00:00:00"/>
    <x v="0"/>
    <n v="11736"/>
    <s v="EMPORIO DO QUEIJO"/>
    <n v="283.39999999999998"/>
    <n v="11.2"/>
    <s v="-3.7619405"/>
    <s v="-38.6195665"/>
    <s v="-3.73140298"/>
    <s v="-38.49667067"/>
    <n v="1590"/>
  </r>
  <r>
    <d v="2025-04-10T00:00:00"/>
    <x v="2"/>
    <n v="11032"/>
    <s v="COOKIE"/>
    <n v="630"/>
    <n v="15"/>
    <s v="-3.7395448378000700"/>
    <s v="-38.505843788754900"/>
    <s v="-3.73140298"/>
    <s v="-38.49667067"/>
    <n v="1590"/>
  </r>
  <r>
    <d v="2025-04-10T00:00:00"/>
    <x v="0"/>
    <n v="4089"/>
    <s v="COMPREMAX - METROPOLE"/>
    <n v="1016.8"/>
    <n v="108.8"/>
    <s v="-3.7666193"/>
    <s v="-38.6538536"/>
    <s v="-3.73140298"/>
    <s v="-38.49667067"/>
    <n v="1590"/>
  </r>
  <r>
    <d v="2025-04-10T00:00:00"/>
    <x v="0"/>
    <n v="11163"/>
    <s v="COMPREMAX - ICARAI"/>
    <n v="3025"/>
    <n v="252.9"/>
    <s v="-3.67322246"/>
    <s v="-38.67026304"/>
    <s v="-3.73140298"/>
    <s v="-38.49667067"/>
    <n v="1590"/>
  </r>
  <r>
    <d v="2025-04-10T00:00:00"/>
    <x v="3"/>
    <n v="709"/>
    <s v="COMPREMAX - GODOFREDO"/>
    <n v="1066.2"/>
    <n v="132.30000000000001"/>
    <s v="-3.83265451"/>
    <s v="-38.58103395"/>
    <s v="-3.73140298"/>
    <s v="-38.49667067"/>
    <n v="1590"/>
  </r>
  <r>
    <d v="2025-04-10T00:00:00"/>
    <x v="0"/>
    <n v="11844"/>
    <s v="COMPREMAX - CONJ NOVA METROPOLE"/>
    <n v="2099.1999999999998"/>
    <n v="169.2"/>
    <s v="-3.76944093"/>
    <s v="-38.65433696"/>
    <s v="-3.73140298"/>
    <s v="-38.49667067"/>
    <n v="1590"/>
  </r>
  <r>
    <d v="2025-04-10T00:00:00"/>
    <x v="3"/>
    <n v="1004"/>
    <s v="COMETA (WALDIR DIOGO)"/>
    <n v="2549.23"/>
    <n v="129"/>
    <s v="-3.8009513"/>
    <s v="-38.586656"/>
    <s v="-3.73140298"/>
    <s v="-38.49667067"/>
    <n v="1590"/>
  </r>
  <r>
    <d v="2025-04-10T00:00:00"/>
    <x v="4"/>
    <n v="950"/>
    <s v="COMETA (VILA VELHA)"/>
    <n v="5801.26"/>
    <n v="293.89999999999998"/>
    <s v="-3.7233183"/>
    <s v="-38.5963513"/>
    <s v="-3.73140298"/>
    <s v="-38.49667067"/>
    <n v="1590"/>
  </r>
  <r>
    <d v="2025-04-10T00:00:00"/>
    <x v="2"/>
    <n v="4029"/>
    <s v="COMETA (TIBURCIO CAVALCANTE)"/>
    <n v="3419.86"/>
    <n v="159.6"/>
    <s v="-3.7411822"/>
    <s v="-38.5041525"/>
    <s v="-3.73140298"/>
    <s v="-38.49667067"/>
    <n v="1590"/>
  </r>
  <r>
    <d v="2025-04-10T00:00:00"/>
    <x v="4"/>
    <n v="9631"/>
    <s v="COMETA (PRESIDENTE KENNEDY)"/>
    <n v="3747.63"/>
    <n v="162.19999999999999"/>
    <s v="-3.7302312"/>
    <s v="-38.568373"/>
    <s v="-3.73140298"/>
    <s v="-38.49667067"/>
    <n v="1590"/>
  </r>
  <r>
    <d v="2025-04-10T00:00:00"/>
    <x v="3"/>
    <n v="954"/>
    <s v="COMETA (JOAQUIM FELICIO)"/>
    <n v="2360.5500000000002"/>
    <n v="133.1"/>
    <s v="-3.8301305"/>
    <s v="-38.4875383"/>
    <s v="-3.73140298"/>
    <s v="-38.49667067"/>
    <n v="1590"/>
  </r>
  <r>
    <d v="2025-04-10T00:00:00"/>
    <x v="3"/>
    <n v="1006"/>
    <s v="COMETA (FREI CIRILO)"/>
    <n v="2230.81"/>
    <n v="104.6"/>
    <s v="-3.8194034"/>
    <s v="-38.4963739"/>
    <s v="-3.73140298"/>
    <s v="-38.49667067"/>
    <n v="1590"/>
  </r>
  <r>
    <d v="2025-04-10T00:00:00"/>
    <x v="2"/>
    <n v="9340"/>
    <s v="COMETA (BENI CARVALHO)"/>
    <n v="4892.5"/>
    <n v="203.6"/>
    <s v="-3.745611"/>
    <s v="-38.495747"/>
    <s v="-3.73140298"/>
    <s v="-38.49667067"/>
    <n v="1590"/>
  </r>
  <r>
    <d v="2025-04-10T00:00:00"/>
    <x v="2"/>
    <n v="224"/>
    <s v="CENTERBOX - SANTOS DUMONT"/>
    <n v="4047.59"/>
    <n v="210.3"/>
    <s v="-3.7440842"/>
    <s v="-38.4749343"/>
    <s v="-3.73140298"/>
    <s v="-38.49667067"/>
    <n v="1590"/>
  </r>
  <r>
    <d v="2025-04-10T00:00:00"/>
    <x v="3"/>
    <n v="172"/>
    <s v="CENTERBOX - PRQ SAO JOSE"/>
    <n v="4194.78"/>
    <n v="211.4"/>
    <s v="-3.8003218"/>
    <s v="-38.5880765"/>
    <s v="-3.73140298"/>
    <s v="-38.49667067"/>
    <n v="1590"/>
  </r>
  <r>
    <d v="2025-04-10T00:00:00"/>
    <x v="1"/>
    <n v="196"/>
    <s v="CENTERBOX - PANAMERICANO"/>
    <n v="2619.33"/>
    <n v="93.2"/>
    <s v="-3.7548351"/>
    <s v="-38.5561623"/>
    <s v="-3.73140298"/>
    <s v="-38.49667067"/>
    <n v="1590"/>
  </r>
  <r>
    <d v="2025-04-10T00:00:00"/>
    <x v="3"/>
    <n v="3486"/>
    <s v="CENTERBOX - MESSEJANA - LJ 02"/>
    <n v="850.5"/>
    <n v="45.6"/>
    <s v="-3.830081"/>
    <s v="-38.509759"/>
    <s v="-3.73140298"/>
    <s v="-38.49667067"/>
    <n v="1590"/>
  </r>
  <r>
    <d v="2025-04-10T00:00:00"/>
    <x v="3"/>
    <n v="212"/>
    <s v="CENTERBOX - MESSEJANA - LJ 01"/>
    <n v="3709.12"/>
    <n v="194.1"/>
    <s v="-3.8185168"/>
    <s v="-38.4971878"/>
    <s v="-3.73140298"/>
    <s v="-38.49667067"/>
    <n v="1590"/>
  </r>
  <r>
    <d v="2025-04-10T00:00:00"/>
    <x v="4"/>
    <n v="4202"/>
    <s v="CENTERBOX - JD IRACEMA"/>
    <n v="3572.25"/>
    <n v="206"/>
    <s v="-3.71767679"/>
    <s v="-38.57899347"/>
    <s v="-3.73140298"/>
    <s v="-38.49667067"/>
    <n v="1590"/>
  </r>
  <r>
    <d v="2025-04-10T00:00:00"/>
    <x v="4"/>
    <n v="465"/>
    <s v="CENTERBOX - CEL CARVALHO"/>
    <n v="4888.75"/>
    <n v="240"/>
    <s v="-3.7135362"/>
    <s v="-38.5885703"/>
    <s v="-3.73140298"/>
    <s v="-38.49667067"/>
    <n v="1590"/>
  </r>
  <r>
    <d v="2025-04-10T00:00:00"/>
    <x v="0"/>
    <n v="4293"/>
    <s v="CENTERBOX - CAUCAIA"/>
    <n v="2388.0100000000002"/>
    <n v="127"/>
    <s v="-3.7347353"/>
    <s v="-38.6595839"/>
    <s v="-3.73140298"/>
    <s v="-38.49667067"/>
    <n v="1590"/>
  </r>
  <r>
    <d v="2025-04-10T00:00:00"/>
    <x v="4"/>
    <n v="4458"/>
    <s v="CENTERBOX - BARRA"/>
    <n v="1648.42"/>
    <n v="58.6"/>
    <s v="-3.7100856"/>
    <s v="-38.5897058"/>
    <s v="-3.73140298"/>
    <s v="-38.49667067"/>
    <n v="1590"/>
  </r>
  <r>
    <d v="2025-04-10T00:00:00"/>
    <x v="2"/>
    <n v="11047"/>
    <s v="CASA BEA EIRELI"/>
    <n v="543.6"/>
    <n v="12.4"/>
    <s v="-3.73140298"/>
    <s v="-38.49667067"/>
    <s v="-3.73140298"/>
    <s v="-38.49667067"/>
    <n v="1590"/>
  </r>
  <r>
    <d v="2025-04-10T00:00:00"/>
    <x v="4"/>
    <n v="830"/>
    <s v="CANTINHO DAS FRUTAS - JACARECANGA"/>
    <n v="986.56"/>
    <n v="105.3"/>
    <s v="-3.706271"/>
    <s v="-38.574687"/>
    <s v="-3.73140298"/>
    <s v="-38.49667067"/>
    <n v="1590"/>
  </r>
  <r>
    <d v="2025-04-10T00:00:00"/>
    <x v="0"/>
    <n v="1692"/>
    <s v="BENCAO DE DEUS - CAUCAIA"/>
    <n v="209.45"/>
    <n v="16.899999999999999"/>
    <s v="-3.7085863"/>
    <s v="-38.6568387"/>
    <s v="-3.73140298"/>
    <s v="-38.49667067"/>
    <n v="1590"/>
  </r>
  <r>
    <m/>
    <x v="5"/>
    <m/>
    <m/>
    <m/>
    <m/>
    <m/>
    <m/>
    <m/>
    <m/>
    <m/>
  </r>
  <r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68D69-CA9C-40FD-BB41-63841BFD8212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ca">
  <location ref="C3:D9" firstHeaderRow="1" firstDataRow="1" firstDataCol="1"/>
  <pivotFields count="11">
    <pivotField showAll="0"/>
    <pivotField axis="axisRow" showAll="0">
      <items count="7">
        <item x="1"/>
        <item x="4"/>
        <item x="0"/>
        <item x="2"/>
        <item x="3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SO TOTAL DA CARGA" fld="5" baseField="1" baseItem="0"/>
  </dataFields>
  <formats count="7">
    <format dxfId="17">
      <pivotArea collapsedLevelsAreSubtotals="1" fieldPosition="0">
        <references count="1">
          <reference field="1" count="0"/>
        </references>
      </pivotArea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28"/>
    <tableColumn id="2" xr3:uid="{148EBEF4-F83C-42BD-AEF7-DB3E9645386A}" uniqueName="2" name="CLIENTE" queryTableFieldId="2" dataDxfId="27"/>
    <tableColumn id="3" xr3:uid="{90F8C990-D1D9-4489-8186-0DF027FFE15A}" uniqueName="3" name="REDE" queryTableFieldId="3" dataDxfId="26"/>
    <tableColumn id="4" xr3:uid="{94B0EF83-4656-4675-A6F1-36109051455B}" uniqueName="4" name="SUBREDE" queryTableFieldId="4" dataDxfId="25"/>
    <tableColumn id="5" xr3:uid="{160D5BC0-3C32-4AD0-B23A-5CB0A0FDE5FD}" uniqueName="5" name="LOGRADOURO" queryTableFieldId="5" dataDxfId="24"/>
    <tableColumn id="6" xr3:uid="{DA8C9246-835A-4BDB-A0B3-24748B410703}" uniqueName="6" name="NUMERO" queryTableFieldId="6" dataDxfId="23"/>
    <tableColumn id="7" xr3:uid="{383BB3B0-B65B-4A56-BA46-ABAB2A8F7B69}" uniqueName="7" name="BAIRRO" queryTableFieldId="7" dataDxfId="22"/>
    <tableColumn id="8" xr3:uid="{AC5794E5-1276-4D35-84C6-19A3D75FC97E}" uniqueName="8" name="CIDADE" queryTableFieldId="8" dataDxfId="21"/>
    <tableColumn id="9" xr3:uid="{CB74F7DC-6067-4D2B-A09C-6F01A54C5939}" uniqueName="9" name="ENDEREÇO" queryTableFieldId="9" dataDxfId="20"/>
    <tableColumn id="10" xr3:uid="{A2223632-103F-4914-9538-F86831BD6357}" uniqueName="10" name="A00_LAT" queryTableFieldId="10" dataDxfId="19"/>
    <tableColumn id="11" xr3:uid="{4C015153-3C2F-4584-95E7-A63F24BEFE90}" uniqueName="11" name="A00_LONG" queryTableFieldId="11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1"/>
  <sheetViews>
    <sheetView tabSelected="1" topLeftCell="E1076" workbookViewId="0">
      <selection activeCell="I1096" sqref="I1096"/>
    </sheetView>
  </sheetViews>
  <sheetFormatPr defaultRowHeight="15"/>
  <cols>
    <col min="1" max="1" width="10.5703125" style="8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8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>
      <c r="A2" s="8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>
      <c r="A3" s="8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>
      <c r="A4" s="8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>
      <c r="A5" s="8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>
      <c r="A6" s="8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>
      <c r="A7" s="8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>
      <c r="A8" s="8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>
      <c r="A9" s="8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>
      <c r="A10" s="8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>
      <c r="A11" s="8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>
      <c r="A12" s="8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>
      <c r="A13" s="8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>
      <c r="A14" s="8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>
      <c r="A15" s="8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8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>
      <c r="A17" s="8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8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>
      <c r="A19" s="8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8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8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8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>
      <c r="A23" s="8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>
      <c r="A24" s="8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>
      <c r="A25" s="8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>
      <c r="A26" s="8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>
      <c r="A27" s="8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>
      <c r="A28" s="8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>
      <c r="A29" s="8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>
      <c r="A30" s="8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>
      <c r="A31" s="8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>
      <c r="A32" s="8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>
      <c r="A33" s="8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>
      <c r="A34" s="8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>
      <c r="A35" s="8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>
      <c r="A36" s="8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>
      <c r="A37" s="8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>
      <c r="A38" s="8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>
      <c r="A39" s="8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>
      <c r="A40" s="8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>
      <c r="A41" s="8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>
      <c r="A42" s="8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>
      <c r="A43" s="8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>
      <c r="A44" s="8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>
      <c r="A45" s="8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>
      <c r="A46" s="8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>
      <c r="A47" s="8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>
      <c r="A48" s="8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>
      <c r="A49" s="8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>
      <c r="A50" s="8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8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>
      <c r="A52" s="8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>
      <c r="A53" s="8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>
      <c r="A54" s="8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>
      <c r="A55" s="8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>
      <c r="A56" s="8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>
      <c r="A57" s="8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>
      <c r="A58" s="8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>
      <c r="A59" s="8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>
      <c r="A60" s="8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>
      <c r="A61" s="8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>
      <c r="A62" s="8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>
      <c r="A63" s="8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>
      <c r="A64" s="8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>
      <c r="A65" s="8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>
      <c r="A66" s="8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>
      <c r="A67" s="8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>
      <c r="A68" s="8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>
      <c r="A69" s="8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>
      <c r="A70" s="8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>
      <c r="A71" s="8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>
      <c r="A72" s="8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>
      <c r="A73" s="8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>
      <c r="A74" s="8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>
      <c r="A75" s="8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>
      <c r="A76" s="8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8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>
      <c r="A78" s="8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>
      <c r="A79" s="8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>
      <c r="A80" s="8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>
      <c r="A81" s="8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>
      <c r="A82" s="8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>
      <c r="A83" s="8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>
      <c r="A84" s="8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>
      <c r="A85" s="8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>
      <c r="A86" s="8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>
      <c r="A87" s="8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>
      <c r="A88" s="8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>
      <c r="A89" s="8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>
      <c r="A90" s="8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>
      <c r="A91" s="8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>
      <c r="A92" s="8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>
      <c r="A93" s="8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>
      <c r="A94" s="8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>
      <c r="A95" s="8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>
      <c r="A96" s="8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>
      <c r="A97" s="8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>
      <c r="A98" s="8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8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>
      <c r="A100" s="8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>
      <c r="A101" s="8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>
      <c r="A102" s="8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>
      <c r="A103" s="8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>
      <c r="A104" s="8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>
      <c r="A105" s="8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>
      <c r="A106" s="8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>
      <c r="A107" s="8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>
      <c r="A108" s="8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>
      <c r="A109" s="8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>
      <c r="A110" s="8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>
      <c r="A111" s="8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>
      <c r="A112" s="8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>
      <c r="A113" s="8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>
      <c r="A114" s="8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>
      <c r="A115" s="8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>
      <c r="A116" s="8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>
      <c r="A117" s="8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>
      <c r="A118" s="8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>
      <c r="A119" s="8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>
      <c r="A120" s="8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>
      <c r="A121" s="8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>
      <c r="A122" s="8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8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>
      <c r="A124" s="8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>
      <c r="A125" s="8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>
      <c r="A126" s="8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>
      <c r="A127" s="8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>
      <c r="A128" s="8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>
      <c r="A129" s="8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>
      <c r="A130" s="8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>
      <c r="A131" s="8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>
      <c r="A132" s="8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>
      <c r="A133" s="8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>
      <c r="A134" s="8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>
      <c r="A135" s="8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>
      <c r="A136" s="8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>
      <c r="A137" s="8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>
      <c r="A138" s="8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>
      <c r="A139" s="8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>
      <c r="A140" s="8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>
      <c r="A141" s="8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>
      <c r="A142" s="8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>
      <c r="A143" s="8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>
      <c r="A144" s="8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>
      <c r="A145" s="8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>
      <c r="A146" s="8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8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>
      <c r="A148" s="8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>
      <c r="A149" s="8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>
      <c r="A150" s="8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>
      <c r="A151" s="8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>
      <c r="A152" s="8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>
      <c r="A153" s="8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>
      <c r="A154" s="8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>
      <c r="A155" s="8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>
      <c r="A156" s="8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>
      <c r="A157" s="8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>
      <c r="A158" s="8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>
      <c r="A159" s="8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>
      <c r="A160" s="8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>
      <c r="A161" s="8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>
      <c r="A162" s="8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>
      <c r="A163" s="8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>
      <c r="A164" s="8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>
      <c r="A165" s="8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>
      <c r="A166" s="8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>
      <c r="A167" s="8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>
      <c r="A168" s="8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>
      <c r="A169" s="8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>
      <c r="A170" s="8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>
      <c r="A171" s="8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>
      <c r="A172" s="8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>
      <c r="A173" s="8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>
      <c r="A174" s="8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>
      <c r="A175" s="8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>
      <c r="A176" s="8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>
      <c r="A177" s="8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>
      <c r="A178" s="8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>
      <c r="A179" s="8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>
      <c r="A180" s="8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>
      <c r="A181" s="8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>
      <c r="A182" s="8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>
      <c r="A183" s="8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>
      <c r="A184" s="8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>
      <c r="A185" s="8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>
      <c r="A186" s="8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>
      <c r="A187" s="8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>
      <c r="A188" s="8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>
      <c r="A189" s="8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>
      <c r="A190" s="8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>
      <c r="A191" s="8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>
      <c r="A192" s="8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>
      <c r="A193" s="8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>
      <c r="A194" s="8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>
      <c r="A195" s="8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>
      <c r="A196" s="8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>
      <c r="A197" s="8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>
      <c r="A198" s="8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>
      <c r="A199" s="8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>
      <c r="A200" s="8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>
      <c r="A201" s="8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>
      <c r="A202" s="8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>
      <c r="A203" s="8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>
      <c r="A204" s="8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>
      <c r="A205" s="8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>
      <c r="A206" s="8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>
      <c r="A207" s="8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>
      <c r="A208" s="8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>
      <c r="A209" s="8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>
      <c r="A210" s="8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>
      <c r="A211" s="8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>
      <c r="A212" s="8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>
      <c r="A213" s="8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>
      <c r="A214" s="8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>
      <c r="A215" s="8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>
      <c r="A216" s="8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>
      <c r="A217" s="8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>
      <c r="A218" s="8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>
      <c r="A219" s="8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>
      <c r="A220" s="8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>
      <c r="A221" s="8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>
      <c r="A222" s="8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>
      <c r="A223" s="8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>
      <c r="A224" s="8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>
      <c r="A225" s="8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>
      <c r="A226" s="8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>
      <c r="A227" s="8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>
      <c r="A228" s="8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>
      <c r="A229" s="8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>
      <c r="A230" s="8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>
      <c r="A231" s="8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>
      <c r="A232" s="8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>
      <c r="A233" s="8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>
      <c r="A234" s="8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>
      <c r="A235" s="8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>
      <c r="A236" s="8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>
      <c r="A237" s="8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>
      <c r="A238" s="8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>
      <c r="A239" s="8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>
      <c r="A240" s="8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>
      <c r="A241" s="8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>
      <c r="A242" s="8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>
      <c r="A243" s="8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>
      <c r="A244" s="8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>
      <c r="A245" s="8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>
      <c r="A246" s="8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>
      <c r="A247" s="8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>
      <c r="A248" s="8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>
      <c r="A249" s="8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>
      <c r="A250" s="8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>
      <c r="A251" s="8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>
      <c r="A252" s="8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>
      <c r="A253" s="8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>
      <c r="A254" s="8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>
      <c r="A255" s="8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>
      <c r="A256" s="8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>
      <c r="A257" s="8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>
      <c r="A258" s="8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>
      <c r="A259" s="8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>
      <c r="A260" s="8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>
      <c r="A261" s="8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>
      <c r="A262" s="8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>
      <c r="A263" s="8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>
      <c r="A264" s="8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>
      <c r="A265" s="8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>
      <c r="A266" s="8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>
      <c r="A267" s="8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>
      <c r="A268" s="8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>
      <c r="A269" s="8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>
      <c r="A270" s="8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>
      <c r="A271" s="8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>
      <c r="A272" s="8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>
      <c r="A273" s="8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>
      <c r="A274" s="8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>
      <c r="A275" s="8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>
      <c r="A276" s="8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>
      <c r="A277" s="8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>
      <c r="A278" s="8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>
      <c r="A279" s="8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>
      <c r="A280" s="8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>
      <c r="A281" s="8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>
      <c r="A282" s="8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>
      <c r="A283" s="8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>
      <c r="A284" s="8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>
      <c r="A285" s="8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>
      <c r="A286" s="8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>
      <c r="A287" s="8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>
      <c r="A288" s="8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>
      <c r="A289" s="8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>
      <c r="A290" s="8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>
      <c r="A291" s="8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>
      <c r="A292" s="8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>
      <c r="A293" s="8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>
      <c r="A294" s="8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>
      <c r="A295" s="8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>
      <c r="A296" s="8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>
      <c r="A297" s="8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>
      <c r="A298" s="8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>
      <c r="A299" s="8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>
      <c r="A300" s="8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>
      <c r="A301" s="8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>
      <c r="A302" s="8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>
      <c r="A303" s="8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>
      <c r="A304" s="8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>
      <c r="A305" s="8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>
      <c r="A306" s="8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>
      <c r="A307" s="8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>
      <c r="A308" s="8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>
      <c r="A309" s="8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>
      <c r="A310" s="8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>
      <c r="A311" s="8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>
      <c r="A312" s="8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>
      <c r="A313" s="8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>
      <c r="A314" s="8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>
      <c r="A315" s="8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>
      <c r="A316" s="8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>
      <c r="A317" s="8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>
      <c r="A318" s="8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>
      <c r="A319" s="8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>
      <c r="A320" s="8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>
      <c r="A321" s="8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>
      <c r="A322" s="8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>
      <c r="A323" s="8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>
      <c r="A324" s="8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>
      <c r="A325" s="8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>
      <c r="A326" s="8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>
      <c r="A327" s="8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>
      <c r="A328" s="8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>
      <c r="A329" s="8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>
      <c r="A330" s="8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>
      <c r="A331" s="8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>
      <c r="A332" s="8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>
      <c r="A333" s="8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>
      <c r="A334" s="8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>
      <c r="A335" s="8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>
      <c r="A336" s="8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>
      <c r="A337" s="8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>
      <c r="A338" s="8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>
      <c r="A339" s="8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>
      <c r="A340" s="8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>
      <c r="A341" s="8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>
      <c r="A342" s="8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>
      <c r="A343" s="8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>
      <c r="A344" s="8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>
      <c r="A345" s="8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>
      <c r="A346" s="8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>
      <c r="A347" s="8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>
      <c r="A348" s="8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>
      <c r="A349" s="8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>
      <c r="A350" s="8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>
      <c r="A351" s="8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>
      <c r="A352" s="8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>
      <c r="A353" s="8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>
      <c r="A354" s="8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>
      <c r="A355" s="8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>
      <c r="A356" s="8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>
      <c r="A357" s="8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>
      <c r="A358" s="8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>
      <c r="A359" s="8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>
      <c r="A360" s="8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>
      <c r="A361" s="8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>
      <c r="A362" s="8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>
      <c r="A363" s="8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>
      <c r="A364" s="8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>
      <c r="A365" s="8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>
      <c r="A366" s="8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>
      <c r="A367" s="8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>
      <c r="A368" s="8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>
      <c r="A369" s="8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>
      <c r="A370" s="8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>
      <c r="A371" s="8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>
      <c r="A372" s="8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>
      <c r="A373" s="8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>
      <c r="A374" s="8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>
      <c r="A375" s="8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>
      <c r="A376" s="8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>
      <c r="A377" s="8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>
      <c r="A378" s="8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>
      <c r="A379" s="8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>
      <c r="A380" s="8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>
      <c r="A381" s="8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>
      <c r="A382" s="8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>
      <c r="A383" s="8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>
      <c r="A384" s="8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>
      <c r="A385" s="8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>
      <c r="A386" s="8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>
      <c r="A387" s="8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>
      <c r="A388" s="8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>
      <c r="A389" s="8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>
      <c r="A390" s="8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>
      <c r="A391" s="8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>
      <c r="A392" s="8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>
      <c r="A393" s="8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>
      <c r="A394" s="8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>
      <c r="A395" s="8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>
      <c r="A396" s="8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>
      <c r="A397" s="8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>
      <c r="A398" s="8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>
      <c r="A399" s="8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>
      <c r="A400" s="8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>
      <c r="A401" s="8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>
      <c r="A402" s="8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>
      <c r="A403" s="8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>
      <c r="A404" s="8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>
      <c r="A405" s="8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>
      <c r="A406" s="8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8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>
      <c r="A408" s="8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>
      <c r="A409" s="8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>
      <c r="A410" s="8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>
      <c r="A411" s="8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>
      <c r="A412" s="8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>
      <c r="A413" s="8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>
      <c r="A414" s="8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>
      <c r="A415" s="8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>
      <c r="A416" s="8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>
      <c r="A417" s="8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>
      <c r="A418" s="8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>
      <c r="A419" s="8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>
      <c r="A420" s="8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>
      <c r="A421" s="8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>
      <c r="A422" s="8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>
      <c r="A423" s="8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>
      <c r="A424" s="8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>
      <c r="A425" s="8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>
      <c r="A426" s="8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>
      <c r="A427" s="8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>
      <c r="A428" s="8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>
      <c r="A429" s="8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>
      <c r="A430" s="8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>
      <c r="A431" s="8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>
      <c r="A432" s="8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>
      <c r="A433" s="8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>
      <c r="A434" s="8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>
      <c r="A435" s="8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>
      <c r="A436" s="8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>
      <c r="A437" s="8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>
      <c r="A438" s="8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>
      <c r="A439" s="8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>
      <c r="A440" s="8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>
      <c r="A441" s="8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>
      <c r="A442" s="8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>
      <c r="A443" s="8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>
      <c r="A444" s="8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>
      <c r="A445" s="8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>
      <c r="A446" s="8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>
      <c r="A447" s="8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>
      <c r="A448" s="8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>
      <c r="A449" s="8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>
      <c r="A450" s="8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>
      <c r="A451" s="8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>
      <c r="A452" s="8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>
      <c r="A453" s="8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8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>
      <c r="A455" s="8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>
      <c r="A456" s="8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>
      <c r="A457" s="8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>
      <c r="A458" s="8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>
      <c r="A459" s="8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>
      <c r="A460" s="8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>
      <c r="A461" s="8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>
      <c r="A462" s="8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>
      <c r="A463" s="8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>
      <c r="A464" s="8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>
      <c r="A465" s="8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>
      <c r="A466" s="8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>
      <c r="A467" s="8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>
      <c r="A468" s="8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>
      <c r="A469" s="8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>
      <c r="A470" s="8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>
      <c r="A471" s="8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>
      <c r="A472" s="8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>
      <c r="A473" s="8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>
      <c r="A474" s="8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>
      <c r="A475" s="8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>
      <c r="A476" s="8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>
      <c r="A477" s="8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>
      <c r="A478" s="8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>
      <c r="A479" s="8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>
      <c r="A480" s="8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>
      <c r="A481" s="8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>
      <c r="A482" s="8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>
      <c r="A483" s="8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>
      <c r="A484" s="8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>
      <c r="A485" s="8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>
      <c r="A486" s="8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>
      <c r="A487" s="8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>
      <c r="A488" s="8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>
      <c r="A489" s="8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>
      <c r="A490" s="8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>
      <c r="A491" s="8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>
      <c r="A492" s="8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>
      <c r="A493" s="8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>
      <c r="A494" s="8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>
      <c r="A495" s="8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>
      <c r="A496" s="8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>
      <c r="A497" s="8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>
      <c r="A498" s="8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>
      <c r="A499" s="8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>
      <c r="A500" s="8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>
      <c r="A501" s="8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>
      <c r="A502" s="8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>
      <c r="A503" s="8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>
      <c r="A504" s="8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>
      <c r="A505" s="8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>
      <c r="A506" s="8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>
      <c r="A507" s="8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>
      <c r="A508" s="8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>
      <c r="A509" s="8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>
      <c r="A510" s="8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>
      <c r="A511" s="8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>
      <c r="A512" s="8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>
      <c r="A513" s="8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>
      <c r="A514" s="8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>
      <c r="A515" s="8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>
      <c r="A516" s="8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>
      <c r="A517" s="8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>
      <c r="A518" s="8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>
      <c r="A519" s="8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>
      <c r="A520" s="8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>
      <c r="A521" s="8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>
      <c r="A522" s="8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>
      <c r="A523" s="8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>
      <c r="A524" s="8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>
      <c r="A525" s="8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>
      <c r="A526" s="8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>
      <c r="A527" s="8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>
      <c r="A528" s="8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>
      <c r="A529" s="8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>
      <c r="A530" s="8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>
      <c r="A531" s="8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>
      <c r="A532" s="8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>
      <c r="A533" s="8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>
      <c r="A534" s="8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>
      <c r="A535" s="8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>
      <c r="A536" s="8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8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>
      <c r="A538" s="8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>
      <c r="A539" s="8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>
      <c r="A540" s="8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>
      <c r="A541" s="8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>
      <c r="A542" s="8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>
      <c r="A543" s="8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>
      <c r="A544" s="8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>
      <c r="A545" s="8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>
      <c r="A546" s="8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>
      <c r="A547" s="8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>
      <c r="A548" s="8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>
      <c r="A549" s="8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>
      <c r="A550" s="8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>
      <c r="A551" s="8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>
      <c r="A552" s="8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>
      <c r="A553" s="8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>
      <c r="A554" s="8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>
      <c r="A555" s="8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>
      <c r="A556" s="8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>
      <c r="A557" s="8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>
      <c r="A558" s="8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>
      <c r="A559" s="8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>
      <c r="A560" s="8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>
      <c r="A561" s="8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>
      <c r="A562" s="8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>
      <c r="A563" s="8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>
      <c r="A564" s="8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>
      <c r="A565" s="8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>
      <c r="A566" s="8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>
      <c r="A567" s="8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>
      <c r="A568" s="8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8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>
      <c r="A570" s="8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>
      <c r="A571" s="8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>
      <c r="A572" s="8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>
      <c r="A573" s="8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>
      <c r="A574" s="8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>
      <c r="A575" s="8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>
      <c r="A576" s="8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>
      <c r="A577" s="8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>
      <c r="A578" s="8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>
      <c r="A579" s="8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>
      <c r="A580" s="8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>
      <c r="A581" s="8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>
      <c r="A582" s="8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>
      <c r="A583" s="8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>
      <c r="A584" s="8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>
      <c r="A585" s="8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>
      <c r="A586" s="8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>
      <c r="A587" s="8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>
      <c r="A588" s="8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>
      <c r="A589" s="8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8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>
      <c r="A591" s="8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>
      <c r="A592" s="8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>
      <c r="A593" s="8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>
      <c r="A594" s="8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>
      <c r="A595" s="8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>
      <c r="A596" s="8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>
      <c r="A597" s="8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>
      <c r="A598" s="8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>
      <c r="A599" s="8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>
      <c r="A600" s="8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>
      <c r="A601" s="8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>
      <c r="A602" s="8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>
      <c r="A603" s="8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>
      <c r="A604" s="8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>
      <c r="A605" s="8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>
      <c r="A606" s="8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>
      <c r="A607" s="8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>
      <c r="A608" s="8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>
      <c r="A609" s="8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>
      <c r="A610" s="8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8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>
      <c r="A612" s="8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>
      <c r="A613" s="8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>
      <c r="A614" s="8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>
      <c r="A615" s="8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>
      <c r="A616" s="8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>
      <c r="A617" s="8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>
      <c r="A618" s="8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>
      <c r="A619" s="8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>
      <c r="A620" s="8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>
      <c r="A621" s="8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>
      <c r="A622" s="8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>
      <c r="A623" s="8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>
      <c r="A624" s="8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>
      <c r="A625" s="8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>
      <c r="A626" s="8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>
      <c r="A627" s="8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>
      <c r="A628" s="8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>
      <c r="A629" s="8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>
      <c r="A630" s="8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>
      <c r="A631" s="8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>
      <c r="A632" s="8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>
      <c r="A633" s="8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>
      <c r="A634" s="8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>
      <c r="A635" s="8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>
      <c r="A636" s="8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>
      <c r="A637" s="8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>
      <c r="A638" s="8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>
      <c r="A639" s="8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>
      <c r="A640" s="8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>
      <c r="A641" s="8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>
      <c r="A642" s="8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>
      <c r="A643" s="8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>
      <c r="A644" s="8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>
      <c r="A645" s="8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>
      <c r="A646" s="8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>
      <c r="A647" s="8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>
      <c r="A648" s="8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>
      <c r="A649" s="8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>
      <c r="A650" s="8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>
      <c r="A651" s="8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>
      <c r="A652" s="8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>
      <c r="A653" s="8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>
      <c r="A654" s="8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>
      <c r="A655" s="8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>
      <c r="A656" s="8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>
      <c r="A657" s="8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>
      <c r="A658" s="8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>
      <c r="A659" s="8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>
      <c r="A660" s="8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>
      <c r="A661" s="8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>
      <c r="A662" s="8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>
      <c r="A663" s="8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>
      <c r="A664" s="8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>
      <c r="A665" s="8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>
      <c r="A666" s="8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>
      <c r="A667" s="8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>
      <c r="A668" s="8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>
      <c r="A669" s="8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>
      <c r="A670" s="8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>
      <c r="A671" s="8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>
      <c r="A672" s="8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>
      <c r="A673" s="8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>
      <c r="A674" s="8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>
      <c r="A675" s="8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>
      <c r="A676" s="8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>
      <c r="A677" s="8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>
      <c r="A678" s="8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>
      <c r="A679" s="8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>
      <c r="A680" s="8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>
      <c r="A681" s="8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>
      <c r="A682" s="8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>
      <c r="A683" s="8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>
      <c r="A684" s="8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>
      <c r="A685" s="8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>
      <c r="A686" s="8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>
      <c r="A687" s="8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>
      <c r="A688" s="8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>
      <c r="A689" s="8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>
      <c r="A690" s="8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>
      <c r="A691" s="8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>
      <c r="A692" s="8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>
      <c r="A693" s="8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>
      <c r="A694" s="8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>
      <c r="A695" s="8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>
      <c r="A696" s="8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>
      <c r="A697" s="8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>
      <c r="A698" s="8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8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>
      <c r="A700" s="8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>
      <c r="A701" s="8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>
      <c r="A702" s="8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>
      <c r="A703" s="8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>
      <c r="A704" s="8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>
      <c r="A705" s="8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>
      <c r="A706" s="8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>
      <c r="A707" s="8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>
      <c r="A708" s="8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>
      <c r="A709" s="8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>
      <c r="A710" s="8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>
      <c r="A711" s="8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>
      <c r="A712" s="8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>
      <c r="A713" s="8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>
      <c r="A714" s="8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>
      <c r="A715" s="8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>
      <c r="A716" s="8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>
      <c r="A717" s="8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>
      <c r="A718" s="8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>
      <c r="A719" s="8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>
      <c r="A720" s="8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>
      <c r="A721" s="8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>
      <c r="A722" s="8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>
      <c r="A723" s="8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>
      <c r="A724" s="8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>
      <c r="A725" s="8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>
      <c r="A726" s="8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>
      <c r="A727" s="8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>
      <c r="A728" s="8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>
      <c r="A729" s="8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>
      <c r="A730" s="8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>
      <c r="A731" s="8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>
      <c r="A732" s="8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>
      <c r="A733" s="8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>
      <c r="A734" s="8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>
      <c r="A735" s="8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>
      <c r="A736" s="8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>
      <c r="A737" s="8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>
      <c r="A738" s="8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>
      <c r="A739" s="8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>
      <c r="A740" s="8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>
      <c r="A741" s="8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>
      <c r="A742" s="8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>
      <c r="A743" s="8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>
      <c r="A744" s="8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>
      <c r="A745" s="8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>
      <c r="A746" s="8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>
      <c r="A747" s="8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>
      <c r="A748" s="8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>
      <c r="A749" s="8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>
      <c r="A750" s="8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>
      <c r="A751" s="8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>
      <c r="A752" s="8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>
      <c r="A753" s="8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>
      <c r="A754" s="8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>
      <c r="A755" s="8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>
      <c r="A756" s="8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>
      <c r="A757" s="8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>
      <c r="A758" s="8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>
      <c r="A759" s="8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>
      <c r="A760" s="8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>
      <c r="A761" s="8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>
      <c r="A762" s="8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>
      <c r="A763" s="8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>
      <c r="A764" s="8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>
      <c r="A765" s="8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>
      <c r="A766" s="8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>
      <c r="A767" s="8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>
      <c r="A768" s="8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>
      <c r="A769" s="8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>
      <c r="A770" s="8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>
      <c r="A771" s="8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>
      <c r="A772" s="8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>
      <c r="A773" s="8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>
      <c r="A774" s="8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>
      <c r="A775" s="8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>
      <c r="A776" s="8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>
      <c r="A777" s="8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>
      <c r="A778" s="8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>
      <c r="A779" s="8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>
      <c r="A780" s="8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>
      <c r="A781" s="8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>
      <c r="A782" s="8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>
      <c r="A783" s="8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>
      <c r="A784" s="8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>
      <c r="A785" s="8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>
      <c r="A786" s="8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>
      <c r="A787" s="8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>
      <c r="A788" s="8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>
      <c r="A789" s="8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>
      <c r="A790" s="8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>
      <c r="A791" s="8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>
      <c r="A792" s="8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>
      <c r="A793" s="8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>
      <c r="A794" s="8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>
      <c r="A795" s="8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8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>
      <c r="A797" s="8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>
      <c r="A798" s="8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>
      <c r="A799" s="8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>
      <c r="A800" s="8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>
      <c r="A801" s="8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>
      <c r="A802" s="8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>
      <c r="A803" s="8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>
      <c r="A804" s="8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>
      <c r="A805" s="8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>
      <c r="A806" s="8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>
      <c r="A807" s="8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>
      <c r="A808" s="8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>
      <c r="A809" s="8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>
      <c r="A810" s="8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>
      <c r="A811" s="8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>
      <c r="A812" s="8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>
      <c r="A813" s="8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>
      <c r="A814" s="8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>
      <c r="A815" s="8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>
      <c r="A816" s="8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>
      <c r="A817" s="8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>
      <c r="A818" s="8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>
      <c r="A819" s="8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>
      <c r="A820" s="8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>
      <c r="A821" s="8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>
      <c r="A822" s="8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>
      <c r="A823" s="8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>
      <c r="A824" s="8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>
      <c r="A825" s="8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>
      <c r="A826" s="8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>
      <c r="A827" s="8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>
      <c r="A828" s="8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>
      <c r="A829" s="8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>
      <c r="A830" s="8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>
      <c r="A831" s="8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>
      <c r="A832" s="8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>
      <c r="A833" s="8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>
      <c r="A834" s="8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>
      <c r="A835" s="8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>
      <c r="A836" s="8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>
      <c r="A837" s="8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>
      <c r="A838" s="8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>
      <c r="A839" s="8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>
      <c r="A840" s="8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>
      <c r="A841" s="8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>
      <c r="A842" s="8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>
      <c r="A843" s="8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>
      <c r="A844" s="8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>
      <c r="A845" s="8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>
      <c r="A846" s="8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>
      <c r="A847" s="8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>
      <c r="A848" s="8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>
      <c r="A849" s="8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>
      <c r="A850" s="8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>
      <c r="A851" s="8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>
      <c r="A852" s="8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>
      <c r="A853" s="8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>
      <c r="A854" s="8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>
      <c r="A855" s="8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>
      <c r="A856" s="8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>
      <c r="A857" s="8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>
      <c r="A858" s="8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>
      <c r="A859" s="8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>
      <c r="A860" s="8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>
      <c r="A861" s="8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>
      <c r="A862" s="8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>
      <c r="A863" s="8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8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>
      <c r="A865" s="8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>
      <c r="A866" s="8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>
      <c r="A867" s="8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>
      <c r="A868" s="8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>
      <c r="A869" s="8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>
      <c r="A870" s="8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>
      <c r="A871" s="8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>
      <c r="A872" s="8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>
      <c r="A873" s="8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>
      <c r="A874" s="8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>
      <c r="A875" s="8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>
      <c r="A876" s="8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>
      <c r="A877" s="8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>
      <c r="A878" s="8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>
      <c r="A879" s="8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>
      <c r="A880" s="8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>
      <c r="A881" s="8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>
      <c r="A882" s="8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>
      <c r="A883" s="8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>
      <c r="A884" s="8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>
      <c r="A885" s="8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>
      <c r="A886" s="8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>
      <c r="A887" s="8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>
      <c r="A888" s="8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>
      <c r="A889" s="8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>
      <c r="A890" s="8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>
      <c r="A891" s="8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>
      <c r="A892" s="8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>
      <c r="A893" s="8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>
      <c r="A894" s="8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>
      <c r="A895" s="8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>
      <c r="A896" s="8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>
      <c r="A897" s="8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>
      <c r="A898" s="8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>
      <c r="A899" s="8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>
      <c r="A900" s="8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>
      <c r="A901" s="8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>
      <c r="A902" s="8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>
      <c r="A903" s="8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>
      <c r="A904" s="8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>
      <c r="A905" s="8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>
      <c r="A906" s="8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>
      <c r="A907" s="8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>
      <c r="A908" s="8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>
      <c r="A909" s="8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>
      <c r="A910" s="8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>
      <c r="A911" s="8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>
      <c r="A912" s="8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>
      <c r="A913" s="8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>
      <c r="A914" s="8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>
      <c r="A915" s="8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>
      <c r="A916" s="8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>
      <c r="A917" s="8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>
      <c r="A918" s="8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>
      <c r="A919" s="8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>
      <c r="A920" s="8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>
      <c r="A921" s="8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>
      <c r="A922" s="8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>
      <c r="A923" s="8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>
      <c r="A924" s="8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>
      <c r="A925" s="8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>
      <c r="A926" s="8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>
      <c r="A927" s="8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>
      <c r="A928" s="8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>
      <c r="A929" s="8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>
      <c r="A930" s="8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>
      <c r="A931" s="8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>
      <c r="A932" s="8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>
      <c r="A933" s="8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>
      <c r="A934" s="8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>
      <c r="A935" s="8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>
      <c r="A936" s="8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>
      <c r="A937" s="8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>
      <c r="A938" s="8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>
      <c r="A939" s="8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>
      <c r="A940" s="8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>
      <c r="A941" s="8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>
      <c r="A942" s="8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>
      <c r="A943" s="8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>
      <c r="A944" s="8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>
      <c r="A945" s="8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>
      <c r="A946" s="8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>
      <c r="A947" s="8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>
      <c r="A948" s="8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>
      <c r="A949" s="8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>
      <c r="A950" s="8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>
      <c r="A951" s="8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>
      <c r="A952" s="8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>
      <c r="A953" s="8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>
      <c r="A954" s="8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>
      <c r="A955" s="8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>
      <c r="A956" s="8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>
      <c r="A957" s="8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>
      <c r="A958" s="8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>
      <c r="A959" s="8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>
      <c r="A960" s="8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>
      <c r="A961" s="8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>
      <c r="A962" s="8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>
      <c r="A963" s="8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>
      <c r="A964" s="8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8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>
      <c r="A966" s="8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>
      <c r="A967" s="8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>
      <c r="A968" s="8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>
      <c r="A969" s="8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>
      <c r="A970" s="8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>
      <c r="A971" s="8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>
      <c r="A972" s="8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>
      <c r="A973" s="8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>
      <c r="A974" s="8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>
      <c r="A975" s="8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>
      <c r="A976" s="8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>
      <c r="A977" s="8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>
      <c r="A978" s="8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>
      <c r="A979" s="8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>
      <c r="A980" s="8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>
      <c r="A981" s="8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>
      <c r="A982" s="8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>
      <c r="A983" s="8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>
      <c r="A984" s="8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>
      <c r="A985" s="8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>
      <c r="A986" s="8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>
      <c r="A987" s="8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>
      <c r="A988" s="8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>
      <c r="A989" s="8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>
      <c r="A990" s="8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>
      <c r="A991" s="8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>
      <c r="A992" s="8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>
      <c r="A993" s="8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>
      <c r="A994" s="8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>
      <c r="A995" s="8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>
      <c r="A996" s="8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>
      <c r="A997" s="8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>
      <c r="A998" s="8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>
      <c r="A999" s="8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>
      <c r="A1000" s="8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>
      <c r="A1001" s="8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>
      <c r="A1002" s="8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>
      <c r="A1003" s="8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>
      <c r="A1004" s="8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>
      <c r="A1005" s="8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>
      <c r="A1006" s="8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>
      <c r="A1007" s="8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>
      <c r="A1008" s="8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>
      <c r="A1009" s="8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>
      <c r="A1010" s="8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>
      <c r="A1011" s="8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>
      <c r="A1012" s="8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>
      <c r="A1013" s="8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>
      <c r="A1014" s="8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>
      <c r="A1015" s="8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>
      <c r="A1016" s="8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>
      <c r="A1017" s="8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>
      <c r="A1018" s="8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>
      <c r="A1019" s="8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>
      <c r="A1020" s="8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>
      <c r="A1021" s="8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>
      <c r="A1022" s="8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>
      <c r="A1023" s="8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>
      <c r="A1024" s="8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8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>
      <c r="A1026" s="8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>
      <c r="A1027" s="8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>
      <c r="A1028" s="8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>
      <c r="A1029" s="8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>
      <c r="A1030" s="8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>
      <c r="A1031" s="8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8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8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8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8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>
      <c r="A1036" s="8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>
      <c r="A1037" s="8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>
      <c r="A1038" s="8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>
      <c r="A1039" s="8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>
      <c r="A1040" s="8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>
      <c r="A1041" s="8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>
      <c r="A1042" s="8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>
      <c r="A1043" s="8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>
      <c r="A1044" s="8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>
      <c r="A1045" s="8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>
      <c r="A1046" s="8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>
      <c r="A1047" s="8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>
      <c r="A1048" s="8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>
      <c r="A1049" s="8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>
      <c r="A1050" s="8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>
      <c r="A1051" s="8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>
      <c r="A1052" s="8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>
      <c r="A1053" s="8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>
      <c r="A1054" s="8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>
      <c r="A1055" s="8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>
      <c r="A1056" s="8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>
      <c r="A1057" s="8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>
      <c r="A1058" s="8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>
      <c r="A1059" s="8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>
      <c r="A1060" s="8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8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>
      <c r="A1062" s="8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>
      <c r="A1063" s="8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>
      <c r="A1064" s="8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>
      <c r="A1065" s="8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>
      <c r="A1066" s="8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>
      <c r="A1067" s="8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>
      <c r="A1068" s="8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>
      <c r="A1069" s="8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>
      <c r="A1070" s="8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>
      <c r="A1071" s="8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>
      <c r="A1072" s="8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>
      <c r="A1073" s="8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>
      <c r="A1074" s="8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>
      <c r="A1075" s="8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>
      <c r="A1076" s="8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>
      <c r="A1077" s="8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>
      <c r="A1078" s="8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>
      <c r="A1079" s="8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>
      <c r="A1080" s="8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>
      <c r="A1081" s="8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>
      <c r="A1082" s="8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>
      <c r="A1083" s="8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>
      <c r="A1084" s="8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>
      <c r="A1085" s="8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>
      <c r="A1086" s="8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>
      <c r="A1087" s="8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6431</v>
      </c>
    </row>
    <row r="1088" spans="1:11">
      <c r="A1088" s="8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t="s">
        <v>6430</v>
      </c>
      <c r="K1088" t="s">
        <v>6430</v>
      </c>
    </row>
    <row r="1089" spans="1:11" s="2" customFormat="1">
      <c r="A1089" s="7">
        <v>11047</v>
      </c>
      <c r="B1089" s="2" t="s">
        <v>3733</v>
      </c>
      <c r="F1089" s="3"/>
      <c r="H1089" s="3"/>
      <c r="I1089" s="3"/>
      <c r="J1089" s="9" t="s">
        <v>3734</v>
      </c>
      <c r="K1089" s="9" t="s">
        <v>3735</v>
      </c>
    </row>
    <row r="1090" spans="1:11">
      <c r="A1090" s="3">
        <v>11032</v>
      </c>
      <c r="B1090" s="6" t="s">
        <v>6434</v>
      </c>
      <c r="J1090" s="9" t="s">
        <v>6447</v>
      </c>
      <c r="K1090" s="9" t="s">
        <v>6448</v>
      </c>
    </row>
    <row r="1091" spans="1:11">
      <c r="B1091" t="s">
        <v>6577</v>
      </c>
      <c r="J1091" s="1" t="s">
        <v>6578</v>
      </c>
      <c r="K1091" s="1" t="s">
        <v>6579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2"/>
  <sheetViews>
    <sheetView zoomScaleNormal="100" workbookViewId="0">
      <selection activeCell="H8" sqref="H8"/>
    </sheetView>
  </sheetViews>
  <sheetFormatPr defaultRowHeight="20.25"/>
  <cols>
    <col min="1" max="1" width="6.42578125" style="10" bestFit="1" customWidth="1"/>
    <col min="2" max="2" width="8.85546875" style="10" customWidth="1"/>
    <col min="3" max="3" width="16.28515625" style="10" bestFit="1" customWidth="1"/>
    <col min="4" max="4" width="22.28515625" style="10" bestFit="1" customWidth="1"/>
    <col min="5" max="5" width="15.140625" style="10" customWidth="1"/>
    <col min="6" max="6" width="30.140625" style="10" customWidth="1"/>
    <col min="7" max="7" width="18" style="11" bestFit="1" customWidth="1"/>
    <col min="8" max="16384" width="9.140625" style="10"/>
  </cols>
  <sheetData>
    <row r="1" spans="1:7" ht="40.5">
      <c r="A1" s="25" t="s">
        <v>6569</v>
      </c>
      <c r="B1" s="25" t="s">
        <v>6568</v>
      </c>
      <c r="C1" s="25" t="s">
        <v>6567</v>
      </c>
      <c r="D1" s="25" t="s">
        <v>6566</v>
      </c>
      <c r="E1" s="25" t="s">
        <v>6565</v>
      </c>
      <c r="F1" s="24" t="s">
        <v>6564</v>
      </c>
      <c r="G1" s="23" t="s">
        <v>6563</v>
      </c>
    </row>
    <row r="2" spans="1:7" ht="40.5">
      <c r="A2" s="21">
        <v>852</v>
      </c>
      <c r="B2" s="21">
        <v>72</v>
      </c>
      <c r="C2" s="20" t="s">
        <v>6537</v>
      </c>
      <c r="D2" s="19" t="s">
        <v>6536</v>
      </c>
      <c r="E2" s="19" t="s">
        <v>6462</v>
      </c>
      <c r="F2" s="29" t="s">
        <v>6572</v>
      </c>
      <c r="G2" s="11" t="s">
        <v>6535</v>
      </c>
    </row>
    <row r="3" spans="1:7" ht="60.75">
      <c r="A3" s="21">
        <v>626</v>
      </c>
      <c r="B3" s="21">
        <v>80</v>
      </c>
      <c r="C3" s="20" t="s">
        <v>6534</v>
      </c>
      <c r="D3" s="19" t="s">
        <v>6470</v>
      </c>
      <c r="E3" s="19" t="s">
        <v>6473</v>
      </c>
      <c r="F3" s="18" t="s">
        <v>6468</v>
      </c>
      <c r="G3" s="11" t="s">
        <v>6451</v>
      </c>
    </row>
    <row r="4" spans="1:7" ht="40.5">
      <c r="A4" s="17">
        <v>194</v>
      </c>
      <c r="B4" s="17">
        <v>81</v>
      </c>
      <c r="C4" s="16" t="s">
        <v>6523</v>
      </c>
      <c r="D4" s="15" t="s">
        <v>6522</v>
      </c>
      <c r="E4" s="15" t="s">
        <v>6521</v>
      </c>
      <c r="F4" s="14" t="s">
        <v>6480</v>
      </c>
      <c r="G4" s="11" t="s">
        <v>6451</v>
      </c>
    </row>
    <row r="5" spans="1:7" ht="40.5">
      <c r="A5" s="21">
        <v>522</v>
      </c>
      <c r="B5" s="21">
        <v>81</v>
      </c>
      <c r="C5" s="20" t="s">
        <v>6514</v>
      </c>
      <c r="D5" s="19" t="s">
        <v>6510</v>
      </c>
      <c r="E5" s="19" t="s">
        <v>6485</v>
      </c>
      <c r="F5" s="18" t="s">
        <v>6509</v>
      </c>
      <c r="G5" s="11" t="s">
        <v>6451</v>
      </c>
    </row>
    <row r="6" spans="1:7" ht="40.5">
      <c r="A6" s="17">
        <v>523</v>
      </c>
      <c r="B6" s="17">
        <v>81</v>
      </c>
      <c r="C6" s="16" t="s">
        <v>6513</v>
      </c>
      <c r="D6" s="15" t="s">
        <v>6510</v>
      </c>
      <c r="E6" s="15" t="s">
        <v>6473</v>
      </c>
      <c r="F6" s="14" t="s">
        <v>6509</v>
      </c>
      <c r="G6" s="11" t="s">
        <v>6451</v>
      </c>
    </row>
    <row r="7" spans="1:7" ht="40.5">
      <c r="A7" s="17">
        <v>512</v>
      </c>
      <c r="B7" s="17">
        <v>82</v>
      </c>
      <c r="C7" s="16" t="s">
        <v>6512</v>
      </c>
      <c r="D7" s="15" t="s">
        <v>6510</v>
      </c>
      <c r="E7" s="15" t="s">
        <v>6465</v>
      </c>
      <c r="F7" s="14" t="s">
        <v>6509</v>
      </c>
      <c r="G7" s="11" t="s">
        <v>6451</v>
      </c>
    </row>
    <row r="8" spans="1:7" ht="40.5">
      <c r="A8" s="21">
        <v>521</v>
      </c>
      <c r="B8" s="21">
        <v>82</v>
      </c>
      <c r="C8" s="20" t="s">
        <v>6511</v>
      </c>
      <c r="D8" s="19" t="s">
        <v>6510</v>
      </c>
      <c r="E8" s="19" t="s">
        <v>6473</v>
      </c>
      <c r="F8" s="18" t="s">
        <v>6509</v>
      </c>
      <c r="G8" s="11" t="s">
        <v>6451</v>
      </c>
    </row>
    <row r="9" spans="1:7" ht="60.75">
      <c r="A9" s="21">
        <v>112</v>
      </c>
      <c r="B9" s="21">
        <v>90</v>
      </c>
      <c r="C9" s="20" t="s">
        <v>6483</v>
      </c>
      <c r="D9" s="19" t="s">
        <v>6482</v>
      </c>
      <c r="E9" s="19" t="s">
        <v>6481</v>
      </c>
      <c r="F9" s="18" t="s">
        <v>6480</v>
      </c>
      <c r="G9" s="11" t="s">
        <v>6451</v>
      </c>
    </row>
    <row r="10" spans="1:7" ht="60.75">
      <c r="A10" s="17">
        <v>514</v>
      </c>
      <c r="B10" s="17">
        <v>94</v>
      </c>
      <c r="C10" s="16" t="s">
        <v>6471</v>
      </c>
      <c r="D10" s="15" t="s">
        <v>6470</v>
      </c>
      <c r="E10" s="15" t="s">
        <v>6469</v>
      </c>
      <c r="F10" s="14" t="s">
        <v>6468</v>
      </c>
      <c r="G10" s="11" t="s">
        <v>6451</v>
      </c>
    </row>
    <row r="11" spans="1:7" ht="60.75">
      <c r="A11" s="21">
        <v>513</v>
      </c>
      <c r="B11" s="21">
        <v>94</v>
      </c>
      <c r="C11" s="20" t="s">
        <v>6467</v>
      </c>
      <c r="D11" s="19" t="s">
        <v>6466</v>
      </c>
      <c r="E11" s="19" t="s">
        <v>6465</v>
      </c>
      <c r="F11" s="18" t="s">
        <v>6464</v>
      </c>
      <c r="G11" s="11" t="s">
        <v>6451</v>
      </c>
    </row>
    <row r="12" spans="1:7" ht="60.75">
      <c r="A12" s="21">
        <v>901</v>
      </c>
      <c r="B12" s="21">
        <v>71</v>
      </c>
      <c r="C12" s="20" t="s">
        <v>6463</v>
      </c>
      <c r="D12" s="20" t="s">
        <v>6571</v>
      </c>
      <c r="E12" s="19" t="s">
        <v>6462</v>
      </c>
      <c r="F12" s="28" t="s">
        <v>6572</v>
      </c>
      <c r="G12" s="11" t="s">
        <v>6451</v>
      </c>
    </row>
    <row r="13" spans="1:7" ht="40.5">
      <c r="A13" s="17">
        <v>902</v>
      </c>
      <c r="B13" s="17">
        <v>71</v>
      </c>
      <c r="C13" s="16" t="s">
        <v>6461</v>
      </c>
      <c r="D13" s="15" t="s">
        <v>6460</v>
      </c>
      <c r="E13" s="15" t="s">
        <v>6453</v>
      </c>
      <c r="F13" s="14" t="s">
        <v>6459</v>
      </c>
      <c r="G13" s="11" t="s">
        <v>6451</v>
      </c>
    </row>
    <row r="14" spans="1:7" ht="40.5">
      <c r="A14" s="21">
        <v>903</v>
      </c>
      <c r="B14" s="21">
        <v>71</v>
      </c>
      <c r="C14" s="20" t="s">
        <v>6458</v>
      </c>
      <c r="D14" s="19" t="s">
        <v>6457</v>
      </c>
      <c r="E14" s="19" t="s">
        <v>6453</v>
      </c>
      <c r="F14" s="18" t="s">
        <v>6456</v>
      </c>
      <c r="G14" s="11" t="s">
        <v>6451</v>
      </c>
    </row>
    <row r="15" spans="1:7" ht="40.5">
      <c r="A15" s="17">
        <v>904</v>
      </c>
      <c r="B15" s="17">
        <v>71</v>
      </c>
      <c r="C15" s="16" t="s">
        <v>6455</v>
      </c>
      <c r="D15" s="15" t="s">
        <v>6454</v>
      </c>
      <c r="E15" s="15" t="s">
        <v>6453</v>
      </c>
      <c r="F15" s="14" t="s">
        <v>6452</v>
      </c>
      <c r="G15" s="11" t="s">
        <v>6451</v>
      </c>
    </row>
    <row r="16" spans="1:7" ht="40.5">
      <c r="A16" s="17">
        <v>851</v>
      </c>
      <c r="B16" s="17">
        <v>72</v>
      </c>
      <c r="C16" s="16" t="s">
        <v>6540</v>
      </c>
      <c r="D16" s="15" t="s">
        <v>6539</v>
      </c>
      <c r="E16" s="15" t="s">
        <v>6538</v>
      </c>
      <c r="F16" s="14" t="s">
        <v>6484</v>
      </c>
      <c r="G16" s="11">
        <v>18000</v>
      </c>
    </row>
    <row r="17" spans="1:7" ht="40.5">
      <c r="A17" s="21">
        <v>802</v>
      </c>
      <c r="B17" s="21">
        <v>80</v>
      </c>
      <c r="C17" s="20" t="s">
        <v>6525</v>
      </c>
      <c r="D17" s="19" t="s">
        <v>6524</v>
      </c>
      <c r="E17" s="19" t="s">
        <v>6500</v>
      </c>
      <c r="F17" s="18" t="s">
        <v>6484</v>
      </c>
      <c r="G17" s="11">
        <v>15000</v>
      </c>
    </row>
    <row r="18" spans="1:7" ht="40.5">
      <c r="A18" s="21">
        <v>711</v>
      </c>
      <c r="B18" s="21">
        <v>82</v>
      </c>
      <c r="C18" s="20" t="s">
        <v>6492</v>
      </c>
      <c r="D18" s="19" t="s">
        <v>6490</v>
      </c>
      <c r="E18" s="19" t="s">
        <v>6462</v>
      </c>
      <c r="F18" s="18" t="s">
        <v>6484</v>
      </c>
      <c r="G18" s="11">
        <v>10000</v>
      </c>
    </row>
    <row r="19" spans="1:7" ht="40.5">
      <c r="A19" s="17">
        <v>712</v>
      </c>
      <c r="B19" s="17">
        <v>82</v>
      </c>
      <c r="C19" s="16" t="s">
        <v>6491</v>
      </c>
      <c r="D19" s="15" t="s">
        <v>6490</v>
      </c>
      <c r="E19" s="15" t="s">
        <v>6462</v>
      </c>
      <c r="F19" s="14" t="s">
        <v>6484</v>
      </c>
      <c r="G19" s="11">
        <v>10000</v>
      </c>
    </row>
    <row r="20" spans="1:7" ht="40.5">
      <c r="A20" s="21">
        <v>709</v>
      </c>
      <c r="B20" s="21">
        <v>84</v>
      </c>
      <c r="C20" s="20" t="s">
        <v>6489</v>
      </c>
      <c r="D20" s="19" t="s">
        <v>6488</v>
      </c>
      <c r="E20" s="19" t="s">
        <v>6473</v>
      </c>
      <c r="F20" s="18" t="s">
        <v>6484</v>
      </c>
      <c r="G20" s="11">
        <v>10000</v>
      </c>
    </row>
    <row r="21" spans="1:7" ht="40.5">
      <c r="A21" s="17">
        <v>710</v>
      </c>
      <c r="B21" s="17">
        <v>84</v>
      </c>
      <c r="C21" s="16" t="s">
        <v>6487</v>
      </c>
      <c r="D21" s="15" t="s">
        <v>6486</v>
      </c>
      <c r="E21" s="15" t="s">
        <v>6485</v>
      </c>
      <c r="F21" s="14" t="s">
        <v>6484</v>
      </c>
      <c r="G21" s="11">
        <v>10000</v>
      </c>
    </row>
    <row r="22" spans="1:7" ht="40.5">
      <c r="A22" s="17">
        <v>701</v>
      </c>
      <c r="B22" s="17">
        <v>80</v>
      </c>
      <c r="C22" s="16" t="s">
        <v>6533</v>
      </c>
      <c r="D22" s="15" t="s">
        <v>6493</v>
      </c>
      <c r="E22" s="15" t="s">
        <v>6532</v>
      </c>
      <c r="F22" s="14" t="s">
        <v>6484</v>
      </c>
      <c r="G22" s="11">
        <v>9500</v>
      </c>
    </row>
    <row r="23" spans="1:7" ht="40.5">
      <c r="A23" s="21">
        <v>705</v>
      </c>
      <c r="B23" s="21">
        <v>82</v>
      </c>
      <c r="C23" s="20" t="s">
        <v>6499</v>
      </c>
      <c r="D23" s="19" t="s">
        <v>6495</v>
      </c>
      <c r="E23" s="19" t="s">
        <v>6477</v>
      </c>
      <c r="F23" s="18" t="s">
        <v>6484</v>
      </c>
      <c r="G23" s="11">
        <v>9000</v>
      </c>
    </row>
    <row r="24" spans="1:7" ht="40.5">
      <c r="A24" s="17">
        <v>706</v>
      </c>
      <c r="B24" s="17">
        <v>82</v>
      </c>
      <c r="C24" s="16" t="s">
        <v>6498</v>
      </c>
      <c r="D24" s="15" t="s">
        <v>6493</v>
      </c>
      <c r="E24" s="15" t="s">
        <v>6497</v>
      </c>
      <c r="F24" s="14" t="s">
        <v>6484</v>
      </c>
      <c r="G24" s="11">
        <v>9000</v>
      </c>
    </row>
    <row r="25" spans="1:7" ht="40.5">
      <c r="A25" s="21">
        <v>707</v>
      </c>
      <c r="B25" s="21">
        <v>82</v>
      </c>
      <c r="C25" s="20" t="s">
        <v>6496</v>
      </c>
      <c r="D25" s="19" t="s">
        <v>6495</v>
      </c>
      <c r="E25" s="19" t="s">
        <v>6469</v>
      </c>
      <c r="F25" s="18" t="s">
        <v>6484</v>
      </c>
      <c r="G25" s="11">
        <v>9000</v>
      </c>
    </row>
    <row r="26" spans="1:7" ht="40.5">
      <c r="A26" s="17">
        <v>708</v>
      </c>
      <c r="B26" s="17">
        <v>82</v>
      </c>
      <c r="C26" s="16" t="s">
        <v>6494</v>
      </c>
      <c r="D26" s="15" t="s">
        <v>6493</v>
      </c>
      <c r="E26" s="15" t="s">
        <v>6469</v>
      </c>
      <c r="F26" s="14" t="s">
        <v>6484</v>
      </c>
      <c r="G26" s="11">
        <v>9000</v>
      </c>
    </row>
    <row r="27" spans="1:7" ht="40.5">
      <c r="A27" s="17">
        <v>704</v>
      </c>
      <c r="B27" s="17">
        <v>80</v>
      </c>
      <c r="C27" s="16" t="s">
        <v>6528</v>
      </c>
      <c r="D27" s="15" t="s">
        <v>6527</v>
      </c>
      <c r="E27" s="15" t="s">
        <v>6526</v>
      </c>
      <c r="F27" s="14" t="s">
        <v>6484</v>
      </c>
      <c r="G27" s="11">
        <v>8000</v>
      </c>
    </row>
    <row r="28" spans="1:7" ht="40.5">
      <c r="A28" s="21">
        <v>702</v>
      </c>
      <c r="B28" s="21">
        <v>80</v>
      </c>
      <c r="C28" s="20" t="s">
        <v>6531</v>
      </c>
      <c r="D28" s="19" t="s">
        <v>6530</v>
      </c>
      <c r="E28" s="19" t="s">
        <v>6529</v>
      </c>
      <c r="F28" s="18" t="s">
        <v>6484</v>
      </c>
      <c r="G28" s="11">
        <v>7800</v>
      </c>
    </row>
    <row r="29" spans="1:7" ht="40.5">
      <c r="A29" s="17">
        <v>801</v>
      </c>
      <c r="B29" s="17">
        <v>20</v>
      </c>
      <c r="C29" s="16" t="s">
        <v>6560</v>
      </c>
      <c r="D29" s="16" t="s">
        <v>6559</v>
      </c>
      <c r="E29" s="15" t="s">
        <v>6546</v>
      </c>
      <c r="F29" s="14" t="s">
        <v>6484</v>
      </c>
      <c r="G29" s="22">
        <v>6540</v>
      </c>
    </row>
    <row r="30" spans="1:7" ht="40.5">
      <c r="A30" s="21">
        <v>614</v>
      </c>
      <c r="B30" s="21">
        <v>82</v>
      </c>
      <c r="C30" s="20" t="s">
        <v>6505</v>
      </c>
      <c r="D30" s="19" t="s">
        <v>6504</v>
      </c>
      <c r="E30" s="19" t="s">
        <v>6503</v>
      </c>
      <c r="F30" s="18" t="s">
        <v>6484</v>
      </c>
      <c r="G30" s="11">
        <v>5700</v>
      </c>
    </row>
    <row r="31" spans="1:7" ht="60.75">
      <c r="A31" s="17">
        <v>617</v>
      </c>
      <c r="B31" s="17">
        <v>82</v>
      </c>
      <c r="C31" s="16" t="s">
        <v>6502</v>
      </c>
      <c r="D31" s="15" t="s">
        <v>6501</v>
      </c>
      <c r="E31" s="15" t="s">
        <v>6500</v>
      </c>
      <c r="F31" s="14" t="s">
        <v>6484</v>
      </c>
      <c r="G31" s="11">
        <v>5200</v>
      </c>
    </row>
    <row r="32" spans="1:7" ht="60.75">
      <c r="A32" s="21">
        <v>604</v>
      </c>
      <c r="B32" s="21">
        <v>72</v>
      </c>
      <c r="C32" s="20" t="s">
        <v>6552</v>
      </c>
      <c r="D32" s="19" t="s">
        <v>6551</v>
      </c>
      <c r="E32" s="19" t="s">
        <v>6529</v>
      </c>
      <c r="F32" s="18" t="s">
        <v>6484</v>
      </c>
      <c r="G32" s="11">
        <v>5160</v>
      </c>
    </row>
    <row r="33" spans="1:7" ht="60.75">
      <c r="A33" s="17">
        <v>601</v>
      </c>
      <c r="B33" s="17">
        <v>82</v>
      </c>
      <c r="C33" s="16" t="s">
        <v>6508</v>
      </c>
      <c r="D33" s="15" t="s">
        <v>6507</v>
      </c>
      <c r="E33" s="15" t="s">
        <v>6506</v>
      </c>
      <c r="F33" s="14" t="s">
        <v>6484</v>
      </c>
      <c r="G33" s="11">
        <v>4900</v>
      </c>
    </row>
    <row r="34" spans="1:7" ht="40.5">
      <c r="A34" s="21">
        <v>609</v>
      </c>
      <c r="B34" s="21">
        <v>60</v>
      </c>
      <c r="C34" s="20" t="s">
        <v>6558</v>
      </c>
      <c r="D34" s="15" t="s">
        <v>6557</v>
      </c>
      <c r="E34" s="19" t="s">
        <v>6556</v>
      </c>
      <c r="F34" s="18" t="s">
        <v>6484</v>
      </c>
      <c r="G34" s="22">
        <v>3949</v>
      </c>
    </row>
    <row r="35" spans="1:7" ht="40.5">
      <c r="A35" s="17">
        <v>607</v>
      </c>
      <c r="B35" s="17">
        <v>72</v>
      </c>
      <c r="C35" s="16" t="s">
        <v>6550</v>
      </c>
      <c r="D35" s="15" t="s">
        <v>6547</v>
      </c>
      <c r="E35" s="15" t="s">
        <v>6549</v>
      </c>
      <c r="F35" s="14" t="s">
        <v>6484</v>
      </c>
      <c r="G35" s="11">
        <v>3770</v>
      </c>
    </row>
    <row r="36" spans="1:7" ht="40.5">
      <c r="A36" s="21">
        <v>610</v>
      </c>
      <c r="B36" s="21">
        <v>72</v>
      </c>
      <c r="C36" s="20" t="s">
        <v>6548</v>
      </c>
      <c r="D36" s="19" t="s">
        <v>6547</v>
      </c>
      <c r="E36" s="19" t="s">
        <v>6546</v>
      </c>
      <c r="F36" s="18" t="s">
        <v>6484</v>
      </c>
      <c r="G36" s="11">
        <v>3770</v>
      </c>
    </row>
    <row r="37" spans="1:7" ht="40.5">
      <c r="A37" s="21">
        <v>613</v>
      </c>
      <c r="B37" s="21">
        <v>72</v>
      </c>
      <c r="C37" s="20" t="s">
        <v>6542</v>
      </c>
      <c r="D37" s="19" t="s">
        <v>6541</v>
      </c>
      <c r="E37" s="19" t="s">
        <v>6503</v>
      </c>
      <c r="F37" s="18" t="s">
        <v>6484</v>
      </c>
      <c r="G37" s="11">
        <v>3700</v>
      </c>
    </row>
    <row r="38" spans="1:7" ht="40.5">
      <c r="A38" s="17">
        <v>605</v>
      </c>
      <c r="B38" s="17">
        <v>20</v>
      </c>
      <c r="C38" s="16" t="s">
        <v>6562</v>
      </c>
      <c r="D38" s="15" t="s">
        <v>6547</v>
      </c>
      <c r="E38" s="15" t="s">
        <v>6549</v>
      </c>
      <c r="F38" s="14" t="s">
        <v>6484</v>
      </c>
      <c r="G38" s="22">
        <v>2970</v>
      </c>
    </row>
    <row r="39" spans="1:7" ht="40.5">
      <c r="A39" s="21">
        <v>606</v>
      </c>
      <c r="B39" s="21">
        <v>20</v>
      </c>
      <c r="C39" s="20" t="s">
        <v>6561</v>
      </c>
      <c r="D39" s="19" t="s">
        <v>6547</v>
      </c>
      <c r="E39" s="19" t="s">
        <v>6549</v>
      </c>
      <c r="F39" s="18" t="s">
        <v>6484</v>
      </c>
      <c r="G39" s="22">
        <v>2970</v>
      </c>
    </row>
    <row r="40" spans="1:7" ht="40.5">
      <c r="A40" s="17">
        <v>611</v>
      </c>
      <c r="B40" s="17">
        <v>72</v>
      </c>
      <c r="C40" s="16" t="s">
        <v>6545</v>
      </c>
      <c r="D40" s="15" t="s">
        <v>6544</v>
      </c>
      <c r="E40" s="15" t="s">
        <v>6543</v>
      </c>
      <c r="F40" s="14" t="s">
        <v>6484</v>
      </c>
      <c r="G40" s="11">
        <v>2500</v>
      </c>
    </row>
    <row r="41" spans="1:7" ht="40.5">
      <c r="A41" s="21">
        <v>501</v>
      </c>
      <c r="B41" s="21">
        <v>72</v>
      </c>
      <c r="C41" s="20" t="s">
        <v>6555</v>
      </c>
      <c r="D41" s="19" t="s">
        <v>6554</v>
      </c>
      <c r="E41" s="19" t="s">
        <v>6481</v>
      </c>
      <c r="F41" s="18" t="s">
        <v>6484</v>
      </c>
      <c r="G41" s="22">
        <v>2491</v>
      </c>
    </row>
    <row r="42" spans="1:7" ht="40.5">
      <c r="A42" s="17">
        <v>519</v>
      </c>
      <c r="B42" s="17">
        <v>72</v>
      </c>
      <c r="C42" s="16" t="s">
        <v>6553</v>
      </c>
      <c r="D42" s="15" t="s">
        <v>6474</v>
      </c>
      <c r="E42" s="15" t="s">
        <v>6481</v>
      </c>
      <c r="F42" s="14" t="s">
        <v>6472</v>
      </c>
      <c r="G42" s="11">
        <v>1800</v>
      </c>
    </row>
    <row r="43" spans="1:7" ht="40.5">
      <c r="A43" s="21">
        <v>504</v>
      </c>
      <c r="B43" s="21">
        <v>81</v>
      </c>
      <c r="C43" s="20" t="s">
        <v>6437</v>
      </c>
      <c r="D43" s="19" t="s">
        <v>6474</v>
      </c>
      <c r="E43" s="19" t="s">
        <v>6516</v>
      </c>
      <c r="F43" s="18" t="s">
        <v>6472</v>
      </c>
      <c r="G43" s="11">
        <v>1590</v>
      </c>
    </row>
    <row r="44" spans="1:7" ht="40.5">
      <c r="A44" s="17">
        <v>506</v>
      </c>
      <c r="B44" s="17">
        <v>81</v>
      </c>
      <c r="C44" s="26" t="s">
        <v>6435</v>
      </c>
      <c r="D44" s="15" t="s">
        <v>6474</v>
      </c>
      <c r="E44" s="15" t="s">
        <v>6469</v>
      </c>
      <c r="F44" s="14" t="s">
        <v>6472</v>
      </c>
      <c r="G44" s="11">
        <v>1590</v>
      </c>
    </row>
    <row r="45" spans="1:7" ht="40.5">
      <c r="A45" s="21">
        <v>511</v>
      </c>
      <c r="B45" s="21">
        <v>81</v>
      </c>
      <c r="C45" s="26" t="s">
        <v>6432</v>
      </c>
      <c r="D45" s="19" t="s">
        <v>6474</v>
      </c>
      <c r="E45" s="19" t="s">
        <v>6469</v>
      </c>
      <c r="F45" s="18" t="s">
        <v>6472</v>
      </c>
      <c r="G45" s="11">
        <v>1590</v>
      </c>
    </row>
    <row r="46" spans="1:7" ht="40.5">
      <c r="A46" s="17">
        <v>520</v>
      </c>
      <c r="B46" s="17">
        <v>81</v>
      </c>
      <c r="C46" s="16" t="s">
        <v>6433</v>
      </c>
      <c r="D46" s="15" t="s">
        <v>6474</v>
      </c>
      <c r="E46" s="15" t="s">
        <v>6515</v>
      </c>
      <c r="F46" s="14" t="s">
        <v>6472</v>
      </c>
      <c r="G46" s="11">
        <v>1590</v>
      </c>
    </row>
    <row r="47" spans="1:7" ht="40.5">
      <c r="A47" s="21">
        <v>524</v>
      </c>
      <c r="B47" s="21">
        <v>81</v>
      </c>
      <c r="C47" s="20" t="s">
        <v>6436</v>
      </c>
      <c r="D47" s="19" t="s">
        <v>6474</v>
      </c>
      <c r="E47" s="19" t="s">
        <v>6473</v>
      </c>
      <c r="F47" s="18" t="s">
        <v>6472</v>
      </c>
      <c r="G47" s="11">
        <v>1590</v>
      </c>
    </row>
    <row r="48" spans="1:7" ht="60.75">
      <c r="A48" s="19" t="s">
        <v>6476</v>
      </c>
      <c r="B48" s="21">
        <v>91</v>
      </c>
      <c r="C48" s="20" t="s">
        <v>6475</v>
      </c>
      <c r="D48" s="19" t="s">
        <v>6474</v>
      </c>
      <c r="E48" s="19" t="s">
        <v>6473</v>
      </c>
      <c r="F48" s="18" t="s">
        <v>6472</v>
      </c>
      <c r="G48" s="11">
        <v>1590</v>
      </c>
    </row>
    <row r="49" spans="1:7" ht="40.5">
      <c r="A49" s="21">
        <v>502</v>
      </c>
      <c r="B49" s="21">
        <v>81</v>
      </c>
      <c r="C49" s="20" t="s">
        <v>6520</v>
      </c>
      <c r="D49" s="19" t="s">
        <v>6519</v>
      </c>
      <c r="E49" s="19" t="s">
        <v>6481</v>
      </c>
      <c r="F49" s="18" t="s">
        <v>6472</v>
      </c>
      <c r="G49" s="11">
        <v>900</v>
      </c>
    </row>
    <row r="50" spans="1:7" ht="40.5">
      <c r="A50" s="17">
        <v>503</v>
      </c>
      <c r="B50" s="17">
        <v>81</v>
      </c>
      <c r="C50" s="16" t="s">
        <v>6518</v>
      </c>
      <c r="D50" s="15" t="s">
        <v>6478</v>
      </c>
      <c r="E50" s="15" t="s">
        <v>6517</v>
      </c>
      <c r="F50" s="14" t="s">
        <v>6472</v>
      </c>
      <c r="G50" s="11">
        <v>900</v>
      </c>
    </row>
    <row r="51" spans="1:7" ht="60.75">
      <c r="A51" s="15" t="s">
        <v>6476</v>
      </c>
      <c r="B51" s="17">
        <v>91</v>
      </c>
      <c r="C51" s="16" t="s">
        <v>6479</v>
      </c>
      <c r="D51" s="15" t="s">
        <v>6478</v>
      </c>
      <c r="E51" s="15" t="s">
        <v>6477</v>
      </c>
      <c r="F51" s="14" t="s">
        <v>6472</v>
      </c>
      <c r="G51" s="11">
        <v>900</v>
      </c>
    </row>
    <row r="52" spans="1:7">
      <c r="A52" s="13"/>
      <c r="B52" s="13"/>
      <c r="C52" s="13"/>
      <c r="D52" s="13"/>
      <c r="E52" s="13"/>
      <c r="F52" s="12"/>
    </row>
  </sheetData>
  <autoFilter ref="A1:G51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055-55B1-4840-9FB2-6BF0A2D13B76}">
  <dimension ref="B3:E9"/>
  <sheetViews>
    <sheetView workbookViewId="0">
      <selection activeCell="C15" sqref="C15"/>
    </sheetView>
  </sheetViews>
  <sheetFormatPr defaultRowHeight="15"/>
  <cols>
    <col min="1" max="1" width="18" bestFit="1" customWidth="1"/>
    <col min="2" max="2" width="21.7109375" style="8" bestFit="1" customWidth="1"/>
    <col min="3" max="3" width="30.5703125" bestFit="1" customWidth="1"/>
    <col min="4" max="4" width="21.7109375" style="8" bestFit="1" customWidth="1"/>
    <col min="5" max="5" width="30.5703125" bestFit="1" customWidth="1"/>
  </cols>
  <sheetData>
    <row r="3" spans="2:5">
      <c r="B3" s="30" t="s">
        <v>6566</v>
      </c>
      <c r="C3" s="33" t="s">
        <v>6575</v>
      </c>
      <c r="D3" s="33" t="s">
        <v>6573</v>
      </c>
      <c r="E3" s="36" t="s">
        <v>6574</v>
      </c>
    </row>
    <row r="4" spans="2:5">
      <c r="B4" s="31" t="s">
        <v>6576</v>
      </c>
      <c r="C4" s="32" t="s">
        <v>6433</v>
      </c>
      <c r="D4" s="34">
        <v>448.2</v>
      </c>
      <c r="E4" s="37">
        <v>0.28188679245283016</v>
      </c>
    </row>
    <row r="5" spans="2:5">
      <c r="B5" s="31" t="s">
        <v>6576</v>
      </c>
      <c r="C5" s="32" t="s">
        <v>6437</v>
      </c>
      <c r="D5" s="34">
        <v>1066</v>
      </c>
      <c r="E5" s="37">
        <v>0.67044025157232701</v>
      </c>
    </row>
    <row r="6" spans="2:5">
      <c r="B6" s="31" t="s">
        <v>6576</v>
      </c>
      <c r="C6" s="32" t="s">
        <v>6432</v>
      </c>
      <c r="D6" s="34">
        <v>899.29999999999984</v>
      </c>
      <c r="E6" s="37">
        <v>0.56559748427672951</v>
      </c>
    </row>
    <row r="7" spans="2:5">
      <c r="B7" s="31" t="s">
        <v>6576</v>
      </c>
      <c r="C7" s="32" t="s">
        <v>6435</v>
      </c>
      <c r="D7" s="34">
        <v>600.9</v>
      </c>
      <c r="E7" s="37">
        <v>0.37792452830188678</v>
      </c>
    </row>
    <row r="8" spans="2:5">
      <c r="B8" s="31" t="s">
        <v>6576</v>
      </c>
      <c r="C8" s="32" t="s">
        <v>6436</v>
      </c>
      <c r="D8" s="34">
        <v>950.1</v>
      </c>
      <c r="E8" s="37">
        <v>0.59754716981132072</v>
      </c>
    </row>
    <row r="9" spans="2:5">
      <c r="C9" s="27" t="s">
        <v>6570</v>
      </c>
      <c r="D9" s="35">
        <v>3964.5</v>
      </c>
    </row>
  </sheetData>
  <pageMargins left="0.511811024" right="0.511811024" top="0.78740157499999996" bottom="0.78740157499999996" header="0.31496062000000002" footer="0.31496062000000002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K50"/>
  <sheetViews>
    <sheetView workbookViewId="0">
      <selection activeCell="I2" sqref="I2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25.28515625" bestFit="1" customWidth="1"/>
    <col min="7" max="7" width="19.5703125" bestFit="1" customWidth="1"/>
    <col min="8" max="8" width="12.28515625" bestFit="1" customWidth="1"/>
    <col min="9" max="9" width="14.5703125" bestFit="1" customWidth="1"/>
    <col min="10" max="10" width="16.42578125" bestFit="1" customWidth="1"/>
    <col min="11" max="11" width="12.42578125" style="8" customWidth="1"/>
  </cols>
  <sheetData>
    <row r="1" spans="1:11">
      <c r="A1" t="s">
        <v>6446</v>
      </c>
      <c r="B1" t="s">
        <v>6445</v>
      </c>
      <c r="C1" t="s">
        <v>6444</v>
      </c>
      <c r="D1" t="s">
        <v>6443</v>
      </c>
      <c r="E1" t="s">
        <v>6442</v>
      </c>
      <c r="F1" t="s">
        <v>6449</v>
      </c>
      <c r="G1" t="s">
        <v>6441</v>
      </c>
      <c r="H1" t="s">
        <v>6440</v>
      </c>
      <c r="I1" t="s">
        <v>6439</v>
      </c>
      <c r="J1" t="s">
        <v>6438</v>
      </c>
      <c r="K1" s="8" t="s">
        <v>6450</v>
      </c>
    </row>
    <row r="2" spans="1:11">
      <c r="A2" s="5">
        <v>45758</v>
      </c>
      <c r="B2" t="s">
        <v>6436</v>
      </c>
      <c r="C2">
        <v>2385</v>
      </c>
      <c r="D2" t="s">
        <v>335</v>
      </c>
      <c r="E2" s="4">
        <v>3897</v>
      </c>
      <c r="F2">
        <v>141</v>
      </c>
      <c r="G2" t="str">
        <f>VLOOKUP(C2,COORDENADAS!A:J,10,FALSE)</f>
        <v>-3.8898521</v>
      </c>
      <c r="H2" t="str">
        <f>VLOOKUP(C2,COORDENADAS!A:K,11,FALSE)</f>
        <v>-38.6171332</v>
      </c>
      <c r="I2" s="3" t="s">
        <v>3734</v>
      </c>
      <c r="J2" s="2" t="s">
        <v>3735</v>
      </c>
      <c r="K2" s="8">
        <f>VLOOKUP(B2,pesoCaminhao!C:G,5,0)</f>
        <v>1590</v>
      </c>
    </row>
    <row r="3" spans="1:11">
      <c r="A3" s="5">
        <v>45758</v>
      </c>
      <c r="B3" t="s">
        <v>6436</v>
      </c>
      <c r="C3">
        <v>1875</v>
      </c>
      <c r="D3" t="s">
        <v>282</v>
      </c>
      <c r="E3" s="4">
        <v>2972.6</v>
      </c>
      <c r="F3">
        <v>200.1</v>
      </c>
      <c r="G3" t="str">
        <f>VLOOKUP(C3,COORDENADAS!A:J,10,FALSE)</f>
        <v>-3.8891567</v>
      </c>
      <c r="H3" t="str">
        <f>VLOOKUP(C3,COORDENADAS!A:K,11,FALSE)</f>
        <v>-38.6108356</v>
      </c>
      <c r="I3" s="3" t="s">
        <v>3734</v>
      </c>
      <c r="J3" s="2" t="s">
        <v>3735</v>
      </c>
      <c r="K3" s="8">
        <f>VLOOKUP(B3,pesoCaminhao!C:G,5,0)</f>
        <v>1590</v>
      </c>
    </row>
    <row r="4" spans="1:11">
      <c r="A4" s="5">
        <v>45758</v>
      </c>
      <c r="B4" t="s">
        <v>6436</v>
      </c>
      <c r="C4">
        <v>1998</v>
      </c>
      <c r="D4" t="s">
        <v>292</v>
      </c>
      <c r="E4" s="4">
        <v>4818.8</v>
      </c>
      <c r="F4">
        <v>287.3</v>
      </c>
      <c r="G4" t="str">
        <f>VLOOKUP(C4,COORDENADAS!A:J,10,FALSE)</f>
        <v>-3.8775392</v>
      </c>
      <c r="H4" t="str">
        <f>VLOOKUP(C4,COORDENADAS!A:K,11,FALSE)</f>
        <v>-38.6087159</v>
      </c>
      <c r="I4" s="3" t="s">
        <v>3734</v>
      </c>
      <c r="J4" s="2" t="s">
        <v>3735</v>
      </c>
      <c r="K4" s="8">
        <f>VLOOKUP(B4,pesoCaminhao!C:G,5,0)</f>
        <v>1590</v>
      </c>
    </row>
    <row r="5" spans="1:11">
      <c r="A5" s="5">
        <v>45758</v>
      </c>
      <c r="B5" t="s">
        <v>6432</v>
      </c>
      <c r="C5">
        <v>2368</v>
      </c>
      <c r="D5" t="s">
        <v>333</v>
      </c>
      <c r="E5" s="4">
        <v>1446.8</v>
      </c>
      <c r="F5">
        <v>101.5</v>
      </c>
      <c r="G5" t="str">
        <f>VLOOKUP(C5,COORDENADAS!A:J,10,FALSE)</f>
        <v>-3.7658197</v>
      </c>
      <c r="H5" t="str">
        <f>VLOOKUP(C5,COORDENADAS!A:K,11,FALSE)</f>
        <v>-38.6401005</v>
      </c>
      <c r="I5" s="3" t="s">
        <v>3734</v>
      </c>
      <c r="J5" s="2" t="s">
        <v>3735</v>
      </c>
      <c r="K5" s="8">
        <f>VLOOKUP(B5,pesoCaminhao!C:G,5,0)</f>
        <v>1590</v>
      </c>
    </row>
    <row r="6" spans="1:11">
      <c r="A6" s="5">
        <v>45758</v>
      </c>
      <c r="B6" t="s">
        <v>6437</v>
      </c>
      <c r="C6">
        <v>9338</v>
      </c>
      <c r="D6" t="s">
        <v>719</v>
      </c>
      <c r="E6" s="4">
        <v>480</v>
      </c>
      <c r="F6">
        <v>14</v>
      </c>
      <c r="G6" t="str">
        <f>VLOOKUP(C6,COORDENADAS!A:J,10,FALSE)</f>
        <v>-3.8471058</v>
      </c>
      <c r="H6" t="str">
        <f>VLOOKUP(C6,COORDENADAS!A:K,11,FALSE)</f>
        <v>-38.5219824</v>
      </c>
      <c r="I6" s="3" t="s">
        <v>3734</v>
      </c>
      <c r="J6" s="2" t="s">
        <v>3735</v>
      </c>
      <c r="K6" s="8">
        <f>VLOOKUP(B6,pesoCaminhao!C:G,5,0)</f>
        <v>1590</v>
      </c>
    </row>
    <row r="7" spans="1:11">
      <c r="A7" s="5">
        <v>45758</v>
      </c>
      <c r="B7" t="s">
        <v>6433</v>
      </c>
      <c r="C7">
        <v>3584</v>
      </c>
      <c r="D7" t="s">
        <v>472</v>
      </c>
      <c r="E7" s="4">
        <v>1316.56</v>
      </c>
      <c r="F7">
        <v>90.1</v>
      </c>
      <c r="G7" t="str">
        <f>VLOOKUP(C7,COORDENADAS!A:J,10,FALSE)</f>
        <v>-3.726481</v>
      </c>
      <c r="H7" t="str">
        <f>VLOOKUP(C7,COORDENADAS!A:K,11,FALSE)</f>
        <v>-38.5888279</v>
      </c>
      <c r="I7" s="3" t="s">
        <v>3734</v>
      </c>
      <c r="J7" s="2" t="s">
        <v>3735</v>
      </c>
      <c r="K7" s="8">
        <f>VLOOKUP(B7,pesoCaminhao!C:G,5,0)</f>
        <v>1590</v>
      </c>
    </row>
    <row r="8" spans="1:11">
      <c r="A8" s="5">
        <v>45758</v>
      </c>
      <c r="B8" t="s">
        <v>6433</v>
      </c>
      <c r="C8">
        <v>898</v>
      </c>
      <c r="D8" t="s">
        <v>138</v>
      </c>
      <c r="E8" s="4">
        <v>2433.92</v>
      </c>
      <c r="F8">
        <v>206.4</v>
      </c>
      <c r="G8" t="str">
        <f>VLOOKUP(C8,COORDENADAS!A:J,10,FALSE)</f>
        <v>-3.7249377</v>
      </c>
      <c r="H8" t="str">
        <f>VLOOKUP(C8,COORDENADAS!A:K,11,FALSE)</f>
        <v>-38.5890115</v>
      </c>
      <c r="I8" s="3" t="s">
        <v>3734</v>
      </c>
      <c r="J8" s="2" t="s">
        <v>3735</v>
      </c>
      <c r="K8" s="8">
        <f>VLOOKUP(B8,pesoCaminhao!C:G,5,0)</f>
        <v>1590</v>
      </c>
    </row>
    <row r="9" spans="1:11">
      <c r="A9" s="5">
        <v>45758</v>
      </c>
      <c r="B9" t="s">
        <v>6437</v>
      </c>
      <c r="C9">
        <v>2459</v>
      </c>
      <c r="D9" t="s">
        <v>339</v>
      </c>
      <c r="E9" s="4">
        <v>666.88</v>
      </c>
      <c r="F9">
        <v>37.200000000000003</v>
      </c>
      <c r="G9" t="str">
        <f>VLOOKUP(C9,COORDENADAS!A:J,10,FALSE)</f>
        <v>-3.8195737</v>
      </c>
      <c r="H9" t="str">
        <f>VLOOKUP(C9,COORDENADAS!A:K,11,FALSE)</f>
        <v>-38.5661298</v>
      </c>
      <c r="I9" s="3" t="s">
        <v>3734</v>
      </c>
      <c r="J9" s="2" t="s">
        <v>3735</v>
      </c>
      <c r="K9" s="8">
        <f>VLOOKUP(B9,pesoCaminhao!C:G,5,0)</f>
        <v>1590</v>
      </c>
    </row>
    <row r="10" spans="1:11">
      <c r="A10" s="5">
        <v>45758</v>
      </c>
      <c r="B10" t="s">
        <v>6496</v>
      </c>
      <c r="C10">
        <v>322</v>
      </c>
      <c r="D10" t="s">
        <v>36</v>
      </c>
      <c r="E10" s="4">
        <v>4733.2</v>
      </c>
      <c r="F10">
        <v>135.19999999999999</v>
      </c>
      <c r="G10" t="str">
        <f>VLOOKUP(C10,COORDENADAS!A:J,10,FALSE)</f>
        <v>-3.8622118</v>
      </c>
      <c r="H10" t="str">
        <f>VLOOKUP(C10,COORDENADAS!A:K,11,FALSE)</f>
        <v>-38.4959971</v>
      </c>
      <c r="I10" s="3" t="s">
        <v>3734</v>
      </c>
      <c r="J10" s="2" t="s">
        <v>3735</v>
      </c>
      <c r="K10" s="8">
        <f>VLOOKUP(B10,pesoCaminhao!C:G,5,0)</f>
        <v>9000</v>
      </c>
    </row>
    <row r="11" spans="1:11">
      <c r="A11" s="5">
        <v>45758</v>
      </c>
      <c r="B11" t="s">
        <v>6436</v>
      </c>
      <c r="C11">
        <v>1708</v>
      </c>
      <c r="D11" t="s">
        <v>262</v>
      </c>
      <c r="E11" s="4">
        <v>2637.4</v>
      </c>
      <c r="F11">
        <v>86</v>
      </c>
      <c r="G11" t="str">
        <f>VLOOKUP(C11,COORDENADAS!A:J,10,FALSE)</f>
        <v>-3.8359504</v>
      </c>
      <c r="H11" t="str">
        <f>VLOOKUP(C11,COORDENADAS!A:K,11,FALSE)</f>
        <v>-38.5950891</v>
      </c>
      <c r="I11" s="3" t="s">
        <v>3734</v>
      </c>
      <c r="J11" s="2" t="s">
        <v>3735</v>
      </c>
      <c r="K11" s="8">
        <f>VLOOKUP(B11,pesoCaminhao!C:G,5,0)</f>
        <v>1590</v>
      </c>
    </row>
    <row r="12" spans="1:11">
      <c r="A12" s="5">
        <v>45758</v>
      </c>
      <c r="B12" t="s">
        <v>6437</v>
      </c>
      <c r="C12">
        <v>631</v>
      </c>
      <c r="D12" t="s">
        <v>78</v>
      </c>
      <c r="E12" s="4">
        <v>2059.41</v>
      </c>
      <c r="F12">
        <v>104.2</v>
      </c>
      <c r="G12" t="str">
        <f>VLOOKUP(C12,COORDENADAS!A:J,10,FALSE)</f>
        <v>-3.819396</v>
      </c>
      <c r="H12" t="str">
        <f>VLOOKUP(C12,COORDENADAS!A:K,11,FALSE)</f>
        <v>-38.592429</v>
      </c>
      <c r="I12" s="3" t="s">
        <v>3734</v>
      </c>
      <c r="J12" s="2" t="s">
        <v>3735</v>
      </c>
      <c r="K12" s="8">
        <f>VLOOKUP(B12,pesoCaminhao!C:G,5,0)</f>
        <v>1590</v>
      </c>
    </row>
    <row r="13" spans="1:11">
      <c r="A13" s="5">
        <v>45758</v>
      </c>
      <c r="B13" t="s">
        <v>6432</v>
      </c>
      <c r="C13">
        <v>3715</v>
      </c>
      <c r="D13" t="s">
        <v>489</v>
      </c>
      <c r="E13" s="4">
        <v>1454.1</v>
      </c>
      <c r="F13">
        <v>72.3</v>
      </c>
      <c r="G13" t="str">
        <f>VLOOKUP(C13,COORDENADAS!A:J,10,FALSE)</f>
        <v>-3.7667473</v>
      </c>
      <c r="H13" t="str">
        <f>VLOOKUP(C13,COORDENADAS!A:K,11,FALSE)</f>
        <v>-38.6108829</v>
      </c>
      <c r="I13" s="3" t="s">
        <v>3734</v>
      </c>
      <c r="J13" s="2" t="s">
        <v>3735</v>
      </c>
      <c r="K13" s="8">
        <f>VLOOKUP(B13,pesoCaminhao!C:G,5,0)</f>
        <v>1590</v>
      </c>
    </row>
    <row r="14" spans="1:11">
      <c r="A14" s="5">
        <v>45758</v>
      </c>
      <c r="B14" t="s">
        <v>6436</v>
      </c>
      <c r="C14">
        <v>3705</v>
      </c>
      <c r="D14" t="s">
        <v>488</v>
      </c>
      <c r="E14" s="4">
        <v>179</v>
      </c>
      <c r="F14">
        <v>9.1999999999999993</v>
      </c>
      <c r="G14" t="str">
        <f>VLOOKUP(C14,COORDENADAS!A:J,10,FALSE)</f>
        <v>-3.8754221</v>
      </c>
      <c r="H14" t="str">
        <f>VLOOKUP(C14,COORDENADAS!A:K,11,FALSE)</f>
        <v>-38.5915102</v>
      </c>
      <c r="I14" s="3" t="s">
        <v>3734</v>
      </c>
      <c r="J14" s="2" t="s">
        <v>3735</v>
      </c>
      <c r="K14" s="8">
        <f>VLOOKUP(B14,pesoCaminhao!C:G,5,0)</f>
        <v>1590</v>
      </c>
    </row>
    <row r="15" spans="1:11">
      <c r="A15" s="5">
        <v>45758</v>
      </c>
      <c r="B15" t="s">
        <v>6432</v>
      </c>
      <c r="C15">
        <v>2337</v>
      </c>
      <c r="D15" t="s">
        <v>325</v>
      </c>
      <c r="E15" s="4">
        <v>160.5</v>
      </c>
      <c r="F15">
        <v>27.5</v>
      </c>
      <c r="G15" t="str">
        <f>VLOOKUP(C15,COORDENADAS!A:J,10,FALSE)</f>
        <v>-3.754912</v>
      </c>
      <c r="H15" t="str">
        <f>VLOOKUP(C15,COORDENADAS!A:K,11,FALSE)</f>
        <v>-38.6618811</v>
      </c>
      <c r="I15" s="3" t="s">
        <v>3734</v>
      </c>
      <c r="J15" s="2" t="s">
        <v>3735</v>
      </c>
      <c r="K15" s="8">
        <f>VLOOKUP(B15,pesoCaminhao!C:G,5,0)</f>
        <v>1590</v>
      </c>
    </row>
    <row r="16" spans="1:11">
      <c r="A16" s="5">
        <v>45758</v>
      </c>
      <c r="B16" t="s">
        <v>6432</v>
      </c>
      <c r="C16">
        <v>12039</v>
      </c>
      <c r="D16" t="s">
        <v>6426</v>
      </c>
      <c r="E16" s="4">
        <v>348.5</v>
      </c>
      <c r="F16">
        <v>15.1</v>
      </c>
      <c r="G16" t="str">
        <f>VLOOKUP(C16,COORDENADAS!A:J,10,FALSE)</f>
        <v>-3.6804066</v>
      </c>
      <c r="H16" t="str">
        <f>VLOOKUP(C16,COORDENADAS!A:K,11,FALSE)</f>
        <v>-3.6804066</v>
      </c>
      <c r="I16" s="3" t="s">
        <v>3734</v>
      </c>
      <c r="J16" s="2" t="s">
        <v>3735</v>
      </c>
      <c r="K16" s="8">
        <f>VLOOKUP(B16,pesoCaminhao!C:G,5,0)</f>
        <v>1590</v>
      </c>
    </row>
    <row r="17" spans="1:11">
      <c r="A17" s="5">
        <v>45758</v>
      </c>
      <c r="B17" t="s">
        <v>6437</v>
      </c>
      <c r="C17">
        <v>4028</v>
      </c>
      <c r="D17" t="s">
        <v>541</v>
      </c>
      <c r="E17" s="4">
        <v>3023.8</v>
      </c>
      <c r="F17">
        <v>199.8</v>
      </c>
      <c r="G17" t="str">
        <f>VLOOKUP(C17,COORDENADAS!A:J,10,FALSE)</f>
        <v>-3.8298139</v>
      </c>
      <c r="H17" t="str">
        <f>VLOOKUP(C17,COORDENADAS!A:K,11,FALSE)</f>
        <v>-38.4907932</v>
      </c>
      <c r="I17" s="3" t="s">
        <v>3734</v>
      </c>
      <c r="J17" s="2" t="s">
        <v>3735</v>
      </c>
      <c r="K17" s="8">
        <f>VLOOKUP(B17,pesoCaminhao!C:G,5,0)</f>
        <v>1590</v>
      </c>
    </row>
    <row r="18" spans="1:11">
      <c r="A18" s="5">
        <v>45758</v>
      </c>
      <c r="B18" t="s">
        <v>6436</v>
      </c>
      <c r="C18">
        <v>1963</v>
      </c>
      <c r="D18" t="s">
        <v>287</v>
      </c>
      <c r="E18" s="4">
        <v>2352</v>
      </c>
      <c r="F18">
        <v>96</v>
      </c>
      <c r="G18" t="str">
        <f>VLOOKUP(C18,COORDENADAS!A:J,10,FALSE)</f>
        <v>-3.89206803</v>
      </c>
      <c r="H18" t="str">
        <f>VLOOKUP(C18,COORDENADAS!A:K,11,FALSE)</f>
        <v>-38.68194164</v>
      </c>
      <c r="I18" s="3" t="s">
        <v>3734</v>
      </c>
      <c r="J18" s="2" t="s">
        <v>3735</v>
      </c>
      <c r="K18" s="8">
        <f>VLOOKUP(B18,pesoCaminhao!C:G,5,0)</f>
        <v>1590</v>
      </c>
    </row>
    <row r="19" spans="1:11">
      <c r="A19" s="5">
        <v>45758</v>
      </c>
      <c r="B19" t="s">
        <v>6433</v>
      </c>
      <c r="C19">
        <v>803</v>
      </c>
      <c r="D19" t="s">
        <v>112</v>
      </c>
      <c r="E19" s="4">
        <v>1764</v>
      </c>
      <c r="F19">
        <v>72</v>
      </c>
      <c r="G19" t="str">
        <f>VLOOKUP(C19,COORDENADAS!A:J,10,FALSE)</f>
        <v>-3.7567884</v>
      </c>
      <c r="H19" t="str">
        <f>VLOOKUP(C19,COORDENADAS!A:K,11,FALSE)</f>
        <v>-38.6017086</v>
      </c>
      <c r="I19" s="3" t="s">
        <v>3734</v>
      </c>
      <c r="J19" s="2" t="s">
        <v>3735</v>
      </c>
      <c r="K19" s="8">
        <f>VLOOKUP(B19,pesoCaminhao!C:G,5,0)</f>
        <v>1590</v>
      </c>
    </row>
    <row r="20" spans="1:11">
      <c r="A20" s="5">
        <v>45758</v>
      </c>
      <c r="B20" t="s">
        <v>6436</v>
      </c>
      <c r="C20">
        <v>3765</v>
      </c>
      <c r="D20" t="s">
        <v>497</v>
      </c>
      <c r="E20" s="4">
        <v>348.4</v>
      </c>
      <c r="F20">
        <v>42.1</v>
      </c>
      <c r="G20" t="str">
        <f>VLOOKUP(C20,COORDENADAS!A:J,10,FALSE)</f>
        <v>-3.8548937</v>
      </c>
      <c r="H20" t="str">
        <f>VLOOKUP(C20,COORDENADAS!A:K,11,FALSE)</f>
        <v>-38.5789869</v>
      </c>
      <c r="I20" s="3" t="s">
        <v>3734</v>
      </c>
      <c r="J20" s="2" t="s">
        <v>3735</v>
      </c>
      <c r="K20" s="8">
        <f>VLOOKUP(B20,pesoCaminhao!C:G,5,0)</f>
        <v>1590</v>
      </c>
    </row>
    <row r="21" spans="1:11">
      <c r="A21" s="5">
        <v>45758</v>
      </c>
      <c r="B21" t="s">
        <v>6436</v>
      </c>
      <c r="C21">
        <v>3249</v>
      </c>
      <c r="D21" t="s">
        <v>421</v>
      </c>
      <c r="E21" s="4">
        <v>1035</v>
      </c>
      <c r="F21">
        <v>249.6</v>
      </c>
      <c r="G21" t="str">
        <f>VLOOKUP(C21,COORDENADAS!A:J,10,FALSE)</f>
        <v>-3.8496108</v>
      </c>
      <c r="H21" t="str">
        <f>VLOOKUP(C21,COORDENADAS!A:K,11,FALSE)</f>
        <v>-38.5809081</v>
      </c>
      <c r="I21" s="3" t="s">
        <v>3734</v>
      </c>
      <c r="J21" s="2" t="s">
        <v>3735</v>
      </c>
      <c r="K21" s="8">
        <f>VLOOKUP(B21,pesoCaminhao!C:G,5,0)</f>
        <v>1590</v>
      </c>
    </row>
    <row r="22" spans="1:11">
      <c r="A22" s="5">
        <v>45758</v>
      </c>
      <c r="B22" t="s">
        <v>6432</v>
      </c>
      <c r="C22">
        <v>9598</v>
      </c>
      <c r="D22" t="s">
        <v>797</v>
      </c>
      <c r="E22" s="4">
        <v>400.35</v>
      </c>
      <c r="F22">
        <v>44</v>
      </c>
      <c r="G22" t="str">
        <f>VLOOKUP(C22,COORDENADAS!A:J,10,FALSE)</f>
        <v>-3.7448789</v>
      </c>
      <c r="H22" t="str">
        <f>VLOOKUP(C22,COORDENADAS!A:K,11,FALSE)</f>
        <v>-38.6495637</v>
      </c>
      <c r="I22" s="3" t="s">
        <v>3734</v>
      </c>
      <c r="J22" s="2" t="s">
        <v>3735</v>
      </c>
      <c r="K22" s="8">
        <f>VLOOKUP(B22,pesoCaminhao!C:G,5,0)</f>
        <v>1590</v>
      </c>
    </row>
    <row r="23" spans="1:11">
      <c r="A23" s="5">
        <v>45758</v>
      </c>
      <c r="B23" t="s">
        <v>6496</v>
      </c>
      <c r="C23">
        <v>2909</v>
      </c>
      <c r="D23" t="s">
        <v>388</v>
      </c>
      <c r="E23" s="4">
        <v>15196.8</v>
      </c>
      <c r="F23">
        <v>1537.7</v>
      </c>
      <c r="G23" t="str">
        <f>VLOOKUP(C23,COORDENADAS!A:J,10,FALSE)</f>
        <v>-3.8546626</v>
      </c>
      <c r="H23" t="str">
        <f>VLOOKUP(C23,COORDENADAS!A:K,11,FALSE)</f>
        <v>-38.6021541</v>
      </c>
      <c r="I23" s="3" t="s">
        <v>3734</v>
      </c>
      <c r="J23" s="2" t="s">
        <v>3735</v>
      </c>
      <c r="K23" s="8">
        <f>VLOOKUP(B23,pesoCaminhao!C:G,5,0)</f>
        <v>9000</v>
      </c>
    </row>
    <row r="24" spans="1:11">
      <c r="A24" s="5">
        <v>45758</v>
      </c>
      <c r="B24" t="s">
        <v>6432</v>
      </c>
      <c r="C24">
        <v>4381</v>
      </c>
      <c r="D24" t="s">
        <v>599</v>
      </c>
      <c r="E24" s="4">
        <v>5278.4</v>
      </c>
      <c r="F24">
        <v>435.7</v>
      </c>
      <c r="G24" t="str">
        <f>VLOOKUP(C24,COORDENADAS!A:J,10,FALSE)</f>
        <v>-3.72905976</v>
      </c>
      <c r="H24" t="str">
        <f>VLOOKUP(C24,COORDENADAS!A:K,11,FALSE)</f>
        <v>-38.65588134</v>
      </c>
      <c r="I24" s="3" t="s">
        <v>3734</v>
      </c>
      <c r="J24" s="2" t="s">
        <v>3735</v>
      </c>
      <c r="K24" s="8">
        <f>VLOOKUP(B24,pesoCaminhao!C:G,5,0)</f>
        <v>1590</v>
      </c>
    </row>
    <row r="25" spans="1:11">
      <c r="A25" s="5">
        <v>45758</v>
      </c>
      <c r="B25" t="s">
        <v>6432</v>
      </c>
      <c r="C25">
        <v>718</v>
      </c>
      <c r="D25" t="s">
        <v>91</v>
      </c>
      <c r="E25" s="4">
        <v>2581.1</v>
      </c>
      <c r="F25">
        <v>388.2</v>
      </c>
      <c r="G25" t="str">
        <f>VLOOKUP(C25,COORDENADAS!A:J,10,FALSE)</f>
        <v>-3.77334061</v>
      </c>
      <c r="H25" t="str">
        <f>VLOOKUP(C25,COORDENADAS!A:K,11,FALSE)</f>
        <v>-38.62707738</v>
      </c>
      <c r="I25" s="3" t="s">
        <v>3734</v>
      </c>
      <c r="J25" s="2" t="s">
        <v>3735</v>
      </c>
      <c r="K25" s="8">
        <f>VLOOKUP(B25,pesoCaminhao!C:G,5,0)</f>
        <v>1590</v>
      </c>
    </row>
    <row r="26" spans="1:11">
      <c r="A26" s="5">
        <v>45758</v>
      </c>
      <c r="B26" t="s">
        <v>6502</v>
      </c>
      <c r="C26">
        <v>1004</v>
      </c>
      <c r="D26" t="s">
        <v>159</v>
      </c>
      <c r="E26" s="4">
        <v>2478.2199999999998</v>
      </c>
      <c r="F26">
        <v>127.9</v>
      </c>
      <c r="G26" t="str">
        <f>VLOOKUP(C26,COORDENADAS!A:J,10,FALSE)</f>
        <v>-3.8009513</v>
      </c>
      <c r="H26" t="str">
        <f>VLOOKUP(C26,COORDENADAS!A:K,11,FALSE)</f>
        <v>-38.586656</v>
      </c>
      <c r="I26" s="3" t="s">
        <v>3734</v>
      </c>
      <c r="J26" s="2" t="s">
        <v>3735</v>
      </c>
      <c r="K26" s="8">
        <f>VLOOKUP(B26,pesoCaminhao!C:G,5,0)</f>
        <v>5200</v>
      </c>
    </row>
    <row r="27" spans="1:11">
      <c r="A27" s="5">
        <v>45758</v>
      </c>
      <c r="B27" t="s">
        <v>6435</v>
      </c>
      <c r="C27">
        <v>1058</v>
      </c>
      <c r="D27" t="s">
        <v>174</v>
      </c>
      <c r="E27" s="4">
        <v>2126.67</v>
      </c>
      <c r="F27">
        <v>94.2</v>
      </c>
      <c r="G27" t="str">
        <f>VLOOKUP(C27,COORDENADAS!A:J,10,FALSE)</f>
        <v>-3.7344387</v>
      </c>
      <c r="H27" t="str">
        <f>VLOOKUP(C27,COORDENADAS!A:K,11,FALSE)</f>
        <v>-38.4922603</v>
      </c>
      <c r="I27" s="3" t="s">
        <v>3734</v>
      </c>
      <c r="J27" s="2" t="s">
        <v>3735</v>
      </c>
      <c r="K27" s="8">
        <f>VLOOKUP(B27,pesoCaminhao!C:G,5,0)</f>
        <v>1590</v>
      </c>
    </row>
    <row r="28" spans="1:11">
      <c r="A28" s="5">
        <v>45758</v>
      </c>
      <c r="B28" t="s">
        <v>6433</v>
      </c>
      <c r="C28">
        <v>950</v>
      </c>
      <c r="D28" t="s">
        <v>146</v>
      </c>
      <c r="E28" s="4">
        <v>5801.26</v>
      </c>
      <c r="F28">
        <v>293.89999999999998</v>
      </c>
      <c r="G28" t="str">
        <f>VLOOKUP(C28,COORDENADAS!A:J,10,FALSE)</f>
        <v>-3.7233183</v>
      </c>
      <c r="H28" t="str">
        <f>VLOOKUP(C28,COORDENADAS!A:K,11,FALSE)</f>
        <v>-38.5963513</v>
      </c>
      <c r="I28" s="3" t="s">
        <v>3734</v>
      </c>
      <c r="J28" s="2" t="s">
        <v>3735</v>
      </c>
      <c r="K28" s="8">
        <f>VLOOKUP(B28,pesoCaminhao!C:G,5,0)</f>
        <v>1590</v>
      </c>
    </row>
    <row r="29" spans="1:11">
      <c r="A29" s="5">
        <v>45758</v>
      </c>
      <c r="B29" t="s">
        <v>6502</v>
      </c>
      <c r="C29">
        <v>1043</v>
      </c>
      <c r="D29" t="s">
        <v>167</v>
      </c>
      <c r="E29" s="4">
        <v>1391.23</v>
      </c>
      <c r="F29">
        <v>84.8</v>
      </c>
      <c r="G29" t="str">
        <f>VLOOKUP(C29,COORDENADAS!A:J,10,FALSE)</f>
        <v>-3.787502</v>
      </c>
      <c r="H29" t="str">
        <f>VLOOKUP(C29,COORDENADAS!A:K,11,FALSE)</f>
        <v>-38.547114</v>
      </c>
      <c r="I29" s="3" t="s">
        <v>3734</v>
      </c>
      <c r="J29" s="2" t="s">
        <v>3735</v>
      </c>
      <c r="K29" s="8">
        <f>VLOOKUP(B29,pesoCaminhao!C:G,5,0)</f>
        <v>5200</v>
      </c>
    </row>
    <row r="30" spans="1:11">
      <c r="A30" s="5">
        <v>45758</v>
      </c>
      <c r="B30" t="s">
        <v>6502</v>
      </c>
      <c r="C30">
        <v>9602</v>
      </c>
      <c r="D30" t="s">
        <v>799</v>
      </c>
      <c r="E30" s="4">
        <v>1491.49</v>
      </c>
      <c r="F30">
        <v>87.5</v>
      </c>
      <c r="G30" t="str">
        <f>VLOOKUP(C30,COORDENADAS!A:J,10,FALSE)</f>
        <v>-3.79093331</v>
      </c>
      <c r="H30" t="str">
        <f>VLOOKUP(C30,COORDENADAS!A:K,11,FALSE)</f>
        <v>-38.53740405</v>
      </c>
      <c r="I30" s="3" t="s">
        <v>3734</v>
      </c>
      <c r="J30" s="2" t="s">
        <v>3735</v>
      </c>
      <c r="K30" s="8">
        <f>VLOOKUP(B30,pesoCaminhao!C:G,5,0)</f>
        <v>5200</v>
      </c>
    </row>
    <row r="31" spans="1:11">
      <c r="A31" s="5">
        <v>45758</v>
      </c>
      <c r="B31" t="s">
        <v>6502</v>
      </c>
      <c r="C31">
        <v>1049</v>
      </c>
      <c r="D31" t="s">
        <v>170</v>
      </c>
      <c r="E31" s="4">
        <v>1947.05</v>
      </c>
      <c r="F31">
        <v>91.2</v>
      </c>
      <c r="G31" t="str">
        <f>VLOOKUP(C31,COORDENADAS!A:J,10,FALSE)</f>
        <v>-3.7955137</v>
      </c>
      <c r="H31" t="str">
        <f>VLOOKUP(C31,COORDENADAS!A:K,11,FALSE)</f>
        <v>-38.4901664</v>
      </c>
      <c r="I31" s="3" t="s">
        <v>3734</v>
      </c>
      <c r="J31" s="2" t="s">
        <v>3735</v>
      </c>
      <c r="K31" s="8">
        <f>VLOOKUP(B31,pesoCaminhao!C:G,5,0)</f>
        <v>5200</v>
      </c>
    </row>
    <row r="32" spans="1:11">
      <c r="A32" s="5">
        <v>45758</v>
      </c>
      <c r="B32" t="s">
        <v>6502</v>
      </c>
      <c r="C32">
        <v>9345</v>
      </c>
      <c r="D32" t="s">
        <v>723</v>
      </c>
      <c r="E32" s="4">
        <v>3616.67</v>
      </c>
      <c r="F32">
        <v>169.2</v>
      </c>
      <c r="G32" t="str">
        <f>VLOOKUP(C32,COORDENADAS!A:J,10,FALSE)</f>
        <v>-3.79182527</v>
      </c>
      <c r="H32" t="str">
        <f>VLOOKUP(C32,COORDENADAS!A:K,11,FALSE)</f>
        <v>-38.5671401</v>
      </c>
      <c r="I32" s="3" t="s">
        <v>3734</v>
      </c>
      <c r="J32" s="2" t="s">
        <v>3735</v>
      </c>
      <c r="K32" s="8">
        <f>VLOOKUP(B32,pesoCaminhao!C:G,5,0)</f>
        <v>5200</v>
      </c>
    </row>
    <row r="33" spans="1:11">
      <c r="A33" s="5">
        <v>45758</v>
      </c>
      <c r="B33" t="s">
        <v>6502</v>
      </c>
      <c r="C33">
        <v>1025</v>
      </c>
      <c r="D33" t="s">
        <v>164</v>
      </c>
      <c r="E33" s="4">
        <v>3046.47</v>
      </c>
      <c r="F33">
        <v>144.80000000000001</v>
      </c>
      <c r="G33" t="str">
        <f>VLOOKUP(C33,COORDENADAS!A:J,10,FALSE)</f>
        <v>-3.7960364</v>
      </c>
      <c r="H33" t="str">
        <f>VLOOKUP(C33,COORDENADAS!A:K,11,FALSE)</f>
        <v>-38.4990562</v>
      </c>
      <c r="I33" s="3" t="s">
        <v>3734</v>
      </c>
      <c r="J33" s="2" t="s">
        <v>3735</v>
      </c>
      <c r="K33" s="8">
        <f>VLOOKUP(B33,pesoCaminhao!C:G,5,0)</f>
        <v>5200</v>
      </c>
    </row>
    <row r="34" spans="1:11">
      <c r="A34" s="5">
        <v>45758</v>
      </c>
      <c r="B34" t="s">
        <v>6502</v>
      </c>
      <c r="C34">
        <v>1034</v>
      </c>
      <c r="D34" t="s">
        <v>165</v>
      </c>
      <c r="E34" s="4">
        <v>1972.43</v>
      </c>
      <c r="F34">
        <v>97.9</v>
      </c>
      <c r="G34" t="str">
        <f>VLOOKUP(C34,COORDENADAS!A:J,10,FALSE)</f>
        <v>-3.83055313</v>
      </c>
      <c r="H34" t="str">
        <f>VLOOKUP(C34,COORDENADAS!A:K,11,FALSE)</f>
        <v>-38.56049735</v>
      </c>
      <c r="I34" s="3" t="s">
        <v>3734</v>
      </c>
      <c r="J34" s="2" t="s">
        <v>3735</v>
      </c>
      <c r="K34" s="8">
        <f>VLOOKUP(B34,pesoCaminhao!C:G,5,0)</f>
        <v>5200</v>
      </c>
    </row>
    <row r="35" spans="1:11">
      <c r="A35" s="5">
        <v>45758</v>
      </c>
      <c r="B35" t="s">
        <v>6502</v>
      </c>
      <c r="C35">
        <v>954</v>
      </c>
      <c r="D35" t="s">
        <v>147</v>
      </c>
      <c r="E35" s="4">
        <v>2331.71</v>
      </c>
      <c r="F35">
        <v>132.30000000000001</v>
      </c>
      <c r="G35" t="str">
        <f>VLOOKUP(C35,COORDENADAS!A:J,10,FALSE)</f>
        <v>-3.8301305</v>
      </c>
      <c r="H35" t="str">
        <f>VLOOKUP(C35,COORDENADAS!A:K,11,FALSE)</f>
        <v>-38.4875383</v>
      </c>
      <c r="I35" s="3" t="s">
        <v>3734</v>
      </c>
      <c r="J35" s="2" t="s">
        <v>3735</v>
      </c>
      <c r="K35" s="8">
        <f>VLOOKUP(B35,pesoCaminhao!C:G,5,0)</f>
        <v>5200</v>
      </c>
    </row>
    <row r="36" spans="1:11">
      <c r="A36" s="5">
        <v>45758</v>
      </c>
      <c r="B36" t="s">
        <v>6502</v>
      </c>
      <c r="C36">
        <v>9622</v>
      </c>
      <c r="D36" t="s">
        <v>809</v>
      </c>
      <c r="E36" s="4">
        <v>2272.41</v>
      </c>
      <c r="F36">
        <v>112.1</v>
      </c>
      <c r="G36" t="str">
        <f>VLOOKUP(C36,COORDENADAS!A:J,10,FALSE)</f>
        <v>-3.7570117</v>
      </c>
      <c r="H36" t="str">
        <f>VLOOKUP(C36,COORDENADAS!A:K,11,FALSE)</f>
        <v>-38.5530651</v>
      </c>
      <c r="I36" s="3" t="s">
        <v>3734</v>
      </c>
      <c r="J36" s="2" t="s">
        <v>3735</v>
      </c>
      <c r="K36" s="8">
        <f>VLOOKUP(B36,pesoCaminhao!C:G,5,0)</f>
        <v>5200</v>
      </c>
    </row>
    <row r="37" spans="1:11">
      <c r="A37" s="5">
        <v>45758</v>
      </c>
      <c r="B37" t="s">
        <v>6502</v>
      </c>
      <c r="C37">
        <v>874</v>
      </c>
      <c r="D37" t="s">
        <v>131</v>
      </c>
      <c r="E37" s="4">
        <v>1923.79</v>
      </c>
      <c r="F37">
        <v>114.5</v>
      </c>
      <c r="G37" t="str">
        <f>VLOOKUP(C37,COORDENADAS!A:J,10,FALSE)</f>
        <v>-3.782635</v>
      </c>
      <c r="H37" t="str">
        <f>VLOOKUP(C37,COORDENADAS!A:K,11,FALSE)</f>
        <v>-38.5538401</v>
      </c>
      <c r="I37" s="3" t="s">
        <v>3734</v>
      </c>
      <c r="J37" s="2" t="s">
        <v>3735</v>
      </c>
      <c r="K37" s="8">
        <f>VLOOKUP(B37,pesoCaminhao!C:G,5,0)</f>
        <v>5200</v>
      </c>
    </row>
    <row r="38" spans="1:11">
      <c r="A38" s="5">
        <v>45758</v>
      </c>
      <c r="B38" t="s">
        <v>6435</v>
      </c>
      <c r="C38">
        <v>942</v>
      </c>
      <c r="D38" t="s">
        <v>144</v>
      </c>
      <c r="E38" s="4">
        <v>4245.55</v>
      </c>
      <c r="F38">
        <v>218.4</v>
      </c>
      <c r="G38" t="str">
        <f>VLOOKUP(C38,COORDENADAS!A:J,10,FALSE)</f>
        <v>-3.7407932</v>
      </c>
      <c r="H38" t="str">
        <f>VLOOKUP(C38,COORDENADAS!A:K,11,FALSE)</f>
        <v>-38.516113</v>
      </c>
      <c r="I38" s="3" t="s">
        <v>3734</v>
      </c>
      <c r="J38" s="2" t="s">
        <v>3735</v>
      </c>
      <c r="K38" s="8">
        <f>VLOOKUP(B38,pesoCaminhao!C:G,5,0)</f>
        <v>1590</v>
      </c>
    </row>
    <row r="39" spans="1:11">
      <c r="A39" s="5">
        <v>45758</v>
      </c>
      <c r="B39" t="s">
        <v>6502</v>
      </c>
      <c r="C39">
        <v>1006</v>
      </c>
      <c r="D39" t="s">
        <v>160</v>
      </c>
      <c r="E39" s="4">
        <v>2177.73</v>
      </c>
      <c r="F39">
        <v>103.8</v>
      </c>
      <c r="G39" t="str">
        <f>VLOOKUP(C39,COORDENADAS!A:J,10,FALSE)</f>
        <v>-3.8194034</v>
      </c>
      <c r="H39" t="str">
        <f>VLOOKUP(C39,COORDENADAS!A:K,11,FALSE)</f>
        <v>-38.4963739</v>
      </c>
      <c r="I39" s="3" t="s">
        <v>3734</v>
      </c>
      <c r="J39" s="2" t="s">
        <v>3735</v>
      </c>
      <c r="K39" s="8">
        <f>VLOOKUP(B39,pesoCaminhao!C:G,5,0)</f>
        <v>5200</v>
      </c>
    </row>
    <row r="40" spans="1:11">
      <c r="A40" s="5">
        <v>45758</v>
      </c>
      <c r="B40" t="s">
        <v>6435</v>
      </c>
      <c r="C40">
        <v>9341</v>
      </c>
      <c r="D40" t="s">
        <v>722</v>
      </c>
      <c r="E40" s="4">
        <v>2543</v>
      </c>
      <c r="F40">
        <v>107.5</v>
      </c>
      <c r="G40" t="str">
        <f>VLOOKUP(C40,COORDENADAS!A:J,10,FALSE)</f>
        <v>-3.7532492</v>
      </c>
      <c r="H40" t="str">
        <f>VLOOKUP(C40,COORDENADAS!A:K,11,FALSE)</f>
        <v>-38.5276962</v>
      </c>
      <c r="I40" s="3" t="s">
        <v>3734</v>
      </c>
      <c r="J40" s="2" t="s">
        <v>3735</v>
      </c>
      <c r="K40" s="8">
        <f>VLOOKUP(B40,pesoCaminhao!C:G,5,0)</f>
        <v>1590</v>
      </c>
    </row>
    <row r="41" spans="1:11">
      <c r="A41" s="5">
        <v>45758</v>
      </c>
      <c r="B41" t="s">
        <v>6436</v>
      </c>
      <c r="C41">
        <v>9347</v>
      </c>
      <c r="D41" t="s">
        <v>725</v>
      </c>
      <c r="E41" s="4">
        <v>3678.99</v>
      </c>
      <c r="F41">
        <v>157.6</v>
      </c>
      <c r="G41" t="str">
        <f>VLOOKUP(C41,COORDENADAS!A:J,10,FALSE)</f>
        <v>-3.8795207</v>
      </c>
      <c r="H41" t="str">
        <f>VLOOKUP(C41,COORDENADAS!A:K,11,FALSE)</f>
        <v>-38.4613795</v>
      </c>
      <c r="I41" s="3" t="s">
        <v>3734</v>
      </c>
      <c r="J41" s="2" t="s">
        <v>3735</v>
      </c>
      <c r="K41" s="8">
        <f>VLOOKUP(B41,pesoCaminhao!C:G,5,0)</f>
        <v>1590</v>
      </c>
    </row>
    <row r="42" spans="1:11">
      <c r="A42" s="5">
        <v>45758</v>
      </c>
      <c r="B42" t="s">
        <v>6435</v>
      </c>
      <c r="C42">
        <v>4522</v>
      </c>
      <c r="D42" t="s">
        <v>616</v>
      </c>
      <c r="E42" s="4">
        <v>2118.37</v>
      </c>
      <c r="F42">
        <v>102.7</v>
      </c>
      <c r="G42" t="str">
        <f>VLOOKUP(C42,COORDENADAS!A:J,10,FALSE)</f>
        <v>-3.7354447</v>
      </c>
      <c r="H42" t="str">
        <f>VLOOKUP(C42,COORDENADAS!A:K,11,FALSE)</f>
        <v>-38.4816158</v>
      </c>
      <c r="I42" s="3" t="s">
        <v>3734</v>
      </c>
      <c r="J42" s="2" t="s">
        <v>3735</v>
      </c>
      <c r="K42" s="8">
        <f>VLOOKUP(B42,pesoCaminhao!C:G,5,0)</f>
        <v>1590</v>
      </c>
    </row>
    <row r="43" spans="1:11">
      <c r="A43" s="5">
        <v>45758</v>
      </c>
      <c r="B43" t="s">
        <v>6502</v>
      </c>
      <c r="C43">
        <v>9346</v>
      </c>
      <c r="D43" t="s">
        <v>724</v>
      </c>
      <c r="E43" s="4">
        <v>1543.93</v>
      </c>
      <c r="F43">
        <v>81.8</v>
      </c>
      <c r="G43" t="str">
        <f>VLOOKUP(C43,COORDENADAS!A:J,10,FALSE)</f>
        <v>-3.7888981</v>
      </c>
      <c r="H43" t="str">
        <f>VLOOKUP(C43,COORDENADAS!A:K,11,FALSE)</f>
        <v>-38.4759777</v>
      </c>
      <c r="I43" s="3" t="s">
        <v>3734</v>
      </c>
      <c r="J43" s="2" t="s">
        <v>3735</v>
      </c>
      <c r="K43" s="8">
        <f>VLOOKUP(B43,pesoCaminhao!C:G,5,0)</f>
        <v>5200</v>
      </c>
    </row>
    <row r="44" spans="1:11">
      <c r="A44" s="5">
        <v>45758</v>
      </c>
      <c r="B44" t="s">
        <v>6435</v>
      </c>
      <c r="C44">
        <v>838</v>
      </c>
      <c r="D44" t="s">
        <v>121</v>
      </c>
      <c r="E44" s="4">
        <v>1604.13</v>
      </c>
      <c r="F44">
        <v>67.599999999999994</v>
      </c>
      <c r="G44" t="str">
        <f>VLOOKUP(C44,COORDENADAS!A:J,10,FALSE)</f>
        <v>-3.7440036</v>
      </c>
      <c r="H44" t="str">
        <f>VLOOKUP(C44,COORDENADAS!A:K,11,FALSE)</f>
        <v>-38.5080673</v>
      </c>
      <c r="I44" s="3" t="s">
        <v>3734</v>
      </c>
      <c r="J44" s="2" t="s">
        <v>3735</v>
      </c>
      <c r="K44" s="8">
        <f>VLOOKUP(B44,pesoCaminhao!C:G,5,0)</f>
        <v>1590</v>
      </c>
    </row>
    <row r="45" spans="1:11">
      <c r="A45" s="5">
        <v>45758</v>
      </c>
      <c r="B45" t="s">
        <v>6437</v>
      </c>
      <c r="C45">
        <v>172</v>
      </c>
      <c r="D45" t="s">
        <v>20</v>
      </c>
      <c r="E45" s="4">
        <v>4120.53</v>
      </c>
      <c r="F45">
        <v>209.2</v>
      </c>
      <c r="G45" t="str">
        <f>VLOOKUP(C45,COORDENADAS!A:J,10,FALSE)</f>
        <v>-3.8003218</v>
      </c>
      <c r="H45" t="str">
        <f>VLOOKUP(C45,COORDENADAS!A:K,11,FALSE)</f>
        <v>-38.5880765</v>
      </c>
      <c r="I45" s="3" t="s">
        <v>3734</v>
      </c>
      <c r="J45" s="2" t="s">
        <v>3735</v>
      </c>
      <c r="K45" s="8">
        <f>VLOOKUP(B45,pesoCaminhao!C:G,5,0)</f>
        <v>1590</v>
      </c>
    </row>
    <row r="46" spans="1:11">
      <c r="A46" s="5">
        <v>45758</v>
      </c>
      <c r="B46" t="s">
        <v>6437</v>
      </c>
      <c r="C46">
        <v>11946</v>
      </c>
      <c r="D46" t="s">
        <v>1051</v>
      </c>
      <c r="E46" s="4">
        <v>1498.84</v>
      </c>
      <c r="F46">
        <v>110.6</v>
      </c>
      <c r="G46" t="str">
        <f>VLOOKUP(C46,COORDENADAS!A:J,10,FALSE)</f>
        <v>-3.8573702</v>
      </c>
      <c r="H46" t="str">
        <f>VLOOKUP(C46,COORDENADAS!A:K,11,FALSE)</f>
        <v>-3.8573702</v>
      </c>
      <c r="I46" s="3" t="s">
        <v>3734</v>
      </c>
      <c r="J46" s="2" t="s">
        <v>3735</v>
      </c>
      <c r="K46" s="8">
        <f>VLOOKUP(B46,pesoCaminhao!C:G,5,0)</f>
        <v>1590</v>
      </c>
    </row>
    <row r="47" spans="1:11">
      <c r="A47" s="5">
        <v>45758</v>
      </c>
      <c r="B47" t="s">
        <v>6433</v>
      </c>
      <c r="C47">
        <v>663</v>
      </c>
      <c r="D47" t="s">
        <v>81</v>
      </c>
      <c r="E47" s="4">
        <v>1210.24</v>
      </c>
      <c r="F47">
        <v>63</v>
      </c>
      <c r="G47" t="str">
        <f>VLOOKUP(C47,COORDENADAS!A:J,10,FALSE)</f>
        <v>-3.77289</v>
      </c>
      <c r="H47" t="str">
        <f>VLOOKUP(C47,COORDENADAS!A:K,11,FALSE)</f>
        <v>-38.5882422</v>
      </c>
      <c r="I47" s="3" t="s">
        <v>3734</v>
      </c>
      <c r="J47" s="2" t="s">
        <v>3735</v>
      </c>
      <c r="K47" s="8">
        <f>VLOOKUP(B47,pesoCaminhao!C:G,5,0)</f>
        <v>1590</v>
      </c>
    </row>
    <row r="48" spans="1:11">
      <c r="A48" s="5">
        <v>45758</v>
      </c>
      <c r="B48" t="s">
        <v>6496</v>
      </c>
      <c r="C48">
        <v>9326</v>
      </c>
      <c r="D48" t="s">
        <v>714</v>
      </c>
      <c r="E48" s="4">
        <v>332.6</v>
      </c>
      <c r="F48">
        <v>13.7</v>
      </c>
      <c r="G48" t="str">
        <f>VLOOKUP(C48,COORDENADAS!A:J,10,FALSE)</f>
        <v>-3.86330658</v>
      </c>
      <c r="H48" t="str">
        <f>VLOOKUP(C48,COORDENADAS!A:K,11,FALSE)</f>
        <v>-38.58178138</v>
      </c>
      <c r="I48" s="3" t="s">
        <v>3734</v>
      </c>
      <c r="J48" s="2" t="s">
        <v>3735</v>
      </c>
      <c r="K48" s="8">
        <f>VLOOKUP(B48,pesoCaminhao!C:G,5,0)</f>
        <v>9000</v>
      </c>
    </row>
    <row r="49" spans="1:11">
      <c r="A49" s="5">
        <v>45758</v>
      </c>
      <c r="B49" t="s">
        <v>6496</v>
      </c>
      <c r="C49">
        <v>2734</v>
      </c>
      <c r="D49" t="s">
        <v>364</v>
      </c>
      <c r="E49" s="4">
        <v>3206</v>
      </c>
      <c r="F49">
        <v>86</v>
      </c>
      <c r="G49" t="str">
        <f>VLOOKUP(C49,COORDENADAS!A:J,10,FALSE)</f>
        <v>-3.817788</v>
      </c>
      <c r="H49" t="str">
        <f>VLOOKUP(C49,COORDENADAS!A:K,11,FALSE)</f>
        <v>-38.589921</v>
      </c>
      <c r="I49" s="3" t="s">
        <v>3734</v>
      </c>
      <c r="J49" s="2" t="s">
        <v>3735</v>
      </c>
      <c r="K49" s="8">
        <f>VLOOKUP(B49,pesoCaminhao!C:G,5,0)</f>
        <v>9000</v>
      </c>
    </row>
    <row r="50" spans="1:11">
      <c r="A50" s="5">
        <v>45758</v>
      </c>
      <c r="B50" t="s">
        <v>6496</v>
      </c>
      <c r="C50">
        <v>2990</v>
      </c>
      <c r="D50" t="s">
        <v>394</v>
      </c>
      <c r="E50" s="4">
        <v>1072.5999999999999</v>
      </c>
      <c r="F50">
        <v>36.6</v>
      </c>
      <c r="G50" t="str">
        <f>VLOOKUP(C50,COORDENADAS!A:J,10,FALSE)</f>
        <v>-3.7086442</v>
      </c>
      <c r="H50" t="str">
        <f>VLOOKUP(C50,COORDENADAS!A:K,11,FALSE)</f>
        <v>-38.563186</v>
      </c>
      <c r="I50" s="3" t="s">
        <v>3734</v>
      </c>
      <c r="J50" s="2" t="s">
        <v>3735</v>
      </c>
      <c r="K50" s="8">
        <f>VLOOKUP(B50,pesoCaminhao!C:G,5,0)</f>
        <v>9000</v>
      </c>
    </row>
  </sheetData>
  <autoFilter ref="A1:K34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H32" sqref="H3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Planilha2</vt:lpstr>
      <vt:lpstr>dbcaminhoes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2025-04-10T17:59:39Z</dcterms:modified>
</cp:coreProperties>
</file>