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CAU\Desktop\Mapa Caminhoes\"/>
    </mc:Choice>
  </mc:AlternateContent>
  <xr:revisionPtr revIDLastSave="0" documentId="13_ncr:1_{54FD5F67-5196-4C6A-9BA2-2F7E07F69ABC}" xr6:coauthVersionLast="47" xr6:coauthVersionMax="47" xr10:uidLastSave="{00000000-0000-0000-0000-000000000000}"/>
  <bookViews>
    <workbookView xWindow="-120" yWindow="-120" windowWidth="29040" windowHeight="15840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3" sheetId="9" r:id="rId5"/>
    <sheet name="Planilha1" sheetId="11" r:id="rId6"/>
  </sheets>
  <definedNames>
    <definedName name="_xlnm._FilterDatabase" localSheetId="2" hidden="1">dbcaminhoes!$A$1:$L$18</definedName>
    <definedName name="_xlnm._FilterDatabase" localSheetId="3" hidden="1">horarios!$A$1:$G$367</definedName>
    <definedName name="_xlnm._FilterDatabase" localSheetId="1" hidden="1">pesoCaminhao!$A$1:$G$52</definedName>
    <definedName name="DadosExternos_1" localSheetId="0" hidden="1">COORDENADAS!$A$1:$K$1088</definedName>
    <definedName name="DadosExternos_1" localSheetId="5" hidden="1">Planilha1!$A$1:$F$22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" i="6"/>
  <c r="K19" i="6"/>
  <c r="K20" i="6"/>
  <c r="K21" i="6"/>
  <c r="K22" i="6"/>
  <c r="H19" i="6"/>
  <c r="H20" i="6"/>
  <c r="H21" i="6"/>
  <c r="H22" i="6"/>
  <c r="G19" i="6"/>
  <c r="G20" i="6"/>
  <c r="G21" i="6"/>
  <c r="G22" i="6"/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2" i="6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" i="6"/>
  <c r="G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<sst xmlns="http://schemas.openxmlformats.org/spreadsheetml/2006/main" count="13319" uniqueCount="6741">
  <si>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</si>
  <si>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</si>
  <si>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</si>
  <si>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</si>
  <si>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</si>
  <si>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</si>
  <si>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</si>
  <si>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</si>
  <si>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</si>
  <si>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</si>
  <si>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</si>
  <si>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</si>
  <si>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</si>
  <si>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</si>
  <si>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</si>
  <si>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</si>
  <si>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</si>
  <si>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</si>
  <si>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</si>
  <si>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</si>
  <si>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</si>
  <si>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</si>
  <si>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</si>
  <si>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</si>
  <si>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</si>
  <si>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</si>
  <si>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</si>
  <si>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</si>
  <si>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</si>
  <si>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</si>
  <si>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</si>
  <si>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</si>
  <si>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</si>
  <si>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</si>
  <si>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</si>
  <si>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</si>
  <si>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</si>
  <si>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</si>
  <si>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</si>
  <si>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</si>
  <si>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</si>
  <si>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</si>
  <si>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</si>
  <si>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</si>
  <si>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</si>
  <si>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</si>
  <si>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</si>
  <si>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</si>
  <si>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</si>
  <si>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</si>
  <si>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</si>
  <si>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</si>
  <si>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</si>
  <si>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</si>
  <si>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</si>
  <si>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</si>
  <si>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</si>
  <si>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</si>
  <si>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</si>
  <si>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</si>
  <si>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</si>
  <si>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</si>
  <si>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</si>
  <si>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</si>
  <si>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</si>
  <si>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</si>
  <si>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</si>
  <si>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</si>
  <si>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</si>
  <si>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</si>
  <si>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</si>
  <si>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</si>
  <si>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</si>
  <si>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</si>
  <si>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</si>
  <si>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</si>
  <si>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</si>
  <si>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</si>
  <si>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</si>
  <si>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</si>
  <si>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</si>
  <si>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</si>
  <si>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</si>
  <si>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</si>
  <si>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</si>
  <si>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</si>
  <si>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</si>
  <si>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</si>
  <si>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</si>
  <si>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</si>
  <si>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</si>
  <si>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</si>
  <si>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</si>
  <si>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</si>
  <si>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</si>
  <si>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</si>
  <si>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</si>
  <si>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</si>
  <si>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</si>
  <si>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</si>
  <si>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</si>
  <si>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</si>
  <si>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</si>
  <si>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</si>
  <si>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</si>
  <si>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</si>
  <si>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</si>
  <si>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</si>
  <si>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</si>
  <si>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</si>
  <si>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</si>
  <si>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</si>
  <si>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</si>
  <si>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</si>
  <si>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</si>
  <si>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</si>
  <si>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</si>
  <si>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</si>
  <si>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</si>
  <si>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</si>
  <si>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</si>
  <si>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</si>
  <si>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</si>
  <si>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</si>
  <si>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</si>
  <si>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</si>
  <si>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</si>
  <si>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</si>
  <si>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</si>
  <si>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</si>
  <si>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</si>
  <si>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</si>
  <si>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</si>
  <si>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</si>
  <si>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</si>
  <si>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</si>
  <si>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</si>
  <si>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</si>
  <si>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</si>
  <si>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</si>
  <si>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</si>
  <si>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</si>
  <si>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</si>
  <si>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</si>
  <si>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</si>
  <si>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</si>
  <si>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</si>
  <si>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</si>
  <si>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</si>
  <si>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</si>
  <si>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</si>
  <si>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</si>
  <si>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</si>
  <si>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</si>
  <si>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</si>
  <si>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</si>
  <si>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</si>
  <si>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</si>
  <si>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</si>
  <si>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</si>
  <si>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</si>
  <si>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</si>
  <si>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</si>
  <si>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</si>
  <si>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</si>
  <si>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</si>
  <si>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</si>
  <si>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</si>
  <si>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</si>
  <si>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</si>
  <si>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</si>
  <si>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</si>
  <si>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</si>
  <si>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</si>
  <si>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</si>
  <si>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</si>
  <si>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</si>
  <si>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</si>
  <si>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</si>
  <si>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</si>
  <si>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</si>
  <si>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</si>
  <si>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</si>
  <si>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</si>
  <si>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</si>
  <si>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</si>
  <si>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</si>
  <si>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</si>
  <si>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</si>
  <si>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</si>
  <si>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</si>
  <si>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</si>
  <si>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</si>
  <si>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</si>
  <si>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</si>
  <si>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</si>
  <si>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</si>
  <si>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</si>
  <si>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</si>
  <si>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</si>
  <si>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</si>
  <si>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</si>
  <si>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</si>
  <si>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</si>
  <si>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</si>
  <si>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</si>
  <si>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</si>
  <si>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</si>
  <si>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</si>
  <si>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</si>
  <si>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</si>
  <si>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</si>
  <si>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</si>
  <si>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</si>
  <si>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</si>
  <si>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</si>
  <si>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</si>
  <si>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</si>
  <si>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</si>
  <si>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</si>
  <si>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</si>
  <si>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</si>
  <si>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</si>
  <si>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</si>
  <si>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</si>
  <si>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</si>
  <si>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</si>
  <si>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</si>
  <si>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</si>
  <si>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</si>
  <si>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</si>
  <si>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</si>
  <si>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</si>
  <si>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</si>
  <si>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</si>
  <si>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</si>
  <si>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</si>
  <si>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</si>
  <si>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</si>
  <si>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</si>
  <si>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</si>
  <si>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</si>
  <si>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</si>
  <si>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</si>
  <si>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</si>
  <si>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</si>
  <si>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</si>
  <si>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</si>
  <si>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</si>
  <si>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</si>
  <si>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</si>
  <si>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</si>
  <si>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</si>
  <si>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</si>
  <si>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</si>
  <si>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</si>
  <si>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</si>
  <si>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</si>
  <si>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</si>
  <si>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</si>
  <si>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</si>
  <si>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</si>
  <si>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</si>
  <si>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</si>
  <si>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</si>
  <si>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</si>
  <si>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</si>
  <si>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</si>
  <si>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</si>
  <si>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</si>
  <si>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</si>
  <si>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</si>
  <si>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</si>
  <si>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</si>
  <si>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</si>
  <si>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</si>
  <si>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</si>
  <si>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</si>
  <si>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</si>
  <si>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</si>
  <si>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</si>
  <si>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</si>
  <si>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</si>
  <si>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</si>
  <si>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</si>
  <si>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</si>
  <si>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</si>
  <si>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</si>
  <si>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</si>
  <si>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</si>
  <si>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</si>
  <si>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</si>
  <si>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</si>
  <si>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</si>
  <si>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</si>
  <si>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</si>
  <si>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</si>
  <si>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</si>
  <si>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</si>
  <si>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</si>
  <si>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</si>
  <si>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</si>
  <si>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</si>
  <si>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</si>
  <si>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</si>
  <si>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</si>
  <si>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</si>
  <si>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</si>
  <si>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</si>
  <si>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</si>
  <si>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</si>
  <si>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</si>
  <si>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</si>
  <si>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</si>
  <si>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</si>
  <si>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</si>
  <si>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</si>
  <si>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</si>
  <si>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</si>
  <si>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</si>
  <si>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</si>
  <si>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</si>
  <si>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</si>
  <si>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</si>
  <si>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</si>
  <si>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</si>
  <si>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</si>
  <si>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</si>
  <si>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</si>
  <si>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</si>
  <si>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</si>
  <si>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</si>
  <si>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</si>
  <si>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</si>
  <si>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</si>
  <si>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</si>
  <si>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</si>
  <si>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</si>
  <si>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</si>
  <si>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</si>
  <si>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</si>
  <si>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</si>
  <si>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</si>
  <si>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</si>
  <si>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</si>
  <si>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</si>
  <si>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</si>
  <si>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</si>
  <si>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</si>
  <si>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</si>
  <si>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</si>
  <si>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</si>
  <si>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</si>
  <si>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</si>
  <si>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</si>
  <si>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</si>
  <si>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</si>
  <si>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</si>
  <si>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</si>
  <si>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</si>
  <si>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</si>
  <si>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</si>
  <si>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</si>
  <si>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</si>
  <si>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</si>
  <si>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</si>
  <si>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</si>
  <si>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</si>
  <si>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</si>
  <si>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</si>
  <si>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</si>
  <si>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</si>
  <si>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</si>
  <si>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</si>
  <si>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</si>
  <si>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</si>
  <si>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</si>
  <si>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</si>
  <si>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</si>
  <si>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</si>
  <si>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</si>
  <si>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</si>
  <si>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</si>
  <si>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</si>
  <si>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</si>
  <si>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</si>
  <si>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</si>
  <si>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</si>
  <si>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</si>
  <si>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</si>
  <si>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</si>
  <si>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</si>
  <si>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</si>
  <si>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</si>
  <si>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</si>
  <si>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</si>
  <si>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</si>
  <si>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</si>
  <si>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</si>
  <si>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</si>
  <si>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</si>
  <si>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</si>
  <si>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</si>
  <si>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</si>
  <si>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</si>
  <si>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</si>
  <si>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</si>
  <si>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</si>
  <si>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</si>
  <si>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</si>
  <si>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</si>
  <si>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</si>
  <si>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</si>
  <si>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</si>
  <si>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</si>
  <si>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</si>
  <si>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</si>
  <si>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</si>
  <si>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</si>
  <si>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</si>
  <si>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</si>
  <si>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</si>
  <si>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</si>
  <si>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</si>
  <si>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</si>
  <si>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</si>
  <si>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</si>
  <si>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</si>
  <si>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</si>
  <si>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</si>
  <si>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</si>
  <si>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</si>
  <si>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</si>
  <si>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</si>
  <si>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</si>
  <si>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</si>
  <si>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</si>
  <si>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</si>
  <si>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</si>
  <si>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</si>
  <si>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</si>
  <si>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</si>
  <si>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</si>
  <si>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</si>
  <si>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</si>
  <si>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</si>
  <si>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</si>
  <si>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</si>
  <si>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</si>
  <si>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</si>
  <si>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</si>
  <si>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</si>
  <si>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</si>
  <si>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</si>
  <si>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</si>
  <si>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</si>
  <si>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</si>
  <si>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</si>
  <si>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</si>
  <si>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</si>
  <si>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</si>
  <si>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</si>
  <si>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</si>
  <si>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</si>
  <si>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</si>
  <si>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</si>
  <si>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</si>
  <si>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</si>
  <si>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</si>
  <si>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</si>
  <si>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</si>
  <si>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</si>
  <si>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</si>
  <si>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</si>
  <si>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</si>
  <si>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</si>
  <si>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</si>
  <si>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</si>
  <si>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</si>
  <si>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</si>
  <si>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</si>
  <si>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</si>
  <si>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</si>
  <si>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</si>
  <si>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</si>
  <si>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</si>
  <si>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</si>
  <si>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</si>
  <si>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</si>
  <si>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</si>
  <si>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</si>
  <si>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</si>
  <si>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</si>
  <si>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</si>
  <si>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</si>
  <si>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</si>
  <si>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</si>
  <si>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</si>
  <si>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</si>
  <si>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</si>
  <si>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</si>
  <si>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</si>
  <si>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</si>
  <si>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</si>
  <si>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</si>
  <si>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</si>
  <si>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</si>
  <si>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</si>
  <si>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</si>
  <si>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</si>
  <si>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</si>
  <si>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</si>
  <si>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</si>
  <si>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</si>
  <si>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</si>
  <si>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</si>
  <si>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</si>
  <si>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</si>
  <si>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</si>
  <si>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</si>
  <si>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</si>
  <si>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</si>
  <si>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</si>
  <si>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</si>
  <si>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</si>
  <si>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</si>
  <si>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</si>
  <si>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</si>
  <si>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</si>
  <si>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</si>
  <si>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</si>
  <si>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</si>
  <si>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</si>
  <si>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</si>
  <si>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</si>
  <si>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</si>
  <si>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</si>
  <si>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</si>
  <si>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</si>
  <si>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</si>
  <si>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</si>
  <si>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</si>
  <si>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</si>
  <si>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</si>
  <si>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</si>
  <si>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</si>
  <si>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</si>
  <si>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</si>
  <si>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</si>
  <si>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</si>
  <si>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</si>
  <si>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</si>
  <si>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</si>
  <si>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</si>
  <si>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</si>
  <si>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</si>
  <si>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</si>
  <si>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</si>
  <si>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</si>
  <si>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</si>
  <si>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</si>
  <si>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</si>
  <si>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</si>
  <si>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</si>
  <si>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</si>
  <si>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</si>
  <si>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</si>
  <si>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</si>
  <si>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</si>
  <si>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</si>
  <si>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</si>
  <si>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</si>
  <si>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</si>
  <si>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</si>
  <si>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</si>
  <si>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</si>
  <si>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</si>
  <si>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</si>
  <si>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</si>
  <si>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</si>
  <si>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</si>
  <si>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</si>
  <si>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</si>
  <si>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</si>
  <si>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</si>
  <si>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</si>
  <si>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</si>
  <si>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</si>
  <si>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</si>
  <si>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</si>
  <si>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</si>
  <si>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</si>
  <si>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</si>
  <si>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</si>
  <si>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</si>
  <si>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</si>
  <si>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</si>
  <si>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</si>
  <si>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</si>
  <si>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</si>
  <si>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</si>
  <si>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</si>
  <si>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</si>
  <si>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</si>
  <si>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</si>
  <si>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</si>
  <si>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</si>
  <si>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</si>
  <si>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</si>
  <si>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</si>
  <si>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</si>
  <si>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</si>
  <si>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</si>
  <si>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</si>
  <si>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</si>
  <si>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</si>
  <si>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</si>
  <si>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</si>
  <si>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</si>
  <si>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</si>
  <si>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</si>
  <si>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</si>
  <si>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</si>
  <si>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</si>
  <si>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</si>
  <si>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</si>
  <si>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</si>
  <si>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</si>
  <si>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</si>
  <si>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</si>
  <si>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</si>
  <si>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</si>
  <si>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</si>
  <si>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</si>
  <si>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</si>
  <si>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</si>
  <si>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</si>
  <si>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</si>
  <si>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</si>
  <si>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</si>
  <si>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</si>
  <si>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</si>
  <si>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</si>
  <si>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</si>
  <si>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</si>
  <si>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</si>
  <si>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</si>
  <si>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</si>
  <si>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</si>
  <si>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</si>
  <si>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</si>
  <si>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</si>
  <si>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</si>
  <si>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</si>
  <si>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</si>
  <si>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</si>
  <si>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</si>
  <si>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</si>
  <si>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</si>
  <si>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</si>
  <si>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</si>
  <si>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</si>
  <si>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</si>
  <si>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</si>
  <si>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</si>
  <si>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</si>
  <si>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</si>
  <si>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</si>
  <si>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</si>
  <si>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</si>
  <si>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</si>
  <si>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</si>
  <si>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</si>
  <si>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</si>
  <si>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</si>
  <si>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</si>
  <si>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</si>
  <si>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</si>
  <si>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</si>
  <si>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</si>
  <si>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</si>
  <si>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</si>
  <si>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</si>
  <si>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</si>
  <si>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</si>
  <si>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</si>
  <si>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</si>
  <si>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</si>
  <si>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</si>
  <si>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</si>
  <si>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</si>
  <si>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</si>
  <si>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</si>
  <si>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</si>
  <si>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</si>
  <si>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</si>
  <si>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</si>
  <si>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</si>
  <si>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</si>
  <si>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</si>
  <si>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</si>
  <si>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</si>
  <si>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</si>
  <si>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</si>
  <si>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</si>
  <si>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</si>
  <si>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</si>
  <si>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</si>
  <si>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</si>
  <si>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</si>
  <si>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</si>
  <si>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</si>
  <si>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</si>
  <si>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</si>
  <si>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</si>
  <si>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</si>
  <si>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</si>
  <si>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</si>
  <si>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</si>
  <si>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</si>
  <si>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</si>
  <si>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</si>
  <si>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</si>
  <si>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</si>
  <si>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</si>
  <si>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</si>
  <si>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</si>
  <si>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</si>
  <si>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</si>
  <si>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</si>
  <si>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</si>
  <si>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</si>
  <si>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</si>
  <si>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</si>
  <si>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</si>
  <si>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</si>
  <si>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</si>
  <si>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</si>
  <si>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</si>
  <si>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</si>
  <si>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</si>
  <si>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</si>
  <si>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</si>
  <si>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</si>
  <si>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</si>
  <si>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</si>
  <si>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</si>
  <si>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</si>
  <si>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</si>
  <si>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</si>
  <si>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</si>
  <si>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</si>
  <si>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</si>
  <si>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</si>
  <si>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</si>
  <si>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</si>
  <si>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</si>
  <si>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</si>
  <si>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</si>
  <si>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</si>
  <si>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</si>
  <si>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</si>
  <si>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</si>
  <si>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</si>
  <si>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</si>
  <si>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</si>
  <si>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</si>
  <si>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</si>
  <si>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</si>
  <si>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</si>
  <si>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</si>
  <si>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</si>
  <si>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</si>
  <si>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</si>
  <si>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</si>
  <si>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</si>
  <si>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</si>
  <si>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</si>
  <si>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</si>
  <si>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</si>
  <si>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</si>
  <si>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</si>
  <si>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</si>
  <si>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</si>
  <si>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</si>
  <si>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</si>
  <si>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</si>
  <si>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</si>
  <si>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</si>
  <si>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</si>
  <si>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</si>
  <si>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</si>
  <si>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</si>
  <si>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</si>
  <si>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</si>
  <si>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</si>
  <si>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</si>
  <si>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</si>
  <si>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</si>
  <si>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</si>
  <si>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</si>
  <si>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</si>
  <si>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</si>
  <si>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</si>
  <si>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</si>
  <si>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</si>
  <si>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</si>
  <si>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</si>
  <si>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</si>
  <si>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</si>
  <si>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</si>
  <si>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</si>
  <si>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</si>
  <si>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</si>
  <si>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</si>
  <si>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</si>
  <si>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</si>
  <si>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</si>
  <si>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</si>
  <si>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</si>
  <si>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</si>
  <si>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</si>
  <si>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</si>
  <si>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</si>
  <si>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</si>
  <si>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</si>
  <si>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</si>
  <si>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</si>
  <si>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</si>
  <si>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</si>
  <si>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</si>
  <si>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</si>
  <si>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</si>
  <si>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</si>
  <si>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</si>
  <si>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</si>
  <si>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</si>
  <si>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</si>
  <si>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</si>
  <si>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</si>
  <si>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</si>
  <si>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</si>
  <si>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</si>
  <si>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</si>
  <si>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</si>
  <si>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</si>
  <si>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</si>
  <si>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</si>
  <si>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</si>
  <si>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</si>
  <si>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</si>
  <si>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</si>
  <si>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</si>
  <si>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</si>
  <si>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</si>
  <si>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</si>
  <si>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</si>
  <si>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</si>
  <si>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</si>
  <si>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</si>
  <si>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</si>
  <si>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</si>
  <si>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</si>
  <si>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</si>
  <si>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</si>
  <si>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</si>
  <si>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</si>
  <si>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</si>
  <si>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</si>
  <si>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</si>
  <si>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</si>
  <si>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</si>
  <si>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</si>
  <si>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</si>
  <si>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</si>
  <si>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</si>
  <si>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</si>
  <si>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</si>
  <si>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</si>
  <si>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</si>
  <si>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</si>
  <si>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</si>
  <si>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</si>
  <si>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</si>
  <si>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</si>
  <si>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</si>
  <si>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</si>
  <si>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</si>
  <si>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</si>
  <si>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</si>
  <si>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</si>
  <si>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</si>
  <si>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</si>
  <si>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</si>
  <si>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</si>
  <si>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</si>
  <si>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</si>
  <si>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</si>
  <si>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</si>
  <si>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</si>
  <si>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</si>
  <si>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</si>
  <si>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</si>
  <si>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</si>
  <si>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</si>
  <si>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</si>
  <si>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</si>
  <si>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</si>
  <si>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</si>
  <si>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</si>
  <si>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</si>
  <si>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</si>
  <si>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</si>
  <si>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</si>
  <si>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</si>
  <si>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</si>
  <si>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</si>
  <si>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</si>
  <si>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</si>
  <si>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</si>
  <si>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</si>
  <si>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</si>
  <si>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</si>
  <si>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</si>
  <si>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</si>
  <si>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</si>
  <si>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</si>
  <si>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</si>
  <si>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</si>
  <si>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</si>
  <si>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</si>
  <si>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</si>
  <si>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</si>
  <si>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</si>
  <si>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</si>
  <si>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</si>
  <si>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</si>
  <si>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</si>
  <si>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</si>
  <si>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</si>
  <si>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</si>
  <si>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</si>
  <si>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</si>
  <si>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</si>
  <si>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</si>
  <si>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</si>
  <si>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</si>
  <si>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</si>
  <si>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</si>
  <si>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</si>
  <si>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</si>
  <si>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</si>
  <si>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</si>
  <si>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</si>
  <si>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</si>
  <si>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</si>
  <si>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</si>
  <si>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</si>
  <si>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</si>
  <si>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</si>
  <si>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</si>
  <si>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</si>
  <si>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</si>
  <si>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</si>
  <si>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</si>
  <si>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</si>
  <si>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</si>
  <si>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</si>
  <si>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</si>
  <si>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</si>
  <si>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</si>
  <si>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</si>
  <si>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</si>
  <si>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</si>
  <si>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</si>
  <si>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</si>
  <si>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</si>
  <si>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</si>
  <si>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</si>
  <si>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</si>
  <si>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</si>
  <si>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</si>
  <si>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</si>
  <si>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</si>
  <si>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</si>
  <si>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</si>
  <si>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</si>
  <si>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</si>
  <si>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</si>
  <si>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</si>
  <si>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</si>
  <si>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</si>
  <si>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</si>
  <si>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</si>
  <si>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</si>
  <si>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</si>
  <si>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</si>
  <si>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</si>
  <si>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</si>
  <si>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</si>
  <si>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</si>
  <si>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</si>
  <si>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</si>
  <si>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</si>
  <si>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</si>
  <si>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</si>
  <si>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</si>
  <si>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</si>
  <si>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</si>
  <si>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</si>
  <si>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</si>
  <si>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</si>
  <si>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</si>
  <si>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</si>
  <si>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</si>
  <si>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</si>
  <si>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</si>
  <si>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</si>
  <si>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</si>
  <si>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</si>
  <si>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</si>
  <si>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</si>
  <si>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</si>
  <si>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</si>
  <si>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</si>
  <si>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</si>
  <si>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</si>
  <si>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</si>
  <si>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</si>
  <si>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</si>
  <si>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</si>
  <si>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</si>
  <si>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</si>
  <si>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</si>
  <si>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</si>
  <si>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</si>
  <si>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</si>
  <si>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</si>
  <si>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</si>
  <si>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</si>
  <si>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</si>
  <si>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</si>
  <si>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</si>
  <si>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</si>
  <si>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</si>
  <si>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</si>
  <si>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</si>
  <si>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</si>
  <si>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</si>
  <si>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</si>
  <si>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</si>
  <si>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</si>
  <si>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</si>
  <si>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</si>
  <si>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</si>
  <si>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</si>
  <si>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</si>
  <si>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</si>
  <si>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</si>
  <si>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</si>
  <si>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</si>
  <si>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</si>
  <si>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</si>
  <si>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</si>
  <si>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</si>
  <si>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</si>
  <si>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</si>
  <si>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</si>
  <si>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</si>
  <si>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</si>
  <si>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</si>
  <si>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</si>
  <si>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</si>
  <si>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</si>
  <si>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</si>
  <si>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</si>
  <si>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</si>
  <si>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</si>
  <si>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</si>
  <si>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</si>
  <si>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</si>
  <si>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</si>
  <si>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</si>
  <si>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</si>
  <si>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</si>
  <si>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</si>
  <si>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</si>
  <si>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</si>
  <si>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</si>
  <si>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</si>
  <si>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</si>
  <si>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</si>
  <si>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</si>
  <si>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</si>
  <si>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</si>
  <si>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</si>
  <si>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</si>
  <si>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</si>
  <si>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</si>
  <si>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</si>
  <si>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</si>
  <si>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</si>
  <si>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</si>
  <si>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</si>
  <si>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</si>
  <si>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</si>
  <si>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</si>
  <si>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</si>
  <si>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</si>
  <si>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</si>
  <si>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</si>
  <si>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</si>
  <si>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</si>
  <si>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</si>
  <si>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</si>
  <si>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</si>
  <si>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</si>
  <si>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</si>
  <si>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</si>
  <si>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</si>
  <si>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</si>
  <si>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</si>
  <si>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</si>
  <si>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</si>
  <si>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</si>
  <si>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</si>
  <si>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</si>
  <si>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</si>
  <si>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</si>
  <si>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</si>
  <si>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</si>
  <si>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</si>
  <si>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</si>
  <si>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</si>
  <si>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</si>
  <si>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</si>
  <si>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</si>
  <si>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</si>
  <si>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</si>
  <si>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</si>
  <si>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</si>
  <si>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</si>
  <si>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</si>
  <si>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</si>
  <si>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</si>
  <si>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</si>
  <si>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</si>
  <si>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</si>
  <si>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</si>
  <si>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</si>
  <si>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</si>
  <si>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</si>
  <si>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</si>
  <si>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</si>
  <si>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</si>
  <si>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</si>
  <si>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</si>
  <si>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</si>
  <si>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</si>
  <si>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</si>
  <si>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</si>
  <si>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</si>
  <si>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</si>
  <si>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</si>
  <si>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</si>
  <si>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</si>
  <si>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</si>
  <si>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</si>
  <si>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</si>
  <si>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</si>
  <si>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</si>
  <si>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</si>
  <si>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</si>
  <si>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</si>
  <si>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</si>
  <si>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</si>
  <si>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</si>
  <si>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</si>
  <si>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</si>
  <si>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</si>
  <si>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</si>
  <si>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</si>
  <si>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</si>
  <si>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</si>
  <si>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</si>
  <si>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</si>
  <si>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</si>
  <si>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</si>
  <si>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</si>
  <si>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</si>
  <si>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</si>
  <si>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</si>
  <si>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</si>
  <si>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</si>
  <si>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</si>
  <si>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</si>
  <si>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</si>
  <si>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</si>
  <si>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</si>
  <si>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</si>
  <si>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</si>
  <si>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</si>
  <si>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</si>
  <si>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</si>
  <si>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</si>
  <si>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</si>
  <si>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</si>
  <si>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</si>
  <si>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</si>
  <si>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</si>
  <si>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</si>
  <si>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</si>
  <si>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</si>
  <si>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</si>
  <si>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</si>
  <si>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</si>
  <si>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</si>
  <si>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</si>
  <si>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</si>
  <si>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</si>
  <si>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</si>
  <si>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</si>
  <si>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</si>
  <si>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</si>
  <si>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</si>
  <si>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</si>
  <si>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</si>
  <si>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</si>
  <si>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</si>
  <si>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</si>
  <si>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</si>
  <si>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</si>
  <si>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</si>
  <si>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</si>
  <si>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</si>
  <si>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</si>
  <si>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</si>
  <si>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</si>
  <si>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</si>
  <si>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</si>
  <si>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</si>
  <si>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</si>
  <si>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</si>
  <si>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</si>
  <si>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</si>
  <si>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</si>
  <si>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</si>
  <si>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</si>
  <si>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</si>
  <si>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</si>
  <si>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</si>
  <si>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</si>
  <si>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</si>
  <si>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</si>
  <si>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</si>
  <si>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</si>
  <si>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</si>
  <si>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</si>
  <si>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</si>
  <si>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</si>
  <si>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</si>
  <si>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</si>
  <si>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</si>
  <si>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</si>
  <si>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</si>
  <si>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</si>
  <si>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</si>
  <si>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</si>
  <si>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</si>
  <si>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</si>
  <si>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</si>
  <si>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</si>
  <si>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</si>
  <si>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</si>
  <si>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</si>
  <si>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</si>
  <si>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</si>
  <si>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</si>
  <si>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</si>
  <si>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</si>
  <si>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</si>
  <si>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</si>
  <si>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</si>
  <si>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</si>
  <si>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</si>
  <si>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</si>
  <si>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</si>
  <si>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</si>
  <si>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</si>
  <si>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</si>
  <si>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</si>
  <si>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</si>
  <si>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</si>
  <si>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</si>
  <si>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</si>
  <si>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</si>
  <si>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</si>
  <si>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</si>
  <si>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</si>
  <si>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</si>
  <si>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</si>
  <si>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</si>
  <si>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</si>
  <si>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</si>
  <si>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</si>
  <si>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</si>
  <si>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</si>
  <si>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</si>
  <si>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</si>
  <si>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</si>
  <si>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</si>
  <si>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</si>
  <si>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</si>
  <si>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</si>
  <si>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</si>
  <si>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</si>
  <si>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</si>
  <si>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</si>
  <si>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</si>
  <si>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</si>
  <si>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</si>
  <si>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</si>
  <si>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</si>
  <si>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</si>
  <si>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</si>
  <si>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</si>
  <si>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</si>
  <si>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</si>
  <si>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</si>
  <si>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</si>
  <si>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</si>
  <si>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</si>
  <si>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</si>
  <si>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</si>
  <si>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</si>
  <si>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</si>
  <si>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</si>
  <si>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</si>
  <si>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</si>
  <si>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</si>
  <si>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</si>
  <si>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</si>
  <si>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</si>
  <si>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</si>
  <si>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</si>
  <si>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</si>
  <si>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</si>
  <si>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</si>
  <si>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</si>
  <si>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</si>
  <si>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</si>
  <si>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</si>
  <si>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</si>
  <si>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</si>
  <si>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</si>
  <si>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</si>
  <si>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</si>
  <si>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</si>
  <si>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</si>
  <si>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</si>
  <si>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</si>
  <si>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</si>
  <si>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</si>
  <si>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</si>
  <si>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</si>
  <si>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</si>
  <si>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</si>
  <si>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</si>
  <si>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</si>
  <si>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</si>
  <si>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</si>
  <si>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</si>
  <si>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</si>
  <si>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</si>
  <si>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</si>
  <si>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</si>
  <si>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</si>
  <si>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</si>
  <si>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</si>
  <si>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</si>
  <si>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</si>
  <si>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</si>
  <si>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</si>
  <si>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</si>
  <si>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</si>
  <si>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</si>
  <si>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</si>
  <si>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</si>
  <si>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</si>
  <si>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</si>
  <si>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</si>
  <si>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</si>
  <si>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</si>
  <si>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</si>
  <si>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</si>
  <si>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</si>
  <si>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</si>
  <si>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</si>
  <si>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</si>
  <si>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</si>
  <si>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</si>
  <si>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</si>
  <si>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</si>
  <si>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</si>
  <si>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</si>
  <si>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</si>
  <si>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</si>
  <si>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</si>
  <si>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</si>
  <si>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</si>
  <si>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</si>
  <si>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</si>
  <si>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</si>
  <si>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</si>
  <si>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</si>
  <si>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</si>
  <si>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</si>
  <si>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</si>
  <si>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</si>
  <si>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</si>
  <si>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</si>
  <si>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</si>
  <si>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</si>
  <si>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</si>
  <si>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</si>
  <si>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</si>
  <si>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</si>
  <si>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</si>
  <si>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</si>
  <si>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</si>
  <si>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</si>
  <si>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</si>
  <si>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</si>
  <si>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</si>
  <si>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</si>
  <si>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</si>
  <si>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</si>
  <si>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</si>
  <si>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</si>
  <si>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</si>
  <si>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</si>
  <si>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</si>
  <si>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</si>
  <si>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</si>
  <si>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</si>
  <si>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</si>
  <si>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</si>
  <si>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</si>
  <si>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</si>
  <si>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</si>
  <si>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</si>
  <si>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</si>
  <si>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</si>
  <si>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</si>
  <si>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</si>
  <si>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</si>
  <si>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</si>
  <si>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</si>
  <si>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</si>
  <si>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</si>
  <si>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</si>
  <si>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</si>
  <si>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</si>
  <si>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</si>
  <si>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</si>
  <si>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</si>
  <si>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</si>
  <si>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</si>
  <si>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</si>
  <si>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</si>
  <si>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</si>
  <si>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</si>
  <si>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</si>
  <si>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</si>
  <si>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</si>
  <si>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</si>
  <si>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</si>
  <si>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</si>
  <si>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</si>
  <si>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</si>
  <si>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</si>
  <si>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</si>
  <si>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</si>
  <si>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</si>
  <si>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</si>
  <si>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</si>
  <si>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</si>
  <si>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</si>
  <si>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</si>
  <si>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</si>
  <si>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</si>
  <si>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</si>
  <si>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</si>
  <si>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</si>
  <si>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</si>
  <si>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</si>
  <si>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</si>
  <si>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</si>
  <si>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</si>
  <si>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</si>
  <si>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</si>
  <si>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</si>
  <si>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</si>
  <si>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</si>
  <si>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</si>
  <si>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</si>
  <si>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</si>
  <si>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</si>
  <si>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</si>
  <si>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</si>
  <si>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</si>
  <si>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</si>
  <si>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</si>
  <si>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</si>
  <si>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</si>
  <si>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</si>
  <si>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</si>
  <si>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</si>
  <si>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</si>
  <si>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</si>
  <si>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</si>
  <si>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</si>
  <si>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</si>
  <si>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</si>
  <si>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</si>
  <si>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</si>
  <si>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</si>
  <si>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</si>
  <si>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</si>
  <si>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</si>
  <si>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</si>
  <si>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</si>
  <si>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</si>
  <si>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</si>
  <si>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</si>
  <si>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</si>
  <si>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</si>
  <si>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</si>
  <si>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</si>
  <si>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</si>
  <si>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</si>
  <si>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</si>
  <si>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</si>
  <si>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</si>
  <si>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</si>
  <si>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</si>
  <si>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</si>
  <si>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</si>
  <si>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</si>
  <si>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</si>
  <si>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</si>
  <si>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</si>
  <si>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</si>
  <si>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</si>
  <si>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</si>
  <si>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</si>
  <si>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</si>
  <si>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</si>
  <si>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</si>
  <si>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</si>
  <si>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</si>
  <si>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</si>
  <si>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</si>
  <si>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</si>
  <si>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</si>
  <si>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</si>
  <si>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</si>
  <si>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</si>
  <si>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</si>
  <si>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</si>
  <si>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</si>
  <si>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</si>
  <si>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</si>
  <si>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</si>
  <si>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</si>
  <si>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</si>
  <si>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</si>
  <si>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</si>
  <si>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</si>
  <si>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</si>
  <si>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</si>
  <si>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</si>
  <si>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</si>
  <si>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</si>
  <si>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</si>
  <si>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</si>
  <si>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</si>
  <si>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</si>
  <si>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</si>
  <si>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</si>
  <si>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</si>
  <si>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</si>
  <si>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</si>
  <si>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</si>
  <si>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</si>
  <si>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</si>
  <si>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</si>
  <si>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</si>
  <si>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</si>
  <si>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</si>
  <si>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</si>
  <si>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</si>
  <si>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</si>
  <si>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</si>
  <si>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</si>
  <si>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</si>
  <si>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</si>
  <si>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</si>
  <si>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</si>
  <si>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</si>
  <si>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</si>
  <si>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</si>
  <si>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</si>
  <si>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</si>
  <si>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</si>
  <si>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</si>
  <si>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</si>
  <si>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</si>
  <si>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</si>
  <si>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</si>
  <si>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</si>
  <si>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</si>
  <si>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</si>
  <si>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</si>
  <si>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</si>
  <si>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</si>
  <si>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</si>
  <si>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</si>
  <si>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</si>
  <si>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</si>
  <si>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</si>
  <si>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</si>
  <si>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</si>
  <si>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</si>
  <si>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</si>
  <si>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</si>
  <si>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</si>
  <si>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</si>
  <si>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</si>
  <si>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</si>
  <si>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</si>
  <si>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</si>
  <si>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</si>
  <si>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</si>
  <si>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</si>
  <si>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</si>
  <si>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</si>
  <si>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</si>
  <si>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</si>
  <si>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</si>
  <si>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</si>
  <si>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</si>
  <si>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</si>
  <si>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</si>
  <si>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</si>
  <si>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</si>
  <si>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</si>
  <si>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</si>
  <si>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</si>
  <si>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</si>
  <si>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</si>
  <si>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</si>
  <si>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</si>
  <si>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</si>
  <si>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</si>
  <si>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</si>
  <si>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</si>
  <si>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</si>
  <si>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</si>
  <si>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</si>
  <si>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</si>
  <si>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</si>
  <si>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</si>
  <si>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</si>
  <si>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</si>
  <si>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</si>
  <si>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</si>
  <si>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</si>
  <si>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</si>
  <si>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</si>
  <si>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</si>
  <si>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</si>
  <si>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</si>
  <si>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</si>
  <si>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</si>
  <si>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</si>
  <si>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</si>
  <si>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</si>
  <si>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</si>
  <si>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</si>
  <si>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</si>
  <si>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</si>
  <si>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</si>
  <si>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</si>
  <si>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</si>
  <si>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</si>
  <si>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</si>
  <si>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</si>
  <si>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</si>
  <si>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</si>
  <si>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</si>
  <si>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</si>
  <si>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</si>
  <si>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</si>
  <si>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</si>
  <si>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</si>
  <si>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</si>
  <si>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</si>
  <si>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</si>
  <si>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</si>
  <si>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</si>
  <si>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</si>
  <si>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</si>
  <si>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</si>
  <si>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</si>
  <si>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</si>
  <si>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</si>
  <si>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</si>
  <si>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</si>
  <si>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</si>
  <si>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</si>
  <si>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</si>
  <si>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</si>
  <si>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</si>
  <si>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</si>
  <si>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</si>
  <si>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</si>
  <si>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</si>
  <si>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</si>
  <si>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</si>
  <si>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</si>
  <si>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</si>
  <si>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</si>
  <si>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</si>
  <si>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</si>
  <si>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</si>
  <si>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</si>
  <si>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</si>
  <si>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</si>
  <si>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</si>
  <si>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</si>
  <si>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</si>
  <si>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</si>
  <si>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</si>
  <si>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</si>
  <si>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</si>
  <si>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</si>
  <si>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</si>
  <si>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</si>
  <si>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</si>
  <si>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</si>
  <si>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</si>
  <si>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</si>
  <si>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</si>
  <si>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</si>
  <si>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</si>
  <si>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</si>
  <si>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</si>
  <si>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</si>
  <si>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</si>
  <si>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</si>
  <si>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</si>
  <si>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</si>
  <si>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</si>
  <si>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</si>
  <si>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</si>
  <si>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</si>
  <si>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</si>
  <si>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</si>
  <si>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</si>
  <si>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</si>
  <si>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</si>
  <si>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</si>
  <si>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</si>
  <si>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</si>
  <si>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</si>
  <si>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</si>
  <si>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</si>
  <si>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</si>
  <si>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</si>
  <si>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</si>
  <si>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</si>
  <si>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</si>
  <si>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</si>
  <si>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</si>
  <si>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</si>
  <si>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</si>
  <si>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</si>
  <si>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</si>
  <si>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</si>
  <si>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</si>
  <si>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</si>
  <si>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</si>
  <si>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</si>
  <si>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</si>
  <si>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</si>
  <si>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</si>
  <si>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</si>
  <si>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</si>
  <si>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</si>
  <si>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</si>
  <si>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</si>
  <si>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</si>
  <si>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</si>
  <si>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</si>
  <si>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</si>
  <si>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</si>
  <si>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</si>
  <si>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</si>
  <si>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</si>
  <si>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</si>
  <si>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</si>
  <si>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</si>
  <si>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</si>
  <si>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</si>
  <si>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</si>
  <si>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</si>
  <si>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</si>
  <si>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</si>
  <si>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</si>
  <si>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</si>
  <si>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</si>
  <si>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</si>
  <si>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</si>
  <si>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</si>
  <si>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</si>
  <si>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</si>
  <si>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</si>
  <si>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</si>
  <si>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</si>
  <si>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</si>
  <si>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</si>
  <si>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</si>
  <si>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</si>
  <si>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</si>
  <si>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</si>
  <si>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</si>
  <si>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</si>
  <si>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</si>
  <si>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</si>
  <si>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</si>
  <si>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</si>
  <si>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</si>
  <si>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</si>
  <si>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</si>
  <si>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</si>
  <si>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</si>
  <si>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</si>
  <si>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</si>
  <si>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</si>
  <si>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</si>
  <si>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</si>
  <si>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</si>
  <si>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</si>
  <si>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</si>
  <si>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</si>
  <si>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</si>
  <si>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</si>
  <si>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</si>
  <si>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</si>
  <si>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</si>
  <si>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</si>
  <si>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</si>
  <si>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</si>
  <si>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</si>
  <si>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</si>
  <si>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</si>
  <si>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</si>
  <si>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</si>
  <si>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</si>
  <si>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</si>
  <si>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</si>
  <si>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</si>
  <si>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</si>
  <si>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</si>
  <si>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</si>
  <si>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</si>
  <si>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</si>
  <si>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</si>
  <si>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</si>
  <si>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</si>
  <si>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</si>
  <si>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</si>
  <si>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</si>
  <si>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</si>
  <si>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</si>
  <si>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</si>
  <si>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</si>
  <si>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</si>
  <si>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</si>
  <si>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</si>
  <si>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</si>
  <si>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</si>
  <si>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</si>
  <si>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</si>
  <si>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</si>
  <si>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</si>
  <si>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</si>
  <si>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</si>
  <si>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</si>
  <si>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</si>
  <si>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</si>
  <si>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</si>
  <si>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</si>
  <si>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</si>
  <si>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</si>
  <si>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</si>
  <si>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</si>
  <si>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</si>
  <si>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</si>
  <si>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</si>
  <si>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</si>
  <si>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</si>
  <si>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</si>
  <si>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</si>
  <si>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</si>
  <si>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</si>
  <si>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</si>
  <si>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</si>
  <si>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</si>
  <si>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</si>
  <si>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</si>
  <si>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</si>
  <si>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</si>
  <si>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</si>
  <si>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</si>
  <si>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</si>
  <si>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</si>
  <si>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</si>
  <si>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</si>
  <si>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</si>
  <si>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</si>
  <si>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</si>
  <si>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</si>
  <si>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</si>
  <si>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</si>
  <si>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</si>
  <si>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</si>
  <si>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</si>
  <si>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</si>
  <si>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</si>
  <si>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</si>
  <si>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</si>
  <si>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</si>
  <si>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</si>
  <si>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</si>
  <si>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</si>
  <si>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</si>
  <si>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</si>
  <si>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</si>
  <si>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</si>
  <si>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</si>
  <si>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</si>
  <si>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</si>
  <si>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</si>
  <si>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</si>
  <si>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</si>
  <si>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</si>
  <si>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</si>
  <si>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</si>
  <si>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</si>
  <si>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</si>
  <si>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</si>
  <si>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</si>
  <si>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</si>
  <si>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</si>
  <si>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</si>
  <si>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</si>
  <si>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</si>
  <si>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</si>
  <si>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</si>
  <si>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</si>
  <si>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</si>
  <si>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</si>
  <si>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</si>
  <si>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</si>
  <si>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</si>
  <si>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</si>
  <si>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</si>
  <si>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</si>
  <si>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</si>
  <si>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</si>
  <si>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</si>
  <si>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</si>
  <si>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</si>
  <si>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</si>
  <si>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</si>
  <si>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</si>
  <si>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</si>
  <si>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</si>
  <si>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</si>
  <si>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</si>
  <si>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</si>
  <si>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</si>
  <si>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</si>
  <si>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</si>
  <si>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</si>
  <si>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</si>
  <si>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</si>
  <si>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</si>
  <si>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</si>
  <si>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</si>
  <si>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</si>
  <si>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</si>
  <si>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</si>
  <si>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</si>
  <si>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</si>
  <si>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</si>
  <si>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</si>
  <si>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</si>
  <si>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</si>
  <si>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</si>
  <si>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</si>
  <si>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</si>
  <si>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</si>
  <si>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</si>
  <si>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</si>
  <si>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</si>
  <si>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</si>
  <si>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</si>
  <si>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</si>
  <si>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</si>
  <si>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</si>
  <si>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</si>
  <si>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</si>
  <si>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</si>
  <si>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</si>
  <si>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</si>
  <si>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</si>
  <si>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</si>
  <si>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</si>
  <si>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</si>
  <si>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</si>
  <si>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</si>
  <si>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</si>
  <si>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</si>
  <si>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</si>
  <si>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</si>
  <si>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</si>
  <si>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</si>
  <si>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</si>
  <si>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</si>
  <si>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</si>
  <si>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</si>
  <si>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</si>
  <si>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</si>
  <si>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</si>
  <si>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</si>
  <si>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</si>
  <si>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</si>
  <si>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</si>
  <si>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</si>
  <si>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</si>
  <si>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</si>
  <si>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</si>
  <si>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</si>
  <si>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</si>
  <si>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</si>
  <si>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</si>
  <si>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</si>
  <si>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</si>
  <si>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</si>
  <si>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</si>
  <si>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</si>
  <si>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</si>
  <si>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</si>
  <si>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</si>
  <si>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</si>
  <si>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</si>
  <si>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</si>
  <si>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</si>
  <si>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</si>
  <si>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</si>
  <si>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</si>
  <si>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</si>
  <si>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</si>
  <si>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</si>
  <si>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</si>
  <si>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</si>
  <si>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</si>
  <si>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</si>
  <si>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</si>
  <si>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</si>
  <si>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</si>
  <si>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</si>
  <si>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</si>
  <si>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</si>
  <si>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</si>
  <si>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</si>
  <si>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</si>
  <si>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</si>
  <si>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</si>
  <si>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</si>
  <si>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</si>
  <si>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</si>
  <si>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</si>
  <si>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</si>
  <si>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</si>
  <si>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</si>
  <si>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</si>
  <si>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</si>
  <si>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</si>
  <si>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</si>
  <si>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</si>
  <si>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</si>
  <si>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</si>
  <si>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</si>
  <si>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</si>
  <si>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</si>
  <si>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</si>
  <si>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</si>
  <si>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</si>
  <si>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</si>
  <si>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</si>
  <si>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</si>
  <si>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</si>
  <si>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</si>
  <si>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</si>
  <si>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</si>
  <si>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</si>
  <si>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</si>
  <si>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</si>
  <si>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</si>
  <si>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</si>
  <si>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</si>
  <si>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</si>
  <si>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</si>
  <si>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</si>
  <si>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</si>
  <si>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</si>
  <si>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</si>
  <si>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</si>
  <si>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</si>
  <si>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</si>
  <si>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</si>
  <si>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</si>
  <si>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</si>
  <si>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</si>
  <si>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</si>
  <si>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</si>
  <si>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</si>
  <si>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</si>
  <si>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</si>
  <si>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</si>
  <si>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</si>
  <si>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</si>
  <si>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</si>
  <si>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</si>
  <si>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</si>
  <si>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</si>
  <si>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</si>
  <si>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</si>
  <si>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</si>
  <si>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</si>
  <si>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</si>
  <si>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</si>
  <si>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</si>
  <si>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</si>
  <si>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</si>
  <si>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</si>
  <si>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</si>
  <si>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</si>
  <si>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</si>
  <si>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</si>
  <si>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</si>
  <si>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</si>
  <si>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</si>
  <si>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</si>
  <si>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</si>
  <si>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</si>
  <si>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</si>
  <si>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</si>
  <si>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</si>
  <si>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</si>
  <si>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</si>
  <si>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</si>
  <si>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</si>
  <si>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</si>
  <si>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</si>
  <si>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</si>
  <si>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</si>
  <si>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</si>
  <si>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</si>
  <si>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</si>
  <si>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</si>
  <si>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</si>
  <si>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</si>
  <si>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</si>
  <si>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</si>
  <si>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</si>
  <si>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</si>
  <si>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</si>
  <si>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</si>
  <si>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</si>
  <si>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</si>
  <si>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</si>
  <si>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</si>
  <si>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</si>
  <si>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</si>
  <si>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</si>
  <si>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</si>
  <si>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</si>
  <si>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</si>
  <si>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</si>
  <si>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</si>
  <si>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</si>
  <si>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</si>
  <si>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</si>
  <si>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</si>
  <si>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</si>
  <si>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</si>
  <si>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</si>
  <si>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</si>
  <si>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</si>
  <si>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</si>
  <si>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</si>
  <si>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</si>
  <si>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</si>
  <si>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</si>
  <si>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</si>
  <si>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</si>
  <si>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</si>
  <si>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</si>
  <si>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</si>
  <si>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</si>
  <si>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</si>
  <si>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</si>
  <si>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</si>
  <si>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</si>
  <si>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</si>
  <si>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</si>
  <si>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</si>
  <si>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</si>
  <si>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</si>
  <si>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</si>
  <si>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</si>
  <si>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</si>
  <si>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</si>
  <si>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</si>
  <si>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</si>
  <si>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</si>
  <si>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</si>
  <si>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</si>
  <si>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</si>
  <si>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</si>
  <si>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</si>
  <si>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</si>
  <si>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</si>
  <si>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</si>
  <si>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</si>
  <si>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</si>
  <si>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</si>
  <si>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</si>
  <si>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</si>
  <si>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</si>
  <si>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</si>
  <si>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</si>
  <si>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</si>
  <si>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</si>
  <si>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</si>
  <si>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</si>
  <si>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</si>
  <si>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</si>
  <si>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</si>
  <si>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</si>
  <si>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</si>
  <si>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</si>
  <si>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</si>
  <si>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</si>
  <si>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</si>
  <si>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</si>
  <si>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</si>
  <si>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</si>
  <si>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</si>
  <si>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</si>
  <si>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</si>
  <si>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</si>
  <si>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</si>
  <si>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</si>
  <si>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</si>
  <si>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</si>
  <si>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</si>
  <si>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</si>
  <si>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</si>
  <si>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</si>
  <si>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</si>
  <si>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</si>
  <si>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</si>
  <si>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</si>
  <si>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</si>
  <si>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</si>
  <si>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</si>
  <si>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</si>
  <si>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</si>
  <si>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</si>
  <si>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</si>
  <si>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</si>
  <si>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</si>
  <si>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</si>
  <si>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</si>
  <si>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</si>
  <si>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</si>
  <si>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</si>
  <si>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</si>
  <si>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</si>
  <si>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</si>
  <si>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</si>
  <si>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</si>
  <si>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</si>
  <si>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</si>
  <si>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</si>
  <si>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</si>
  <si>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</si>
  <si>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</si>
  <si>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</si>
  <si>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</si>
  <si>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</si>
  <si>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</si>
  <si>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</si>
  <si>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</si>
  <si>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</si>
  <si>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</si>
  <si>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</si>
  <si>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</si>
  <si>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</si>
  <si>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</si>
  <si>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</si>
  <si>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</si>
  <si>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</si>
  <si>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</si>
  <si>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</si>
  <si>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</si>
  <si>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</si>
  <si>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</si>
  <si>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</si>
  <si>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</si>
  <si>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</si>
  <si>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</si>
  <si>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</si>
  <si>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</si>
  <si>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</si>
  <si>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</si>
  <si>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</si>
  <si>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</si>
  <si>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</si>
  <si>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</si>
  <si>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</si>
  <si>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</si>
  <si>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</si>
  <si>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</si>
  <si>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</si>
  <si>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</si>
  <si>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</si>
  <si>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</si>
  <si>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</si>
  <si>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</si>
  <si>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</si>
  <si>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</si>
  <si>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</si>
  <si>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</si>
  <si>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</si>
  <si>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</si>
  <si>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</si>
  <si>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</si>
  <si>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</si>
  <si>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</si>
  <si>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</si>
  <si>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</si>
  <si>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</si>
  <si>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</si>
  <si>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</si>
  <si>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</si>
  <si>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</si>
  <si>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</si>
  <si>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</si>
  <si>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</si>
  <si>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</si>
  <si>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</si>
  <si>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</si>
  <si>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</si>
  <si>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</si>
  <si>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</si>
  <si>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</si>
  <si>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</si>
  <si>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</si>
  <si>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</si>
  <si>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</si>
  <si>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</si>
  <si>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</si>
  <si>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</si>
  <si>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</si>
  <si>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</si>
  <si>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</si>
  <si>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</si>
  <si>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</si>
  <si>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</si>
  <si>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</si>
  <si>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</si>
  <si>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</si>
  <si>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</si>
  <si>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</si>
  <si>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</si>
  <si>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</si>
  <si>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</si>
  <si>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</si>
  <si>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</si>
  <si>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</si>
  <si>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</si>
  <si>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</si>
  <si>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</si>
  <si>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</si>
  <si>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</si>
  <si>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</si>
  <si>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</si>
  <si>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</si>
  <si>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</si>
  <si>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</si>
  <si>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</si>
  <si>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</si>
  <si>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</si>
  <si>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</si>
  <si>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</si>
  <si>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</si>
  <si>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</si>
  <si>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</si>
  <si>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</si>
  <si>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</si>
  <si>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</si>
  <si>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</si>
  <si>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</si>
  <si>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</si>
  <si>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</si>
  <si>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</si>
  <si>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</si>
  <si>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</si>
  <si>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</si>
  <si>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</si>
  <si>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</si>
  <si>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</si>
  <si>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</si>
  <si>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</si>
  <si>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</si>
  <si>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</si>
  <si>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</si>
  <si>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</si>
  <si>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</si>
  <si>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</si>
  <si>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</si>
  <si>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</si>
  <si>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</si>
  <si>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</si>
  <si>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</si>
  <si>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</si>
  <si>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</si>
  <si>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</si>
  <si>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</si>
  <si>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</si>
  <si>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</si>
  <si>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</si>
  <si>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</si>
  <si>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</si>
  <si>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</si>
  <si>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</si>
  <si>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</si>
  <si>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</si>
  <si>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</si>
  <si>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</si>
  <si>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</si>
  <si>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</si>
  <si>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</si>
  <si>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</si>
  <si>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</si>
  <si>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</si>
  <si>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</si>
  <si>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</si>
  <si>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</si>
  <si>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</si>
  <si>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</si>
  <si>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</si>
  <si>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</si>
  <si>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</si>
  <si>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</si>
  <si>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</si>
  <si>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</si>
  <si>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</si>
  <si>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</si>
  <si>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</si>
  <si>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</si>
  <si>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</si>
  <si>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</si>
  <si>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</si>
  <si>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</si>
  <si>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</si>
  <si>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</si>
  <si>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</si>
  <si>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</si>
  <si>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</si>
  <si>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</si>
  <si>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</si>
  <si>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</si>
  <si>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</si>
  <si>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</si>
  <si>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</si>
  <si>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</si>
  <si>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</si>
  <si>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</si>
  <si>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</si>
  <si>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</si>
  <si>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</si>
  <si>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</si>
  <si>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</si>
  <si>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</si>
  <si>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</si>
  <si>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</si>
  <si>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</si>
  <si>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</si>
  <si>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</si>
  <si>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</si>
  <si>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</si>
  <si>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</si>
  <si>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</si>
  <si>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</si>
  <si>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</si>
  <si>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</si>
  <si>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</si>
  <si>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</si>
  <si>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</si>
  <si>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</si>
  <si>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</si>
  <si>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</si>
  <si>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</si>
  <si>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</si>
  <si>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</si>
  <si>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</si>
  <si>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</si>
  <si>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</si>
  <si>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</si>
  <si>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</si>
  <si>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</si>
  <si>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</si>
  <si>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</si>
  <si>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</si>
  <si>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</si>
  <si>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</si>
  <si>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</si>
  <si>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</si>
  <si>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</si>
  <si>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</si>
  <si>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</si>
  <si>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</si>
  <si>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</si>
  <si>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</si>
  <si>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</si>
  <si>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</si>
  <si>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</si>
  <si>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</si>
  <si>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</si>
  <si>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</si>
  <si>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</si>
  <si>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</si>
  <si>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</si>
  <si>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</si>
  <si>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</si>
  <si>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</si>
  <si>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</si>
  <si>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</si>
  <si>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</si>
  <si>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</si>
  <si>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</si>
  <si>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</si>
  <si>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</si>
  <si>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</si>
  <si>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</si>
  <si>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</si>
  <si>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</si>
  <si>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</si>
  <si>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</si>
  <si>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</si>
  <si>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</si>
  <si>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</si>
  <si>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</si>
  <si>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</si>
  <si>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</si>
  <si>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</si>
  <si>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</si>
  <si>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</si>
  <si>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</si>
  <si>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</si>
  <si>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</si>
  <si>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</si>
  <si>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</si>
  <si>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</si>
  <si>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</si>
  <si>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</si>
  <si>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</si>
  <si>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</si>
  <si>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</si>
  <si>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</si>
  <si>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</si>
  <si>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</si>
  <si>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</si>
  <si>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</si>
  <si>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</si>
  <si>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</si>
  <si>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</si>
  <si>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</si>
  <si>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</si>
  <si>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</si>
  <si>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</si>
  <si>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</si>
  <si>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</si>
  <si>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</si>
  <si>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</si>
  <si>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</si>
  <si>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</si>
  <si>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</si>
  <si>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</si>
  <si>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</si>
  <si>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</si>
  <si>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</si>
  <si>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</si>
  <si>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</si>
  <si>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</si>
  <si>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</si>
  <si>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</si>
  <si>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</si>
  <si>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</si>
  <si>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</si>
  <si>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</si>
  <si>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</si>
  <si>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</si>
  <si>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</si>
  <si>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</si>
  <si>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</si>
  <si>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</si>
  <si>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</si>
  <si>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</si>
  <si>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</si>
  <si>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</si>
  <si>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</si>
  <si>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</si>
  <si>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</si>
  <si>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</si>
  <si>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</si>
  <si>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</si>
  <si>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</si>
  <si>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</si>
  <si>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</si>
  <si>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</si>
  <si>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</si>
  <si>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</si>
  <si>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</si>
  <si>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</si>
  <si>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</si>
  <si>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</si>
  <si>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</si>
  <si>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</si>
  <si>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</si>
  <si>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</si>
  <si>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</si>
  <si>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</si>
  <si>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</si>
  <si>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</si>
  <si>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</si>
  <si>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</si>
  <si>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</si>
  <si>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</si>
  <si>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</si>
  <si>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</si>
  <si>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</si>
  <si>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</si>
  <si>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</si>
  <si>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</si>
  <si>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</si>
  <si>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</si>
  <si>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</si>
  <si>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</si>
  <si>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</si>
  <si>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</si>
  <si>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</si>
  <si>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</si>
  <si>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</si>
  <si>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</si>
  <si>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</si>
  <si>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</si>
  <si>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</si>
  <si>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</si>
  <si>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</si>
  <si>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</si>
  <si>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</si>
  <si>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</si>
  <si>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</si>
  <si>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</si>
  <si>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</si>
  <si>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</si>
  <si>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</si>
  <si>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</si>
  <si>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</si>
  <si>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</si>
  <si>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</si>
  <si>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</si>
  <si>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</si>
  <si>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</si>
  <si>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</si>
  <si>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</si>
  <si>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</si>
  <si>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</si>
  <si>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</si>
  <si>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</si>
  <si>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</si>
  <si>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</si>
  <si>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</si>
  <si>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</si>
  <si>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</si>
  <si>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</si>
  <si>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</si>
  <si>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</si>
  <si>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</si>
  <si>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</si>
  <si>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</si>
  <si>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</si>
  <si>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</si>
  <si>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</si>
  <si>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</si>
  <si>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</si>
  <si>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</si>
  <si>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</si>
  <si>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</si>
  <si>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</si>
  <si>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</si>
  <si>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</si>
  <si>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</si>
  <si>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</si>
  <si>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</si>
  <si>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</si>
  <si>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</si>
  <si>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</si>
  <si>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</si>
  <si>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</si>
  <si>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</si>
  <si>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</si>
  <si>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</si>
  <si>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</si>
  <si>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</si>
  <si>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</si>
  <si>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</si>
  <si>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</si>
  <si>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</si>
  <si>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</si>
  <si>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</si>
  <si>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</si>
  <si>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</si>
  <si>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</si>
  <si>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</si>
  <si>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</si>
  <si>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</si>
  <si>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</si>
  <si>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</si>
  <si>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</si>
  <si>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</si>
  <si>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</si>
  <si>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</si>
  <si>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</si>
  <si>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</si>
  <si>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</si>
  <si>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</si>
  <si>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</si>
  <si>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</si>
  <si>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</si>
  <si>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</si>
  <si>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</si>
  <si>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</si>
  <si>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</si>
  <si>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</si>
  <si>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</si>
  <si>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</si>
  <si>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</si>
  <si>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</si>
  <si>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</si>
  <si>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</si>
  <si>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</si>
  <si>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</si>
  <si>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</si>
  <si>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</si>
  <si>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</si>
  <si>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</si>
  <si>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</si>
  <si>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</si>
  <si>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</si>
  <si>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</si>
  <si>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</si>
  <si>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</si>
  <si>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</si>
  <si>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</si>
  <si>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</si>
  <si>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</si>
  <si>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</si>
  <si>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</si>
  <si>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</si>
  <si>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</si>
  <si>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</si>
  <si>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</si>
  <si>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</si>
  <si>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</si>
  <si>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</si>
  <si>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</si>
  <si>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</si>
  <si>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</si>
  <si>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</si>
  <si>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</si>
  <si>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</si>
  <si>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</si>
  <si>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</si>
  <si>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</si>
  <si>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</si>
  <si>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</si>
  <si>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</si>
  <si>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</si>
  <si>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</si>
  <si>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</si>
  <si>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</si>
  <si>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</si>
  <si>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</si>
  <si>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</si>
  <si>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</si>
  <si>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</si>
  <si>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</si>
  <si>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</si>
  <si>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</si>
  <si>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</si>
  <si>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</si>
  <si>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</si>
  <si>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</si>
  <si>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</si>
  <si>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</si>
  <si>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</si>
  <si>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</si>
  <si>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</si>
  <si>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</si>
  <si>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</si>
  <si>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</si>
  <si>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</si>
  <si>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</si>
  <si>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</si>
  <si>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</si>
  <si>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</si>
  <si>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</si>
  <si>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</si>
  <si>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</si>
  <si>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</si>
  <si>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</si>
  <si>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</si>
  <si>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</si>
  <si>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</si>
  <si>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</si>
  <si>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</si>
  <si>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</si>
  <si>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</si>
  <si>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</si>
  <si>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</si>
  <si>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</si>
  <si>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</si>
  <si>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</si>
  <si>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</si>
  <si>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</si>
  <si>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</si>
  <si>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</si>
  <si>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</si>
  <si>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</si>
  <si>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</si>
  <si>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</si>
  <si>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</si>
  <si>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</si>
  <si>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</si>
  <si>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</si>
  <si>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</si>
  <si>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</si>
  <si>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</si>
  <si>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</si>
  <si>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</si>
  <si>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</si>
  <si>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</si>
  <si>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</si>
  <si>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</si>
  <si>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</si>
  <si>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</si>
  <si>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</si>
  <si>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</si>
  <si>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</si>
  <si>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</si>
  <si>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</si>
  <si>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</si>
  <si>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</si>
  <si>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</si>
  <si>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</si>
  <si>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</si>
  <si>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</si>
  <si>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</si>
  <si>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</si>
  <si>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</si>
  <si>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</si>
  <si>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</si>
  <si>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</si>
  <si>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</si>
  <si>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</si>
  <si>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</si>
  <si>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</si>
  <si>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</si>
  <si>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</si>
  <si>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</si>
  <si>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</si>
  <si>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</si>
  <si>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</si>
  <si>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</si>
  <si>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</si>
  <si>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</si>
  <si>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</si>
  <si>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</si>
  <si>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</si>
  <si>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</si>
  <si>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</si>
  <si>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</si>
  <si>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</si>
  <si>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</si>
  <si>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</si>
  <si>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</si>
  <si>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</si>
  <si>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</si>
  <si>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</si>
  <si>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</si>
  <si>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</si>
  <si>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</si>
  <si>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</si>
  <si>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</si>
  <si>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</si>
  <si>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</si>
  <si>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</si>
  <si>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</si>
  <si>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</si>
  <si>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</si>
  <si>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</si>
  <si>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</si>
  <si>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</si>
  <si>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</si>
  <si>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</si>
  <si>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</si>
  <si>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</si>
  <si>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</si>
  <si>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</si>
  <si>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</si>
  <si>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</si>
  <si>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</si>
  <si>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</si>
  <si>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</si>
  <si>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</si>
  <si>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</si>
  <si>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</si>
  <si>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</si>
  <si>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</si>
  <si>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</si>
  <si>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</si>
  <si>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</si>
  <si>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</si>
  <si>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</si>
  <si>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</si>
  <si>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</si>
  <si>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</si>
  <si>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</si>
  <si>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</si>
  <si>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</si>
  <si>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</si>
  <si>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</si>
  <si>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</si>
  <si>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</si>
  <si>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</si>
  <si>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</si>
  <si>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</si>
  <si>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</si>
  <si>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</si>
  <si>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</si>
  <si>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</si>
  <si>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</si>
  <si>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</si>
  <si>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</si>
  <si>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</si>
  <si>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</si>
  <si>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</si>
  <si>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</si>
  <si>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</si>
  <si>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</si>
  <si>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</si>
  <si>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</si>
  <si>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</si>
  <si>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</si>
  <si>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</si>
  <si>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</si>
  <si>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</si>
  <si>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</si>
  <si>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</si>
  <si>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</si>
  <si>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</si>
  <si>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</si>
  <si>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</si>
  <si>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</si>
  <si>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</si>
  <si>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</si>
  <si>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</si>
  <si>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</si>
  <si>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</si>
  <si>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</si>
  <si>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</si>
  <si>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</si>
  <si>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</si>
  <si>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</si>
  <si>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</si>
  <si>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</si>
  <si>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</si>
  <si>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</si>
  <si>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</si>
  <si>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</si>
  <si>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</si>
  <si>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</si>
  <si>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</si>
  <si>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</si>
  <si>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</si>
  <si>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</si>
  <si>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</si>
  <si>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</si>
  <si>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</si>
  <si>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</si>
  <si>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</si>
  <si>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</si>
  <si>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</si>
  <si>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</si>
  <si>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</si>
  <si>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</si>
  <si>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</si>
  <si>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</si>
  <si>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</si>
  <si>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</si>
  <si>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</si>
  <si>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</si>
  <si>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</si>
  <si>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</si>
  <si>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</si>
  <si>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</si>
  <si>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</si>
  <si>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</si>
  <si>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</si>
  <si>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</si>
  <si>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</si>
  <si>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</si>
  <si>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</si>
  <si>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</si>
  <si>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</si>
  <si>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</si>
  <si>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</si>
  <si>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</si>
  <si>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</si>
  <si>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</si>
  <si>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</si>
  <si>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</si>
  <si>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</si>
  <si>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</si>
  <si>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</si>
  <si>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</si>
  <si>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</si>
  <si>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</si>
  <si>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</si>
  <si>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</si>
  <si>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</si>
  <si>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</si>
  <si>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</si>
  <si>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</si>
  <si>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</si>
  <si>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</si>
  <si>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</si>
  <si>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</si>
  <si>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</si>
  <si>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</si>
  <si>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</si>
  <si>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</si>
  <si>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</si>
  <si>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</si>
  <si>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</si>
  <si>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</si>
  <si>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</si>
  <si>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</si>
  <si>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</si>
  <si>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</si>
  <si>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</si>
  <si>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</si>
  <si>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</si>
  <si>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</si>
  <si>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</si>
  <si>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</si>
  <si>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</si>
  <si>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</si>
  <si>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</si>
  <si>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</si>
  <si>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</si>
  <si>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</si>
  <si>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</si>
  <si>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</si>
  <si>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</si>
  <si>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</si>
  <si>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</si>
  <si>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</si>
  <si>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</si>
  <si>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</si>
  <si>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</si>
  <si>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</si>
  <si>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</si>
  <si>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</si>
  <si>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</si>
  <si>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</si>
  <si>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</si>
  <si>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</si>
  <si>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</si>
  <si>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</si>
  <si>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</si>
  <si>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</si>
  <si>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</si>
  <si>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</si>
  <si>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</si>
  <si>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</si>
  <si>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</si>
  <si>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</si>
  <si>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</si>
  <si>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</si>
  <si>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</si>
  <si>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</si>
  <si>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</si>
  <si>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</si>
  <si>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</si>
  <si>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</si>
  <si>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</si>
  <si>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</si>
  <si>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</si>
  <si>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</si>
  <si>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</si>
  <si>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</si>
  <si>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</si>
  <si>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</si>
  <si>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</si>
  <si>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</si>
  <si>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</si>
  <si>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</si>
  <si>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</si>
  <si>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</si>
  <si>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</si>
  <si>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</si>
  <si>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</si>
  <si>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</si>
  <si>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</si>
  <si>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</si>
  <si>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</si>
  <si>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</si>
  <si>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</si>
  <si>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</si>
  <si>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</si>
  <si>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</si>
  <si>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</si>
  <si>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</si>
  <si>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</si>
  <si>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</si>
  <si>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</si>
  <si>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</si>
  <si>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</si>
  <si>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</si>
  <si>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</si>
  <si>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</si>
  <si>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</si>
  <si>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</si>
  <si>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</si>
  <si>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</si>
  <si>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</si>
  <si>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</si>
  <si>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</si>
  <si>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</si>
  <si>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</si>
  <si>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</si>
  <si>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</si>
  <si>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</si>
  <si>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</si>
  <si>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</si>
  <si>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</si>
  <si>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</si>
  <si>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</si>
  <si>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</si>
  <si>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</si>
  <si>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</si>
  <si>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</si>
  <si>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</si>
  <si>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</si>
  <si>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</si>
  <si>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</si>
  <si>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</si>
  <si>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</si>
  <si>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</si>
  <si>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</si>
  <si>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</si>
  <si>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</si>
  <si>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</si>
  <si>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</si>
  <si>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</si>
  <si>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</si>
  <si>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</si>
  <si>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</si>
  <si>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</si>
  <si>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</si>
  <si>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</si>
  <si>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</si>
  <si>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</si>
  <si>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</si>
  <si>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</si>
  <si>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</si>
  <si>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</si>
  <si>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</si>
  <si>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</si>
  <si>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</si>
  <si>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</si>
  <si>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</si>
  <si>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</si>
  <si>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</si>
  <si>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</si>
  <si>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</si>
  <si>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</si>
  <si>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</si>
  <si>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</si>
  <si>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</si>
  <si>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</si>
  <si>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</si>
  <si>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</si>
  <si>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</si>
  <si>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</si>
  <si>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</si>
  <si>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</si>
  <si>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</si>
  <si>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</si>
  <si>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</si>
  <si>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</si>
  <si>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</si>
  <si>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</si>
  <si>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</si>
  <si>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</si>
  <si>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</si>
  <si>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</si>
  <si>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</si>
  <si>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</si>
  <si>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</si>
  <si>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</si>
  <si>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</si>
  <si>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</si>
  <si>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</si>
  <si>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</si>
  <si>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</si>
  <si>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</si>
  <si>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</si>
  <si>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</si>
  <si>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</si>
  <si>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</si>
  <si>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</si>
  <si>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</si>
  <si>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</si>
  <si>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</si>
  <si>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</si>
  <si>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</si>
  <si>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</si>
  <si>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</si>
  <si>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</si>
  <si>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</si>
  <si>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</si>
  <si>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</si>
  <si>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</si>
  <si>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</si>
  <si>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</si>
  <si>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</si>
  <si>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</si>
  <si>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</si>
  <si>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</si>
  <si>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</si>
  <si>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</si>
  <si>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</si>
  <si>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</si>
  <si>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</si>
  <si>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</si>
  <si>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</si>
  <si>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</si>
  <si>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</si>
  <si>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</si>
  <si>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</si>
  <si>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</si>
  <si>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</si>
  <si>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</si>
  <si>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</si>
  <si>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</si>
  <si>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</si>
  <si>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</si>
  <si>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</si>
  <si>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</si>
  <si>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</si>
  <si>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</si>
  <si>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</si>
  <si>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</si>
  <si>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</si>
  <si>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</si>
  <si>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</si>
  <si>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</si>
  <si>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</si>
  <si>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</si>
  <si>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</si>
  <si>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</si>
  <si>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</si>
  <si>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</si>
  <si>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</si>
  <si>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</si>
  <si>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</si>
  <si>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</si>
  <si>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</si>
  <si>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</si>
  <si>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</si>
  <si>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</si>
  <si>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</si>
  <si>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</si>
  <si>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</si>
  <si>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</si>
  <si>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</si>
  <si>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</si>
  <si>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</si>
  <si>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</si>
  <si>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</si>
  <si>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</si>
  <si>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</si>
  <si>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</si>
  <si>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</si>
  <si>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</si>
  <si>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</si>
  <si>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</si>
  <si>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</si>
  <si>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</si>
  <si>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</si>
  <si>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</si>
  <si>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</si>
  <si>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</si>
  <si>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</si>
  <si>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</si>
  <si>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</si>
  <si>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</si>
  <si>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</si>
  <si>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</si>
  <si>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</si>
  <si>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</si>
  <si>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</si>
  <si>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</si>
  <si>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</si>
  <si>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</si>
  <si>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</si>
  <si>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</si>
  <si>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</si>
  <si>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</si>
  <si>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</si>
  <si>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</si>
  <si>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</si>
  <si>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</si>
  <si>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</si>
  <si>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</si>
  <si>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</si>
  <si>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</si>
  <si>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</si>
  <si>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</si>
  <si>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</si>
  <si>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</si>
  <si>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</si>
  <si>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</si>
  <si>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</si>
  <si>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</si>
  <si>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</si>
  <si>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</si>
  <si>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</si>
  <si>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</si>
  <si>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</si>
  <si>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</si>
  <si>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</si>
  <si>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</si>
  <si>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</si>
  <si>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</si>
  <si>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</si>
  <si>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</si>
  <si>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</si>
  <si>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</si>
  <si>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</si>
  <si>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</si>
  <si>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</si>
  <si>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</si>
  <si>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</si>
  <si>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</si>
  <si>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</si>
  <si>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</si>
  <si>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</si>
  <si>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</si>
  <si>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</si>
  <si>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</si>
  <si>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</si>
  <si>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</si>
  <si>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</si>
  <si>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</si>
  <si>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</si>
  <si>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</si>
  <si>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</si>
  <si>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</si>
  <si>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</si>
  <si>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</si>
  <si>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</si>
  <si>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</si>
  <si>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</si>
  <si>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</si>
  <si>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</si>
  <si>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</si>
  <si>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</si>
  <si>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</si>
  <si>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</si>
  <si>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</si>
  <si>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</si>
  <si>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</si>
  <si>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</si>
  <si>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</si>
  <si>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</si>
  <si>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</si>
  <si>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</si>
  <si>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</si>
  <si>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</si>
  <si>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</si>
  <si>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</si>
  <si>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</si>
  <si>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</si>
  <si>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</si>
  <si>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</si>
  <si>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</si>
  <si>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</si>
  <si>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</si>
  <si>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</si>
  <si>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</si>
  <si>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</si>
  <si>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</si>
  <si>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</si>
  <si>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</si>
  <si>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</si>
  <si>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</si>
  <si>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</si>
  <si>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</si>
  <si>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</si>
  <si>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</si>
  <si>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</si>
  <si>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</si>
  <si>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</si>
  <si>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</si>
  <si>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</si>
  <si>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</si>
  <si>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</si>
  <si>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</si>
  <si>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</si>
  <si>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</si>
  <si>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</si>
  <si>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</si>
  <si>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</si>
  <si>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</si>
  <si>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</si>
  <si>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</si>
  <si>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</si>
  <si>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</si>
  <si>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</si>
  <si>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</si>
  <si>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</si>
  <si>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</si>
  <si>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</si>
  <si>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</si>
  <si>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</si>
  <si>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</si>
  <si>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</si>
  <si>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</si>
  <si>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</si>
  <si>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</si>
  <si>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</si>
  <si>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</si>
  <si>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</si>
  <si>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</si>
  <si>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</si>
  <si>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</si>
  <si>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</si>
  <si>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</si>
  <si>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</si>
  <si>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</si>
  <si>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</si>
  <si>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</si>
  <si>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</si>
  <si>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</si>
  <si>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</si>
  <si>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</si>
  <si>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</si>
  <si>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</si>
  <si>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</si>
  <si>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</si>
  <si>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</si>
  <si>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</si>
  <si>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</si>
  <si>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</si>
  <si>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</si>
  <si>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</si>
  <si>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</si>
  <si>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</si>
  <si>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</si>
  <si>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</si>
  <si>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</si>
  <si>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</si>
  <si>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</si>
  <si>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</si>
  <si>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</si>
  <si>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</si>
  <si>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</si>
  <si>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</si>
  <si>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</si>
  <si>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</si>
  <si>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</si>
  <si>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</si>
  <si>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</si>
  <si>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</si>
  <si>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</si>
  <si>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</si>
  <si>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</si>
  <si>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</si>
  <si>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</si>
  <si>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</si>
  <si>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</si>
  <si>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</si>
  <si>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</si>
  <si>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</si>
  <si>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</si>
  <si>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</si>
  <si>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</si>
  <si>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</si>
  <si>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</si>
  <si>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</si>
  <si>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</si>
  <si>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</si>
  <si>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</si>
  <si>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</si>
  <si>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</si>
  <si>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</si>
  <si>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</si>
  <si>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</si>
  <si>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</si>
  <si>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</si>
  <si>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</si>
  <si>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</si>
  <si>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</si>
  <si>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</si>
  <si>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</si>
  <si>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</si>
  <si>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</si>
  <si>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</si>
  <si>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</si>
  <si>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</si>
  <si>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</si>
  <si>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</si>
  <si>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</si>
  <si>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</si>
  <si>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</si>
  <si>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</si>
  <si>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</si>
  <si>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</si>
  <si>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</si>
  <si>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</si>
  <si>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</si>
  <si>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</si>
  <si>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</si>
  <si>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</si>
  <si>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</si>
  <si>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</si>
  <si>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</si>
  <si>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</si>
  <si>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</si>
  <si>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</si>
  <si>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</si>
  <si>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</si>
  <si>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</si>
  <si>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</si>
  <si>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</si>
  <si>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</si>
  <si>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</si>
  <si>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</si>
  <si>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</si>
  <si>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</si>
  <si>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</si>
  <si>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</si>
  <si>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</si>
  <si>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</si>
  <si>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</si>
  <si>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</si>
  <si>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</si>
  <si>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</si>
  <si>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</si>
  <si>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</si>
  <si>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</si>
  <si>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</si>
  <si>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</si>
  <si>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</si>
  <si>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</si>
  <si>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</si>
  <si>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</si>
  <si>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</si>
  <si>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</si>
  <si>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</si>
  <si>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</si>
  <si>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</si>
  <si>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</si>
  <si>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</si>
  <si>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</si>
  <si>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</si>
  <si>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</si>
  <si>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</si>
  <si>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</si>
  <si>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</si>
  <si>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</si>
  <si>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</si>
  <si>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</si>
  <si>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</si>
  <si>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</si>
  <si>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</si>
  <si>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</si>
  <si>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</si>
  <si>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</si>
  <si>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</si>
  <si>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</si>
  <si>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</si>
  <si>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</si>
  <si>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</si>
  <si>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</si>
  <si>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</si>
  <si>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</si>
  <si>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</si>
  <si>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</si>
  <si>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</si>
  <si>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</si>
  <si>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</si>
  <si>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</si>
  <si>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</si>
  <si>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</si>
  <si>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</si>
  <si>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</si>
  <si>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</si>
  <si>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</si>
  <si>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</si>
  <si>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</si>
  <si>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</si>
  <si>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</si>
  <si>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</si>
  <si>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</si>
  <si>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</si>
  <si>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</si>
  <si>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</si>
  <si>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</si>
  <si>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</si>
  <si>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</si>
  <si>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</si>
  <si>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</si>
  <si>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</si>
  <si>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</si>
  <si>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</si>
  <si>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</si>
  <si>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</si>
  <si>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</si>
  <si>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</si>
  <si>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</si>
  <si>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</si>
  <si>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</si>
  <si>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</si>
  <si>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</si>
  <si>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</si>
  <si>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</si>
  <si>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</si>
  <si>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</si>
  <si>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</si>
  <si>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</si>
  <si>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</si>
  <si>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</si>
  <si>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</si>
  <si>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</si>
  <si>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</si>
  <si>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</si>
  <si>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</si>
  <si>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</si>
  <si>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</si>
  <si>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</si>
  <si>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</si>
  <si>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</si>
  <si>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</si>
  <si>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</si>
  <si>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</si>
  <si>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</si>
  <si>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</si>
  <si>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</si>
  <si>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</si>
  <si>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</si>
  <si>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</si>
  <si>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</si>
  <si>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</si>
  <si>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</si>
  <si>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</si>
  <si>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</si>
  <si>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</si>
  <si>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</si>
  <si>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</si>
  <si>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</si>
  <si>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</si>
  <si>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</si>
  <si>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</si>
  <si>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</si>
  <si>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</si>
  <si>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</si>
  <si>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</si>
  <si>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</si>
  <si>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</si>
  <si>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</si>
  <si>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</si>
  <si>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</si>
  <si>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</si>
  <si>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</si>
  <si>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</si>
  <si>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</si>
  <si>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</si>
  <si>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</si>
  <si>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</si>
  <si>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</si>
  <si>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</si>
  <si>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</si>
  <si>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</si>
  <si>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</si>
  <si>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</si>
  <si>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</si>
  <si>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</si>
  <si>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</si>
  <si>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</si>
  <si>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</si>
  <si>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</si>
  <si>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</si>
  <si>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</si>
  <si>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</si>
  <si>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</si>
  <si>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</si>
  <si>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</si>
  <si>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</si>
  <si>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</si>
  <si>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</si>
  <si>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</si>
  <si>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</si>
  <si>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</si>
  <si>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</si>
  <si>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</si>
  <si>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</si>
  <si>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</si>
  <si>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</si>
  <si>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</si>
  <si>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</si>
  <si>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</si>
  <si>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</si>
  <si>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</si>
  <si>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</si>
  <si>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</si>
  <si>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</si>
  <si>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</si>
  <si>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</si>
  <si>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</si>
  <si>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</si>
  <si>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</si>
  <si>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</si>
  <si>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</si>
  <si>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</si>
  <si>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</si>
  <si>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</si>
  <si>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</si>
  <si>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</si>
  <si>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</si>
  <si>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</si>
  <si>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</si>
  <si>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</si>
  <si>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</si>
  <si>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</si>
  <si>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</si>
  <si>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</si>
  <si>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</si>
  <si>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</si>
  <si>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</si>
  <si>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</si>
  <si>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</si>
  <si>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</si>
  <si>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</si>
  <si>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</si>
  <si>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</si>
  <si>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</si>
  <si>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</si>
  <si>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</si>
  <si>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</si>
  <si>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</si>
  <si>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</si>
  <si>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</si>
  <si>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</si>
  <si>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</si>
  <si>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</si>
  <si>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</si>
  <si>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</si>
  <si>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</si>
  <si>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</si>
  <si>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</si>
  <si>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</si>
  <si>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</si>
  <si>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</si>
  <si>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</si>
  <si>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</si>
  <si>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</si>
  <si>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</si>
  <si>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</si>
  <si>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</si>
  <si>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</si>
  <si>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</si>
  <si>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</si>
  <si>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</si>
  <si>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</si>
  <si>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</si>
  <si>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</si>
  <si>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</si>
  <si>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</si>
  <si>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</si>
  <si>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</si>
  <si>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</si>
  <si>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</si>
  <si>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</si>
  <si>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</si>
  <si>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</si>
  <si>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</si>
  <si>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</si>
  <si>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</si>
  <si>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</si>
  <si>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</si>
  <si>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</si>
  <si>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</si>
  <si>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</si>
  <si>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</si>
  <si>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</si>
  <si>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</si>
  <si>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</si>
  <si>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</si>
  <si>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</si>
  <si>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</si>
  <si>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</si>
  <si>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</si>
  <si>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</si>
  <si>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</si>
  <si>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</si>
  <si>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</si>
  <si>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</si>
  <si>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</si>
  <si>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</si>
  <si>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</si>
  <si>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</si>
  <si>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</si>
  <si>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</si>
  <si>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</si>
  <si>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</si>
  <si>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</si>
  <si>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</si>
  <si>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</si>
  <si>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</si>
  <si>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</si>
  <si>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</si>
  <si>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</si>
  <si>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</si>
  <si>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</si>
  <si>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</si>
  <si>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</si>
  <si>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</si>
  <si>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</si>
  <si>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</si>
  <si>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</si>
  <si>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</si>
  <si>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</si>
  <si>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</si>
  <si>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</si>
  <si>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</si>
  <si>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</si>
  <si>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</si>
  <si>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</si>
  <si>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</si>
  <si>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</si>
  <si>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</si>
  <si>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</si>
  <si>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</si>
  <si>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</si>
  <si>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</si>
  <si>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</si>
  <si>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</si>
  <si>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</si>
  <si>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</si>
  <si>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</si>
  <si>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</si>
  <si>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</si>
  <si>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</si>
  <si>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</si>
  <si>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</si>
  <si>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</si>
  <si>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</si>
  <si>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</si>
  <si>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</si>
  <si>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</si>
  <si>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</si>
  <si>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</si>
  <si>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</si>
  <si>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</si>
  <si>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</si>
  <si>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</si>
  <si>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</si>
  <si>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</si>
  <si>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</si>
  <si>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</si>
  <si>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</si>
  <si>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</si>
  <si>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</si>
  <si>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</si>
  <si>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</si>
  <si>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</si>
  <si>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</si>
  <si>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</si>
  <si>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</si>
  <si>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</si>
  <si>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</si>
  <si>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</si>
  <si>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</si>
  <si>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</si>
  <si>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</si>
  <si>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</si>
  <si>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</si>
  <si>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</si>
  <si>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</si>
  <si>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</si>
  <si>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</si>
  <si>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</si>
  <si>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</si>
  <si>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</si>
  <si>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</si>
  <si>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</si>
  <si>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</si>
  <si>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</si>
  <si>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</si>
  <si>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</si>
  <si>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</si>
  <si>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</si>
  <si>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</si>
  <si>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</si>
  <si>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</si>
  <si>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</si>
  <si>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</si>
  <si>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</si>
  <si>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</si>
  <si>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</si>
  <si>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</si>
  <si>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</si>
  <si>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</si>
  <si>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</si>
  <si>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</si>
  <si>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</si>
  <si>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</si>
  <si>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</si>
  <si>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</si>
  <si>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</si>
  <si>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</si>
  <si>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</si>
  <si>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</si>
  <si>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</si>
  <si>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</si>
  <si>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</si>
  <si>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</si>
  <si>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</si>
  <si>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</si>
  <si>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</si>
  <si>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</si>
  <si>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</si>
  <si>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</si>
  <si>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</si>
  <si>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</si>
  <si>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</si>
  <si>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</si>
  <si>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</si>
  <si>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</si>
  <si>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</si>
  <si>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</si>
  <si>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</si>
  <si>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</si>
  <si>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</si>
  <si>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</si>
  <si>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</si>
  <si>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</si>
  <si>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</si>
  <si>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</si>
  <si>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</si>
  <si>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</si>
  <si>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</si>
  <si>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</si>
  <si>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</si>
  <si>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</si>
  <si>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</si>
  <si>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</si>
  <si>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</si>
  <si>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</si>
  <si>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</si>
  <si>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</si>
  <si>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</si>
  <si>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</si>
  <si>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</si>
  <si>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</si>
  <si>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</si>
  <si>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</si>
  <si>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</si>
  <si>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</si>
  <si>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</si>
  <si>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</si>
  <si>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</si>
  <si>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</si>
  <si>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</si>
  <si>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</si>
  <si>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</si>
  <si>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</si>
  <si>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</si>
  <si>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</si>
  <si>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</si>
  <si>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</si>
  <si>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</si>
  <si>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</si>
  <si>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</si>
  <si>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</si>
  <si>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</si>
  <si>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</si>
  <si>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</si>
  <si>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</si>
  <si>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</si>
  <si>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</si>
  <si>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</si>
  <si>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</si>
  <si>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</si>
  <si>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</si>
  <si>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</si>
  <si>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</si>
  <si>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</si>
  <si>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</si>
  <si>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</si>
  <si>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</si>
  <si>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</si>
  <si>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</si>
  <si>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</si>
  <si>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</si>
  <si>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</si>
  <si>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</si>
  <si>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</si>
  <si>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</si>
  <si>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</si>
  <si>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</si>
  <si>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</si>
  <si>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</si>
  <si>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</si>
  <si>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</si>
  <si>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</si>
  <si>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</si>
  <si>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</si>
  <si>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</si>
  <si>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</si>
  <si>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</si>
  <si>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</si>
  <si>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</si>
  <si>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</si>
  <si>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</si>
  <si>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</si>
  <si>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</si>
  <si>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</si>
  <si>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</si>
  <si>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</si>
  <si>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</si>
  <si>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</si>
  <si>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</si>
  <si>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</si>
  <si>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</si>
  <si>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</si>
  <si>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</si>
  <si>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</si>
  <si>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</si>
  <si>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</si>
  <si>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</si>
  <si>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</si>
  <si>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</si>
  <si>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</si>
  <si>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</si>
  <si>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</si>
  <si>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</si>
  <si>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</si>
  <si>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</si>
  <si>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</si>
  <si>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</si>
  <si>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</si>
  <si>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</si>
  <si>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</si>
  <si>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</si>
  <si>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</si>
  <si>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</si>
  <si>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</si>
  <si>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</si>
  <si>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</si>
  <si>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</si>
  <si>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</si>
  <si>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</si>
  <si>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</si>
  <si>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</si>
  <si>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</si>
  <si>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</si>
  <si>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</si>
  <si>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</si>
  <si>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</si>
  <si>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</si>
  <si>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</si>
  <si>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</si>
  <si>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</si>
  <si>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</si>
  <si>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</si>
  <si>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</si>
  <si>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</si>
  <si>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</si>
  <si>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</si>
  <si>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</si>
  <si>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</si>
  <si>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</si>
  <si>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</si>
  <si>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</si>
  <si>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</si>
  <si>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</si>
  <si>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</si>
  <si>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</si>
  <si>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</si>
  <si>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</si>
  <si>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</si>
  <si>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</si>
  <si>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</si>
  <si>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</si>
  <si>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</si>
  <si>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</si>
  <si>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</si>
  <si>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</si>
  <si>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</si>
  <si>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</si>
  <si>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</si>
  <si>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</si>
  <si>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</si>
  <si>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</si>
  <si>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</si>
  <si>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</si>
  <si>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</si>
  <si>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</si>
  <si>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</si>
  <si>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</si>
  <si>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</si>
  <si>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</si>
  <si>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</si>
  <si>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</si>
  <si>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</si>
  <si>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</si>
  <si>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</si>
  <si>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</si>
  <si>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</si>
  <si>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</si>
  <si>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</si>
  <si>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</si>
  <si>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</si>
  <si>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</si>
  <si>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</si>
  <si>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</si>
  <si>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</si>
  <si>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</si>
  <si>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</si>
  <si>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</si>
  <si>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</si>
  <si>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</si>
  <si>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</si>
  <si>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</si>
  <si>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</si>
  <si>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</si>
  <si>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</si>
  <si>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</si>
  <si>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</si>
  <si>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</si>
  <si>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</si>
  <si>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</si>
  <si>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</si>
  <si>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</si>
  <si>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</si>
  <si>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</si>
  <si>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</si>
  <si>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</si>
  <si>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</si>
  <si>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</si>
  <si>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</si>
  <si>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</si>
  <si>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</si>
  <si>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</si>
  <si>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</si>
  <si>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</si>
  <si>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</si>
  <si>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</si>
  <si>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</si>
  <si>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</si>
  <si>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</si>
  <si>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</si>
  <si>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</si>
  <si>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</si>
  <si>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</si>
  <si>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</si>
  <si>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</si>
  <si>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</si>
  <si>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</si>
  <si>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</si>
  <si>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</si>
  <si>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</si>
  <si>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</si>
  <si>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</si>
  <si>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</si>
  <si>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</si>
  <si>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</si>
  <si>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</si>
  <si>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</si>
  <si>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</si>
  <si>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</si>
  <si>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</si>
  <si>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</si>
  <si>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</si>
  <si>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</si>
  <si>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</si>
  <si>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</si>
  <si>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</si>
  <si>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</si>
  <si>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</si>
  <si>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</si>
  <si>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</si>
  <si>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</si>
  <si>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</si>
  <si>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</si>
  <si>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</si>
  <si>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</si>
  <si>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</si>
  <si>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</si>
  <si>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</si>
  <si>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</si>
  <si>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</si>
  <si>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</si>
  <si>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</si>
  <si>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</si>
  <si>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</si>
  <si>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</si>
  <si>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</si>
  <si>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</si>
  <si>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</si>
  <si>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</si>
  <si>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</si>
  <si>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</si>
  <si>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</si>
  <si>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</si>
  <si>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</si>
  <si>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</si>
  <si>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</si>
  <si>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</si>
  <si>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</si>
  <si>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</si>
  <si>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</si>
  <si>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</si>
  <si>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</si>
  <si>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</si>
  <si>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</si>
  <si>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</si>
  <si>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</si>
  <si>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</si>
  <si>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</si>
  <si>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</si>
  <si>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</si>
  <si>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</si>
  <si>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</si>
  <si>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</si>
  <si>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</si>
  <si>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</si>
  <si>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</si>
  <si>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</si>
  <si>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</si>
  <si>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</si>
  <si>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</si>
  <si>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</si>
  <si>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</si>
  <si>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</si>
  <si>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</si>
  <si>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</si>
  <si>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</si>
  <si>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</si>
  <si>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</si>
  <si>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</si>
  <si>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</si>
  <si>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</si>
  <si>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</si>
  <si>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</si>
  <si>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</si>
  <si>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</si>
  <si>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</si>
  <si>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</si>
  <si>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</si>
  <si>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</si>
  <si>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</si>
  <si>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</si>
  <si>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</si>
  <si>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</si>
  <si>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</si>
  <si>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</si>
  <si>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</si>
  <si>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</si>
  <si>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</si>
  <si>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</si>
  <si>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</si>
  <si>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</si>
  <si>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</si>
  <si>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</si>
  <si>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</si>
  <si>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</si>
  <si>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</si>
  <si>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</si>
  <si>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</si>
  <si>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</si>
  <si>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</si>
  <si>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</si>
  <si>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</si>
  <si>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</si>
  <si>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</si>
  <si>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</si>
  <si>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</si>
  <si>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</si>
  <si>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</si>
  <si>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</si>
  <si>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</si>
  <si>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</si>
  <si>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</si>
  <si>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</si>
  <si>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</si>
  <si>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</si>
  <si>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</si>
  <si>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</si>
  <si>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</si>
  <si>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</si>
  <si>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</si>
  <si>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</si>
  <si>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</si>
  <si>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</si>
  <si>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</si>
  <si>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</si>
  <si>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</si>
  <si>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</si>
  <si>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</si>
  <si>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</si>
  <si>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</si>
  <si>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</si>
  <si>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</si>
  <si>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</si>
  <si>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</si>
  <si>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</si>
  <si>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</si>
  <si>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</si>
  <si>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</si>
  <si>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</si>
  <si>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</si>
  <si>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</si>
  <si>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</si>
  <si>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</si>
  <si>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</si>
  <si>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</si>
  <si>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</si>
  <si>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</si>
  <si>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</si>
  <si>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</si>
  <si>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</si>
  <si>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</si>
  <si>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</si>
  <si>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</si>
  <si>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</si>
  <si>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</si>
  <si>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</si>
  <si>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</si>
  <si>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</si>
  <si>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</si>
  <si>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</si>
  <si>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</si>
  <si>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</si>
  <si>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</si>
  <si>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</si>
  <si>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</si>
  <si>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</si>
  <si>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</si>
  <si>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</si>
  <si>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</si>
  <si>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</si>
  <si>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</si>
  <si>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</si>
  <si>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</si>
  <si>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</si>
  <si>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</si>
  <si>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</si>
  <si>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</si>
  <si>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</si>
  <si>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</si>
  <si>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</si>
  <si>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</si>
  <si>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</si>
  <si>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</si>
  <si>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</si>
  <si>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</si>
  <si>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</si>
  <si>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</si>
  <si>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</si>
  <si>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</si>
  <si>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</si>
  <si>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</si>
  <si>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</si>
  <si>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</si>
  <si>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</si>
  <si>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</si>
  <si>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</si>
  <si>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</si>
  <si>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</si>
  <si>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</si>
  <si>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</si>
  <si>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</si>
  <si>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</si>
  <si>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</si>
  <si>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</si>
  <si>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</si>
  <si>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</si>
  <si>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</si>
  <si>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</si>
  <si>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</si>
  <si>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</si>
  <si>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</si>
  <si>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</si>
  <si>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</si>
  <si>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</si>
  <si>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</si>
  <si>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</si>
  <si>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</si>
  <si>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</si>
  <si>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</si>
  <si>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</si>
  <si>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</si>
  <si>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</si>
  <si>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</si>
  <si>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</si>
  <si>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</si>
  <si>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</si>
  <si>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</si>
  <si>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</si>
  <si>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</si>
  <si>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</si>
  <si>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</si>
  <si>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</si>
  <si>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</si>
  <si>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</si>
  <si>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</si>
  <si>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</si>
  <si>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</si>
  <si>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</si>
  <si>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</si>
  <si>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</si>
  <si>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</si>
  <si>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</si>
  <si>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</si>
  <si>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</si>
  <si>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</si>
  <si>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</si>
  <si>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</si>
  <si>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</si>
  <si>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</si>
  <si>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</si>
  <si>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</si>
  <si>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</si>
  <si>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</si>
  <si>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</si>
  <si>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</si>
  <si>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</si>
  <si>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</si>
  <si>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</si>
  <si>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</si>
  <si>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</si>
  <si>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</si>
  <si>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</si>
  <si>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</si>
  <si>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</si>
  <si>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</si>
  <si>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</si>
  <si>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</si>
  <si>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</si>
  <si>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</si>
  <si>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</si>
  <si>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</si>
  <si>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</si>
  <si>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</si>
  <si>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</si>
  <si>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</si>
  <si>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</si>
  <si>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</si>
  <si>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</si>
  <si>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</si>
  <si>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</si>
  <si>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</si>
  <si>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</si>
  <si>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</si>
  <si>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</si>
  <si>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</si>
  <si>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</si>
  <si>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</si>
  <si>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</si>
  <si>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</si>
  <si>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</si>
  <si>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</si>
  <si>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</si>
  <si>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</si>
  <si>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</si>
  <si>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</si>
  <si>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</si>
  <si>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</si>
  <si>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</si>
  <si>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</si>
  <si>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</si>
  <si>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</si>
  <si>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</si>
  <si>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</si>
  <si>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</si>
  <si>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</si>
  <si>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</si>
  <si>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</si>
  <si>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</si>
  <si>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</si>
  <si>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</si>
  <si>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</si>
  <si>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</si>
  <si>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</si>
  <si>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</si>
  <si>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</si>
  <si>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</si>
  <si>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</si>
  <si>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</si>
  <si>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</si>
  <si>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</si>
  <si>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</si>
  <si>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</si>
  <si>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</si>
  <si>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</si>
  <si>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</si>
  <si>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</si>
  <si>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</si>
  <si>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</si>
  <si>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</si>
  <si>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</si>
  <si>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</si>
  <si>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</si>
  <si>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</si>
  <si>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</si>
  <si>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</si>
  <si>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</si>
  <si>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</si>
  <si>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</si>
  <si>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</si>
  <si>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</si>
  <si>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</si>
  <si>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</si>
  <si>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</si>
  <si>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</si>
  <si>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</si>
  <si>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</si>
  <si>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</si>
  <si>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</si>
  <si>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</si>
  <si>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</si>
  <si>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</si>
  <si>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</si>
  <si>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</si>
  <si>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</si>
  <si>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</si>
  <si>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</si>
  <si>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</si>
  <si>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</si>
  <si>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</si>
  <si>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</si>
  <si>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</si>
  <si>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</si>
  <si>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</si>
  <si>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</si>
  <si>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</si>
  <si>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</si>
  <si>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</si>
  <si>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</si>
  <si>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</si>
  <si>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</si>
  <si>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</si>
  <si>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</si>
  <si>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</si>
  <si>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</si>
  <si>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</si>
  <si>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</si>
  <si>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</si>
  <si>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</si>
  <si>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</si>
  <si>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</si>
  <si>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</si>
  <si>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</si>
  <si>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</si>
  <si>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</si>
  <si>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</si>
  <si>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</si>
  <si>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</si>
  <si>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</si>
  <si>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</si>
  <si>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</si>
  <si>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</si>
  <si>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</si>
  <si>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</si>
  <si>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</si>
  <si>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</si>
  <si>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</si>
  <si>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</si>
  <si>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</si>
  <si>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</si>
  <si>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</si>
  <si>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</si>
  <si>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</si>
  <si>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</si>
  <si>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</si>
  <si>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</si>
  <si>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</si>
  <si>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</si>
  <si>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</si>
  <si>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</si>
  <si>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</si>
  <si>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</si>
  <si>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</si>
  <si>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</si>
  <si>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</si>
  <si>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</si>
  <si>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</si>
  <si>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</si>
  <si>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</si>
  <si>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</si>
  <si>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</si>
  <si>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</si>
  <si>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</si>
  <si>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</si>
  <si>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</si>
  <si>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</si>
  <si>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</si>
  <si>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</si>
  <si>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</si>
  <si>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</si>
  <si>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</si>
  <si>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</si>
  <si>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</si>
  <si>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</si>
  <si>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</si>
  <si>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</si>
  <si>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</si>
  <si>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</si>
  <si>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</si>
  <si>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</si>
  <si>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</si>
  <si>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</si>
  <si>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</si>
  <si>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</si>
  <si>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</si>
  <si>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</si>
  <si>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</si>
  <si>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</si>
  <si>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</si>
  <si>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</si>
  <si>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</si>
  <si>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</si>
  <si>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</si>
  <si>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</si>
  <si>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</si>
  <si>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</si>
  <si>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</si>
  <si>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</si>
  <si>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</si>
  <si>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</si>
  <si>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</si>
  <si>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</si>
  <si>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</si>
  <si>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</si>
  <si>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</si>
  <si>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</si>
  <si>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</si>
  <si>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</si>
  <si>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</si>
  <si>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</si>
  <si>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</si>
  <si>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</si>
  <si>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</si>
  <si>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</si>
  <si>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</si>
  <si>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</si>
  <si>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</si>
  <si>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</si>
  <si>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</si>
  <si>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</si>
  <si>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</si>
  <si>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</si>
  <si>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</si>
  <si>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</si>
  <si>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</si>
  <si>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</si>
  <si>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</si>
  <si>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</si>
  <si>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</si>
  <si>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</si>
  <si>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</si>
  <si>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</si>
  <si>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</si>
  <si>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</si>
  <si>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</si>
  <si>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</si>
  <si>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</si>
  <si>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</si>
  <si>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</si>
  <si>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</si>
  <si>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</si>
  <si>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</si>
  <si>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</si>
  <si>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</si>
  <si>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</si>
  <si>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</si>
  <si>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</si>
  <si>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</si>
  <si>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</si>
  <si>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</si>
  <si>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</si>
  <si>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</si>
  <si>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</si>
  <si>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</si>
  <si>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</si>
  <si>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</si>
  <si>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</si>
  <si>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</si>
  <si>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</si>
  <si>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</si>
  <si>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</si>
  <si>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</si>
  <si>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</si>
  <si>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</si>
  <si>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</si>
  <si>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</si>
  <si>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</si>
  <si>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</si>
  <si>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</si>
  <si>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</si>
  <si>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</si>
  <si>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</si>
  <si>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</si>
  <si>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</si>
  <si>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</si>
  <si>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</si>
  <si>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</si>
  <si>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</si>
  <si>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</si>
  <si>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</si>
  <si>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</si>
  <si>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</si>
  <si>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</si>
  <si>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</si>
  <si>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</si>
  <si>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</si>
  <si>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</si>
  <si>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</si>
  <si>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</si>
  <si>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</si>
  <si>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</si>
  <si>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</si>
  <si>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</si>
  <si>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</si>
  <si>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</si>
  <si>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</si>
  <si>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</si>
  <si>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</si>
  <si>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</si>
  <si>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</si>
  <si>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</si>
  <si>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</si>
  <si>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</si>
  <si>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</si>
  <si>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</si>
  <si>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</si>
  <si>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</si>
  <si>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</si>
  <si>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</si>
  <si>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</si>
  <si>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</si>
  <si>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</si>
  <si>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</si>
  <si>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</si>
  <si>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</si>
  <si>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</si>
  <si>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</si>
  <si>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</si>
  <si>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</si>
  <si>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</si>
  <si>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</si>
  <si>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</si>
  <si>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</si>
  <si>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</si>
  <si>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</si>
  <si>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</si>
  <si>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</si>
  <si>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</si>
  <si>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</si>
  <si>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</si>
  <si>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</si>
  <si>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</si>
  <si>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</si>
  <si>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</si>
  <si>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</si>
  <si>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</si>
  <si>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</si>
  <si>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</si>
  <si>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</si>
  <si>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</si>
  <si>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</si>
  <si>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</si>
  <si>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</si>
  <si>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</si>
  <si>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</si>
  <si>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</si>
  <si>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</si>
  <si>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</si>
  <si>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</si>
  <si>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</si>
  <si>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</si>
  <si>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</si>
  <si>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</si>
  <si>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</si>
  <si>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</si>
  <si>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</si>
  <si>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</si>
  <si>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</si>
  <si>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</si>
  <si>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</si>
  <si>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</si>
  <si>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</si>
  <si>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</si>
  <si>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</si>
  <si>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</si>
  <si>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</si>
  <si>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</si>
  <si>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</si>
  <si>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</si>
  <si>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</si>
  <si>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</si>
  <si>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</si>
  <si>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</si>
  <si>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</si>
  <si>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</si>
  <si>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</si>
  <si>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</si>
  <si>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</si>
  <si>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</si>
  <si>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</si>
  <si>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</si>
  <si>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</si>
  <si>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</si>
  <si>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</si>
  <si>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</si>
  <si>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</si>
  <si>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</si>
  <si>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</si>
  <si>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</si>
  <si>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</si>
  <si>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</si>
  <si>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</si>
  <si>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</si>
  <si>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</si>
  <si>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</si>
  <si>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</si>
  <si>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</si>
  <si>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</si>
  <si>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</si>
  <si>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</si>
  <si>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</si>
  <si>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</si>
  <si>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</si>
  <si>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</si>
  <si>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</si>
  <si>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</si>
  <si>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</si>
  <si>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</si>
  <si>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</si>
  <si>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</si>
  <si>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</si>
  <si>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</si>
  <si>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</si>
  <si>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</si>
  <si>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</si>
  <si>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</si>
  <si>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</si>
  <si>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</si>
  <si>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</si>
  <si>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</si>
  <si>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</si>
  <si>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</si>
  <si>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</si>
  <si>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</si>
  <si>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</si>
  <si>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</si>
  <si>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</si>
  <si>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</si>
  <si>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</si>
  <si>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</si>
  <si>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</si>
  <si>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</si>
  <si>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</si>
  <si>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</si>
  <si>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</si>
  <si>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</si>
  <si>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</si>
  <si>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</si>
  <si>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</si>
  <si>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</si>
  <si>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</si>
  <si>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</si>
  <si>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</si>
  <si>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</si>
  <si>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</si>
  <si>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</si>
  <si>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</si>
  <si>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</si>
  <si>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</si>
  <si>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</si>
  <si>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</si>
  <si>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</si>
  <si>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</si>
  <si>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</si>
  <si>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</si>
  <si>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</si>
  <si>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</si>
  <si>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</si>
  <si>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</si>
  <si>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</si>
  <si>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</si>
  <si>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</si>
  <si>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</si>
  <si>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</si>
  <si>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</si>
  <si>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</si>
  <si>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</si>
  <si>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</si>
  <si>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</si>
  <si>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</si>
  <si>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</si>
  <si>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</si>
  <si>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</si>
  <si>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</si>
  <si>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</si>
  <si>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</si>
  <si>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</si>
  <si>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</si>
  <si>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</si>
  <si>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</si>
  <si>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</si>
  <si>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</si>
  <si>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</si>
  <si>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</si>
  <si>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</si>
  <si>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</si>
  <si>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</si>
  <si>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</si>
  <si>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</si>
  <si>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</si>
  <si>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</si>
  <si>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</si>
  <si>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</si>
  <si>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</si>
  <si>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</si>
  <si>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</si>
  <si>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</si>
  <si>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</si>
  <si>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</si>
  <si>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</si>
  <si>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</si>
  <si>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</si>
  <si>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</si>
  <si>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</si>
  <si>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</si>
  <si>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</si>
  <si>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</si>
  <si>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</si>
  <si>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</si>
  <si>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</si>
  <si>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</si>
  <si>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</si>
  <si>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</si>
  <si>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</si>
  <si>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</si>
  <si>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</si>
  <si>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</si>
  <si>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</si>
  <si>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</si>
  <si>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</si>
  <si>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</si>
  <si>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</si>
  <si>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</si>
  <si>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</si>
  <si>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</si>
  <si>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</si>
  <si>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</si>
  <si>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</si>
  <si>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</si>
  <si>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</si>
  <si>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</si>
  <si>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</si>
  <si>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</si>
  <si>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</si>
  <si>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</si>
  <si>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</si>
  <si>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</si>
  <si>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</si>
  <si>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</si>
  <si>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</si>
  <si>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</si>
  <si>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</si>
  <si>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</si>
  <si>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</si>
  <si>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</si>
  <si>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</si>
  <si>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</si>
  <si>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</si>
  <si>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</si>
  <si>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</si>
  <si>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</si>
  <si>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</si>
  <si>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</si>
  <si>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</si>
  <si>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</si>
  <si>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</si>
  <si>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</si>
  <si>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</si>
  <si>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</si>
  <si>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</si>
  <si>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</si>
  <si>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</si>
  <si>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</si>
  <si>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</si>
  <si>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</si>
  <si>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</si>
  <si>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</si>
  <si>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</si>
  <si>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</si>
  <si>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</si>
  <si>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</si>
  <si>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</si>
  <si>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</si>
  <si>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</si>
  <si>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</si>
  <si>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</si>
  <si>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</si>
  <si>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</si>
  <si>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</si>
  <si>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</si>
  <si>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</si>
  <si>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</si>
  <si>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</si>
  <si>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</si>
  <si>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</si>
  <si>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</si>
  <si>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</si>
  <si>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</si>
  <si>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</si>
  <si>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</si>
  <si>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</si>
  <si>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</si>
  <si>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</si>
  <si>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</si>
  <si>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</si>
  <si>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</si>
  <si>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</si>
  <si>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</si>
  <si>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</si>
  <si>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</si>
  <si>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</si>
  <si>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</si>
  <si>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</si>
  <si>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</si>
  <si>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</si>
  <si>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</si>
  <si>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</si>
  <si>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</si>
  <si>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</si>
  <si>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</si>
  <si>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</si>
  <si>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</si>
  <si>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</si>
  <si>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</si>
  <si>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</si>
  <si>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</si>
  <si>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</si>
  <si>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</si>
  <si>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</si>
  <si>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</si>
  <si>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</si>
  <si>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</si>
  <si>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</si>
  <si>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</si>
  <si>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</si>
  <si>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</si>
  <si>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</si>
  <si>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</si>
  <si>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</si>
  <si>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</si>
  <si>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</si>
  <si>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</si>
  <si>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</si>
  <si>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</si>
  <si>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</si>
  <si>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</si>
  <si>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</si>
  <si>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</si>
  <si>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</si>
  <si>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</si>
  <si>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</si>
  <si>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</si>
  <si>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</si>
  <si>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</si>
  <si>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</si>
  <si>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</si>
  <si>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</si>
  <si>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</si>
  <si>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</si>
  <si>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</si>
  <si>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</si>
  <si>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</si>
  <si>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</si>
  <si>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</si>
  <si>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</si>
  <si>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</si>
  <si>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</si>
  <si>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</si>
  <si>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</si>
  <si>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</si>
  <si>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</si>
  <si>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</si>
  <si>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</si>
  <si>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</si>
  <si>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</si>
  <si>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</si>
  <si>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</si>
  <si>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</si>
  <si>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</si>
  <si>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</si>
  <si>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</si>
  <si>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</si>
  <si>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</si>
  <si>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</si>
  <si>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</si>
  <si>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</si>
  <si>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</si>
  <si>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</si>
  <si>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</si>
  <si>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</si>
  <si>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</si>
  <si>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</si>
  <si>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</si>
  <si>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</si>
  <si>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</si>
  <si>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</si>
  <si>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</si>
  <si>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</si>
  <si>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</si>
  <si>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</si>
  <si>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</si>
  <si>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</si>
  <si>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</si>
  <si>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</si>
  <si>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</si>
  <si>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</si>
  <si>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</si>
  <si>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</si>
  <si>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</si>
  <si>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</si>
  <si>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</si>
  <si>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</si>
  <si>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</si>
  <si>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</si>
  <si>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</si>
  <si>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</si>
  <si>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</si>
  <si>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</si>
  <si>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</si>
  <si>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</si>
  <si>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</si>
  <si>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</si>
  <si>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</si>
  <si>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</si>
  <si>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</si>
  <si>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</si>
  <si>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</si>
  <si>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</si>
  <si>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</si>
  <si>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</si>
  <si>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</si>
  <si>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</si>
  <si>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</si>
  <si>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</si>
  <si>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</si>
  <si>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</si>
  <si>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</si>
  <si>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</si>
  <si>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</si>
  <si>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</si>
  <si>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</si>
  <si>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</si>
  <si>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</si>
  <si>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</si>
  <si>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</si>
  <si>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</si>
  <si>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</si>
  <si>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</si>
  <si>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</si>
  <si>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</si>
  <si>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</si>
  <si>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</si>
  <si>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</si>
  <si>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</si>
  <si>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</si>
  <si>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</si>
  <si>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</si>
  <si>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</si>
  <si>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</si>
  <si>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</si>
  <si>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</si>
  <si>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</si>
  <si>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</si>
  <si>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</si>
  <si>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</si>
  <si>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</si>
  <si>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</si>
  <si>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</si>
  <si>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</si>
  <si>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</si>
  <si>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</si>
  <si>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</si>
  <si>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</si>
  <si>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</si>
  <si>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</si>
  <si>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</si>
  <si>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</si>
  <si>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</si>
  <si>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</si>
  <si>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</si>
  <si>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</si>
  <si>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</si>
  <si>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</si>
  <si>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</si>
  <si>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</si>
  <si>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</si>
  <si>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</si>
  <si>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</si>
  <si>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</si>
  <si>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</si>
  <si>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</si>
  <si>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</si>
  <si>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</si>
  <si>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</si>
  <si>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</si>
  <si>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</si>
  <si>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</si>
  <si>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</si>
  <si>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</si>
  <si>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</si>
  <si>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</si>
  <si>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</si>
  <si>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</si>
  <si>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</si>
  <si>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</si>
  <si>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</si>
  <si>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</si>
  <si>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</si>
  <si>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</si>
  <si>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</si>
  <si>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</si>
  <si>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</si>
  <si>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</si>
  <si>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</si>
  <si>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</si>
  <si>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</si>
  <si>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</si>
  <si>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</si>
  <si>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</si>
  <si>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</si>
  <si>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</si>
  <si>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</si>
  <si>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</si>
  <si>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</si>
  <si>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</si>
  <si>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</si>
  <si>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</si>
  <si>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</si>
  <si>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</si>
  <si>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</si>
  <si>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</si>
  <si>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</si>
  <si>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</si>
  <si>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</si>
  <si>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</si>
  <si>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</si>
  <si>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</si>
  <si>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</si>
  <si>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</si>
  <si>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</si>
  <si>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</si>
  <si>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</si>
  <si>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</si>
  <si>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</si>
  <si>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</si>
  <si>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</si>
  <si>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</si>
  <si>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</si>
  <si>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</si>
  <si>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</si>
  <si>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</si>
  <si>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</si>
  <si>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</si>
  <si>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</si>
  <si>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</si>
  <si>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</si>
  <si>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</si>
  <si>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</si>
  <si>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</si>
  <si>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</si>
  <si>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</si>
  <si>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</si>
  <si>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</si>
  <si>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</si>
  <si>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</si>
  <si>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</si>
  <si>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</si>
  <si>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</si>
  <si>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</si>
  <si>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</si>
  <si>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</si>
  <si>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</si>
  <si>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</si>
  <si>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</si>
  <si>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</si>
  <si>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</si>
  <si>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</si>
  <si>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</si>
  <si>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</si>
  <si>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</si>
  <si>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</si>
  <si>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</si>
  <si>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</si>
  <si>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</si>
  <si>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</si>
  <si>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</si>
  <si>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</si>
  <si>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</si>
  <si>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</si>
  <si>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</si>
  <si>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</si>
  <si>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</si>
  <si>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</si>
  <si>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</si>
  <si>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</si>
  <si>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</si>
  <si>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</si>
  <si>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</si>
  <si>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</si>
  <si>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</si>
  <si>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</si>
  <si>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</si>
  <si>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</si>
  <si>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</si>
  <si>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</si>
  <si>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</si>
  <si>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</si>
  <si>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</si>
  <si>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</si>
  <si>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</si>
  <si>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</si>
  <si>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</si>
  <si>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</si>
  <si>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</si>
  <si>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</si>
  <si>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</si>
  <si>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</si>
  <si>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</si>
  <si>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</si>
  <si>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</si>
  <si>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</si>
  <si>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</si>
  <si>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</si>
  <si>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</si>
  <si>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</si>
  <si>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</si>
  <si>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</si>
  <si>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</si>
  <si>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</si>
  <si>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</si>
  <si>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</si>
  <si>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</si>
  <si>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</si>
  <si>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</si>
  <si>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</si>
  <si>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</si>
  <si>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</si>
  <si>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</si>
  <si>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</si>
  <si>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</si>
  <si>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</si>
  <si>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</si>
  <si>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</si>
  <si>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</si>
  <si>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</si>
  <si>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</si>
  <si>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</si>
  <si>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</si>
  <si>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</si>
  <si>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</si>
  <si>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</si>
  <si>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</si>
  <si>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</si>
  <si>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</si>
  <si>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</si>
  <si>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</si>
  <si>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</si>
  <si>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</si>
  <si>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</si>
  <si>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</si>
  <si>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</si>
  <si>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</si>
  <si>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</si>
  <si>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</si>
  <si>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</si>
  <si>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</si>
  <si>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</si>
  <si>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</si>
  <si>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</si>
  <si>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</si>
  <si>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</si>
  <si>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</si>
  <si>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</si>
  <si>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</si>
  <si>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</si>
  <si>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</si>
  <si>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</si>
  <si>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</si>
  <si>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</si>
  <si>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</si>
  <si>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</si>
  <si>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</si>
  <si>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</si>
  <si>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</si>
  <si>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</si>
  <si>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</si>
  <si>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</si>
  <si>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</si>
  <si>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</si>
  <si>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</si>
  <si>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</si>
  <si>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</si>
  <si>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</si>
  <si>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</si>
  <si>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</si>
  <si>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</si>
  <si>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</si>
  <si>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</si>
  <si>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</si>
  <si>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</si>
  <si>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</si>
  <si>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</si>
  <si>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</si>
  <si>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</si>
  <si>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</si>
  <si>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</si>
  <si>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</si>
  <si>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</si>
  <si>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</si>
  <si>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</si>
  <si>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</si>
  <si>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</si>
  <si>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</si>
  <si>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</si>
  <si>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</si>
  <si>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</si>
  <si>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</si>
  <si>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</si>
  <si>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</si>
  <si>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</si>
  <si>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</si>
  <si>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</si>
  <si>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</si>
  <si>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</si>
  <si>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</si>
  <si>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</si>
  <si>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</si>
  <si>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</si>
  <si>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</si>
  <si>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</si>
  <si>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</si>
  <si>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</si>
  <si>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</si>
  <si>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</si>
  <si>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</si>
  <si>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</si>
  <si>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</si>
  <si>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</si>
  <si>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</si>
  <si>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</si>
  <si>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</si>
  <si>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</si>
  <si>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</si>
  <si>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</si>
  <si>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</si>
  <si>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</si>
  <si>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</si>
  <si>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</si>
  <si>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</si>
  <si>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</si>
  <si>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</si>
  <si>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</si>
  <si>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</si>
  <si>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</si>
  <si>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</si>
  <si>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</si>
  <si>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</si>
  <si>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</si>
  <si>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</si>
  <si>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</si>
  <si>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</si>
  <si>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</si>
  <si>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</si>
  <si>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</si>
  <si>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</si>
  <si>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</si>
  <si>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</si>
  <si>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</si>
  <si>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</si>
  <si>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</si>
  <si>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</si>
  <si>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</si>
  <si>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</si>
  <si>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</si>
  <si>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</si>
  <si>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</si>
  <si>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</si>
  <si>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</si>
  <si>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</si>
  <si>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</si>
  <si>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</si>
  <si>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</si>
  <si>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</si>
  <si>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</si>
  <si>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</si>
  <si>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</si>
  <si>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</si>
  <si>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</si>
  <si>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</si>
  <si>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</si>
  <si>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</si>
  <si>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</si>
  <si>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</si>
  <si>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</si>
  <si>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</si>
  <si>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</si>
  <si>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</si>
  <si>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</si>
  <si>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</si>
  <si>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</si>
  <si>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</si>
  <si>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</si>
  <si>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</si>
  <si>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</si>
  <si>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</si>
  <si>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</si>
  <si>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</si>
  <si>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</si>
  <si>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</si>
  <si>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</si>
  <si>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</si>
  <si>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</si>
  <si>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</si>
  <si>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</si>
  <si>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</si>
  <si>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</si>
  <si>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</si>
  <si>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</si>
  <si>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</si>
  <si>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</si>
  <si>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</si>
  <si>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</si>
  <si>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</si>
  <si>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</si>
  <si>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</si>
  <si>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</si>
  <si>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</si>
  <si>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</si>
  <si>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</si>
  <si>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</si>
  <si>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</si>
  <si>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</si>
  <si>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</si>
  <si>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</si>
  <si>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</si>
  <si>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</si>
  <si>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</si>
  <si>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</si>
  <si>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</si>
  <si>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</si>
  <si>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</si>
  <si>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</si>
  <si>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</si>
  <si>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</si>
  <si>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</si>
  <si>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</si>
  <si>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</si>
  <si>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</si>
  <si>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</si>
  <si>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</si>
  <si>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</si>
  <si>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</si>
  <si>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</si>
  <si>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</si>
  <si>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</si>
  <si>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</si>
  <si>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</si>
  <si>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</si>
  <si>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</si>
  <si>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</si>
  <si>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</si>
  <si>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</si>
  <si>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</si>
  <si>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</si>
  <si>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</si>
  <si>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</si>
  <si>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</si>
  <si>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</si>
  <si>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</si>
  <si>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</si>
  <si>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</si>
  <si>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</si>
  <si>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</si>
  <si>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</si>
  <si>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</si>
  <si>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</si>
  <si>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</si>
  <si>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</si>
  <si>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</si>
  <si>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</si>
  <si>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</si>
  <si>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</si>
  <si>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</si>
  <si>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</si>
  <si>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</si>
  <si>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</si>
  <si>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</si>
  <si>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</si>
  <si>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</si>
  <si>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</si>
  <si>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</si>
  <si>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</si>
  <si>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</si>
  <si>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</si>
  <si>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</si>
  <si>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</si>
  <si>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</si>
  <si>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</si>
  <si>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</si>
  <si>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</si>
  <si>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</si>
  <si>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</si>
  <si>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</si>
  <si>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</si>
  <si>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</si>
  <si>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</si>
  <si>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</si>
  <si>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</si>
  <si>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</si>
  <si>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</si>
  <si>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</si>
  <si>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</si>
  <si>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</si>
  <si>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</si>
  <si>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</si>
  <si>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</si>
  <si>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</si>
  <si>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</si>
  <si>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</si>
  <si>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</si>
  <si>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</si>
  <si>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</si>
  <si>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</si>
  <si>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</si>
  <si>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</si>
  <si>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</si>
  <si>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</si>
  <si>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</si>
  <si>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</si>
  <si>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</si>
  <si>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</si>
  <si>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</si>
  <si>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</si>
  <si>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</si>
  <si>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</si>
  <si>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</si>
  <si>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</si>
  <si>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</si>
  <si>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</si>
  <si>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</si>
  <si>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</si>
  <si>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</si>
  <si>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</si>
  <si>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</si>
  <si>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</si>
  <si>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</si>
  <si>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</si>
  <si>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</si>
  <si>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</si>
  <si>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</si>
  <si>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</si>
  <si>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</si>
  <si>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</si>
  <si>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</si>
  <si>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</si>
  <si>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</si>
  <si>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</si>
  <si>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</si>
  <si>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</si>
  <si>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</si>
  <si>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</si>
  <si>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</si>
  <si>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</si>
  <si>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</si>
  <si>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</si>
  <si>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</si>
  <si>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</si>
  <si>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</si>
  <si>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</si>
  <si>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</si>
  <si>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</si>
  <si>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</si>
  <si>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</si>
  <si>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</si>
  <si>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</si>
  <si>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</si>
  <si>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</si>
  <si>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</si>
  <si>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</si>
  <si>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</si>
  <si>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</si>
  <si>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</si>
  <si>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</si>
  <si>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</si>
  <si>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</si>
  <si>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</si>
  <si>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</si>
  <si>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</si>
  <si>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</si>
  <si>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</si>
  <si>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</si>
  <si>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</si>
  <si>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</si>
  <si>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</si>
  <si>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</si>
  <si>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</si>
  <si>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</si>
  <si>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</si>
  <si>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</si>
  <si>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</si>
  <si>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</si>
  <si>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</si>
  <si>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</si>
  <si>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</si>
  <si>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</si>
  <si>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</si>
  <si>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</si>
  <si>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</si>
  <si>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</si>
  <si>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</si>
  <si>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</si>
  <si>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</si>
  <si>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</si>
  <si>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</si>
  <si>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</si>
  <si>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</si>
  <si>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</si>
  <si>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</si>
  <si>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</si>
  <si>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</si>
  <si>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</si>
  <si>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</si>
  <si>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</si>
  <si>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</si>
  <si>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</si>
  <si>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</si>
  <si>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</si>
  <si>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</si>
  <si>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</si>
  <si>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</si>
  <si>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</si>
  <si>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</si>
  <si>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</si>
  <si>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</si>
  <si>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</si>
  <si>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</si>
  <si>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</si>
  <si>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</si>
  <si>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</si>
  <si>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</si>
  <si>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</si>
  <si>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</si>
  <si>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</si>
  <si>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</si>
  <si>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</si>
  <si>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</si>
  <si>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</si>
  <si>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</si>
  <si>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</si>
  <si>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</si>
  <si>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</si>
  <si>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</si>
  <si>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</si>
  <si>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</si>
  <si>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</si>
  <si>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</si>
  <si>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</si>
  <si>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</si>
  <si>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</si>
  <si>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</si>
  <si>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</si>
  <si>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</si>
  <si>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</si>
  <si>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</si>
  <si>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</si>
  <si>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</si>
  <si>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</si>
  <si>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</si>
  <si>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</si>
  <si>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</si>
  <si>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</si>
  <si>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</si>
  <si>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</si>
  <si>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</si>
  <si>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</si>
  <si>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</si>
  <si>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</si>
  <si>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</si>
  <si>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</si>
  <si>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</si>
  <si>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</si>
  <si>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</si>
  <si>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</si>
  <si>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</si>
  <si>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</si>
  <si>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</si>
  <si>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</si>
  <si>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</si>
  <si>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</si>
  <si>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</si>
  <si>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</si>
  <si>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</si>
  <si>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</si>
  <si>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</si>
  <si>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</si>
  <si>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</si>
  <si>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</si>
  <si>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</si>
  <si>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</si>
  <si>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</si>
  <si>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</si>
  <si>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</si>
  <si>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</si>
  <si>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</si>
  <si>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</si>
  <si>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</si>
  <si>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</si>
  <si>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</si>
  <si>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</si>
  <si>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</si>
  <si>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</si>
  <si>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</si>
  <si>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</si>
  <si>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</si>
  <si>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</si>
  <si>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</si>
  <si>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</si>
  <si>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</si>
  <si>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</si>
  <si>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</si>
  <si>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</si>
  <si>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</si>
  <si>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</si>
  <si>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</si>
  <si>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</si>
  <si>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</si>
  <si>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</si>
  <si>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</si>
  <si>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</si>
  <si>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</si>
  <si>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</si>
  <si>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</si>
  <si>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</si>
  <si>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</si>
  <si>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</si>
  <si>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</si>
  <si>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</si>
  <si>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</si>
  <si>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</si>
  <si>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</si>
  <si>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</si>
  <si>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</si>
  <si>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</si>
  <si>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</si>
  <si>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</si>
  <si>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</si>
  <si>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</si>
  <si>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</si>
  <si>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</si>
  <si>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</si>
  <si>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</si>
  <si>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</si>
  <si>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</si>
  <si>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</si>
  <si>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</si>
  <si>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</si>
  <si>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</si>
  <si>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</si>
  <si>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</si>
  <si>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</si>
  <si>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</si>
  <si>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</si>
  <si>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</si>
  <si>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</si>
  <si>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</si>
  <si>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</si>
  <si>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</si>
  <si>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</si>
  <si>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</si>
  <si>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</si>
  <si>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</si>
  <si>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</si>
  <si>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</si>
  <si>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</si>
  <si>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</si>
  <si>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</si>
  <si>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</si>
  <si>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</si>
  <si>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</si>
  <si>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</si>
  <si>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</si>
  <si>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</si>
  <si>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</si>
  <si>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</si>
  <si>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</si>
  <si>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</si>
  <si>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</si>
  <si>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</si>
  <si>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</si>
  <si>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</si>
  <si>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</si>
  <si>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</si>
  <si>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</si>
  <si>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</si>
  <si>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</si>
  <si>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</si>
  <si>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</si>
  <si>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</si>
  <si>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</si>
  <si>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</si>
  <si>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</si>
  <si>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</si>
  <si>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</si>
  <si>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</si>
  <si>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</si>
  <si>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</si>
  <si>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</si>
  <si>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</si>
  <si>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</si>
  <si>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</si>
  <si>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</si>
  <si>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</si>
  <si>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</si>
  <si>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</si>
  <si>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</si>
  <si>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</si>
  <si>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</si>
  <si>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</si>
  <si>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</si>
  <si>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</si>
  <si>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</si>
  <si>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</si>
  <si>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</si>
  <si>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</si>
  <si>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</si>
  <si>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</si>
  <si>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</si>
  <si>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</si>
  <si>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</si>
  <si>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</si>
  <si>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</si>
  <si>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</si>
  <si>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</si>
  <si>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</si>
  <si>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</si>
  <si>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</si>
  <si>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</si>
  <si>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</si>
  <si>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</si>
  <si>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</si>
  <si>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</si>
  <si>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</si>
  <si>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</si>
  <si>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</si>
  <si>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</si>
  <si>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</si>
  <si>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</si>
  <si>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</si>
  <si>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</si>
  <si>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</si>
  <si>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</si>
  <si>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</si>
  <si>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</si>
  <si>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</si>
  <si>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</si>
  <si>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</si>
  <si>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</si>
  <si>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</si>
  <si>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</si>
  <si>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</si>
  <si>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</si>
  <si>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</si>
  <si>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</si>
  <si>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</si>
  <si>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</si>
  <si>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</si>
  <si>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</si>
  <si>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</si>
  <si>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</si>
  <si>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</si>
  <si>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</si>
  <si>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</si>
  <si>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</si>
  <si>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</si>
  <si>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</si>
  <si>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</si>
  <si>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</si>
  <si>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</si>
  <si>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</si>
  <si>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</si>
  <si>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</si>
  <si>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</si>
  <si>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</si>
  <si>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</si>
  <si>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</si>
  <si>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</si>
  <si>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</si>
  <si>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</si>
  <si>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</si>
  <si>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</si>
  <si>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</si>
  <si>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</si>
  <si>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</si>
  <si>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</si>
  <si>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</si>
  <si>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</si>
  <si>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</si>
  <si>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</si>
  <si>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</si>
  <si>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</si>
  <si>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</si>
  <si>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</si>
  <si>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</si>
  <si>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</si>
  <si>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</si>
  <si>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</si>
  <si>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</si>
  <si>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</si>
  <si>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</si>
  <si>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</si>
  <si>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</si>
  <si>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</si>
  <si>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</si>
  <si>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</si>
  <si>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</si>
  <si>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</si>
  <si>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</si>
  <si>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</si>
  <si>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</si>
  <si>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</si>
  <si>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</si>
  <si>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</si>
  <si>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</si>
  <si>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</si>
  <si>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</si>
  <si>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</si>
  <si>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</si>
  <si>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</si>
  <si>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</si>
  <si>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</si>
  <si>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</si>
  <si>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</si>
  <si>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</si>
  <si>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</si>
  <si>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</si>
  <si>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</si>
  <si>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</si>
  <si>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</si>
  <si>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</si>
  <si>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</si>
  <si>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</si>
  <si>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</si>
  <si>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</si>
  <si>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</si>
  <si>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</si>
  <si>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</si>
  <si>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</si>
  <si>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</si>
  <si>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</si>
  <si>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</si>
  <si>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</si>
  <si>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</si>
  <si>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</si>
  <si>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</si>
  <si>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</si>
  <si>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</si>
  <si>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</si>
  <si>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</si>
  <si>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</si>
  <si>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</si>
  <si>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</si>
  <si>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</si>
  <si>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</si>
  <si>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</si>
  <si>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</si>
  <si>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</si>
  <si>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</si>
  <si>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</si>
  <si>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</si>
  <si>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</si>
  <si>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</si>
  <si>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</si>
  <si>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</si>
  <si>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</si>
  <si>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</si>
  <si>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</si>
  <si>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</si>
  <si>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</si>
  <si>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</si>
  <si>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</si>
  <si>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</si>
  <si>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</si>
  <si>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</si>
  <si>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</si>
  <si>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</si>
  <si>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</si>
  <si>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</si>
  <si>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</si>
  <si>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</si>
  <si>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</si>
  <si>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</si>
  <si>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</si>
  <si>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</si>
  <si>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</si>
  <si>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</si>
  <si>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</si>
  <si>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</si>
  <si>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</si>
  <si>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</si>
  <si>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</si>
  <si>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</si>
  <si>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</si>
  <si>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</si>
  <si>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</si>
  <si>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</si>
  <si>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</si>
  <si>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</si>
  <si>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</si>
  <si>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</si>
  <si>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</si>
  <si>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</si>
  <si>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</si>
  <si>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</si>
  <si>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</si>
  <si>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</si>
  <si>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</si>
  <si>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</si>
  <si>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</si>
  <si>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</si>
  <si>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</si>
  <si>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</si>
  <si>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</si>
  <si>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</si>
  <si>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</si>
  <si>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</si>
  <si>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</si>
  <si>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</si>
  <si>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</si>
  <si>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</si>
  <si>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</si>
  <si>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</si>
  <si>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</si>
  <si>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</si>
  <si>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</si>
  <si>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</si>
  <si>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</si>
  <si>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</si>
  <si>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</si>
  <si>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</si>
  <si>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</si>
  <si>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</si>
  <si>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</si>
  <si>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</si>
  <si>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</si>
  <si>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</si>
  <si>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</si>
  <si>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</si>
  <si>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</si>
  <si>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</si>
  <si>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</si>
  <si>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</si>
  <si>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</si>
  <si>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</si>
  <si>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</si>
  <si>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</si>
  <si>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</si>
  <si>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</si>
  <si>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</si>
  <si>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</si>
  <si>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</si>
  <si>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</si>
  <si>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</si>
  <si>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</si>
  <si>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</si>
  <si>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</si>
  <si>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</si>
  <si>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</si>
  <si>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</si>
  <si>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</si>
  <si>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</si>
  <si>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</si>
  <si>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</si>
  <si>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</si>
  <si>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</si>
  <si>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</si>
  <si>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</si>
  <si>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</si>
  <si>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</si>
  <si>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</si>
  <si>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</si>
  <si>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</si>
  <si>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</si>
  <si>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</si>
  <si>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</si>
  <si>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</si>
  <si>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</si>
  <si>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</si>
  <si>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</si>
  <si>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</si>
  <si>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</si>
  <si>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</si>
  <si>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</si>
  <si>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</si>
  <si>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</si>
  <si>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</si>
  <si>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</si>
  <si>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</si>
  <si>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</si>
  <si>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</si>
  <si>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</si>
  <si>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</si>
  <si>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</si>
  <si>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</si>
  <si>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</si>
  <si>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</si>
  <si>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</si>
  <si>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</si>
  <si>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</si>
  <si>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</si>
  <si>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</si>
  <si>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</si>
  <si>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</si>
  <si>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</si>
  <si>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</si>
  <si>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</si>
  <si>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</si>
  <si>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</si>
  <si>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</si>
  <si>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</si>
  <si>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</si>
  <si>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</si>
  <si>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</si>
  <si>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</si>
  <si>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</si>
  <si>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</si>
  <si>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</si>
  <si>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</si>
  <si>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</si>
  <si>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</si>
  <si>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</si>
  <si>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</si>
  <si>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</si>
  <si>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</si>
  <si>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</si>
  <si>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</si>
  <si>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</si>
  <si>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</si>
  <si>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</si>
  <si>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</si>
  <si>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</si>
  <si>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</si>
  <si>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</si>
  <si>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</si>
  <si>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</si>
  <si>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</si>
  <si>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</si>
  <si>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</si>
  <si>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</si>
  <si>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</si>
  <si>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</si>
  <si>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</si>
  <si>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</si>
  <si>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</si>
  <si>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</si>
  <si>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</si>
  <si>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</si>
  <si>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</si>
  <si>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</si>
  <si>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</si>
  <si>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</si>
  <si>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</si>
  <si>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</si>
  <si>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</si>
  <si>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</si>
  <si>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</si>
  <si>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</si>
  <si>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</si>
  <si>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</si>
  <si>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</si>
  <si>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</si>
  <si>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</si>
  <si>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</si>
  <si>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</si>
  <si>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</si>
  <si>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</si>
  <si>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</si>
  <si>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</si>
  <si>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</si>
  <si>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</si>
  <si>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</si>
  <si>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</si>
  <si>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</si>
  <si>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</si>
  <si>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</si>
  <si>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</si>
  <si>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</si>
  <si>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</si>
  <si>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</si>
  <si>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</si>
  <si>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</si>
  <si>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</si>
  <si>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</si>
  <si>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</si>
  <si>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</si>
  <si>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</si>
  <si>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</si>
  <si>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</si>
  <si>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</si>
  <si>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</si>
  <si>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</si>
  <si>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</si>
  <si>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</si>
  <si>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</si>
  <si>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</si>
  <si>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</si>
  <si>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</si>
  <si>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</si>
  <si>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</si>
  <si>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</si>
  <si>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</si>
  <si>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</si>
  <si>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</si>
  <si>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</si>
  <si>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</si>
  <si>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</si>
  <si>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</si>
  <si>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</si>
  <si>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</si>
  <si>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</si>
  <si>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</si>
  <si>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</si>
  <si>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</si>
  <si>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</si>
  <si>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</si>
  <si>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</si>
  <si>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</si>
  <si>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</si>
  <si>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</si>
  <si>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</si>
  <si>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</si>
  <si>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</si>
  <si>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</si>
  <si>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</si>
  <si>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</si>
  <si>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</si>
  <si>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</si>
  <si>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</si>
  <si>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</si>
  <si>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</si>
  <si>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</si>
  <si>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</si>
  <si>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</si>
  <si>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</si>
  <si>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</si>
  <si>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</si>
  <si>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</si>
  <si>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</si>
  <si>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</si>
  <si>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</si>
  <si>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</si>
  <si>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</si>
  <si>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</si>
  <si>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</si>
  <si>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</si>
  <si>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</si>
  <si>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</si>
  <si>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</si>
  <si>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</si>
  <si>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</si>
  <si>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</si>
  <si>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</si>
  <si>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</si>
  <si>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</si>
  <si>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</si>
  <si>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</si>
  <si>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</si>
  <si>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</si>
  <si>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</si>
  <si>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</si>
  <si>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</si>
  <si>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</si>
  <si>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</si>
  <si>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</si>
  <si>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</si>
  <si>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</si>
  <si>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</si>
  <si>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</si>
  <si>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</si>
  <si>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</si>
  <si>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</si>
  <si>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</si>
  <si>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</si>
  <si>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</si>
  <si>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</si>
  <si>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</si>
  <si>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</si>
  <si>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</si>
  <si>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</si>
  <si>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</si>
  <si>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</si>
  <si>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</si>
  <si>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</si>
  <si>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</si>
  <si>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</si>
  <si>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</si>
  <si>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</si>
  <si>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</si>
  <si>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</si>
  <si>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</si>
  <si>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</si>
  <si>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</si>
  <si>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</si>
  <si>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</si>
  <si>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</si>
  <si>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</si>
  <si>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</si>
  <si>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</si>
  <si>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</si>
  <si>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</si>
  <si>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</si>
  <si>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</si>
  <si>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</si>
  <si>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</si>
  <si>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</si>
  <si>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</si>
  <si>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</si>
  <si>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</si>
  <si>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</si>
  <si>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</si>
  <si>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</si>
  <si>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</si>
  <si>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</si>
  <si>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</si>
  <si>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</si>
  <si>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</si>
  <si>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</si>
  <si>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</si>
  <si>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</si>
  <si>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</si>
  <si>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</si>
  <si>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</si>
  <si>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</si>
  <si>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</si>
  <si>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</si>
  <si>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</si>
  <si>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</si>
  <si>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</si>
  <si>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</si>
  <si>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</si>
  <si>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</si>
  <si>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</si>
  <si>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</si>
  <si>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</si>
  <si>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</si>
  <si>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</si>
  <si>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</si>
  <si>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</si>
  <si>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</si>
  <si>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</si>
  <si>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</si>
  <si>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</si>
  <si>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</si>
  <si>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</si>
  <si>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</si>
  <si>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</si>
  <si>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</si>
  <si>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</si>
  <si>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</si>
  <si>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</si>
  <si>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</si>
  <si>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</si>
  <si>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</si>
  <si>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</si>
  <si>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</si>
  <si>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</si>
  <si>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</si>
  <si>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</si>
  <si>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</si>
  <si>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</si>
  <si>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</si>
  <si>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</si>
  <si>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</si>
  <si>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</si>
  <si>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</si>
  <si>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</si>
  <si>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</si>
  <si>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</si>
  <si>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</si>
  <si>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</si>
  <si>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</si>
  <si>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</si>
  <si>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</si>
  <si>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</si>
  <si>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</si>
  <si>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</si>
  <si>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</si>
  <si>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</si>
  <si>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</si>
  <si>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</si>
  <si>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</si>
  <si>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</si>
  <si>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</si>
  <si>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</si>
  <si>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</si>
  <si>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</si>
  <si>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</si>
  <si>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</si>
  <si>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</si>
  <si>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</si>
  <si>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</si>
  <si>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</si>
  <si>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</si>
  <si>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</si>
  <si>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</si>
  <si>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</si>
  <si>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</si>
  <si>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</si>
  <si>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</si>
  <si>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</si>
  <si>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</si>
  <si>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</si>
  <si>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</si>
  <si>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</si>
  <si>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</si>
  <si>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</si>
  <si>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</si>
  <si>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</si>
  <si>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</si>
  <si>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</si>
  <si>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</si>
  <si>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</si>
  <si>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</si>
  <si>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</si>
  <si>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</si>
  <si>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</si>
  <si>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</si>
  <si>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</si>
  <si>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</si>
  <si>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</si>
  <si>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</si>
  <si>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</si>
  <si>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</si>
  <si>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</si>
  <si>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</si>
  <si>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</si>
  <si>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</si>
  <si>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</si>
  <si>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</si>
  <si>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</si>
  <si>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</si>
  <si>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</si>
  <si>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</si>
  <si>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</si>
  <si>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</si>
  <si>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</si>
  <si>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</si>
  <si>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</si>
  <si>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</si>
  <si>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</si>
  <si>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</si>
  <si>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</si>
  <si>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</si>
  <si>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</si>
  <si>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</si>
  <si>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</si>
  <si>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</si>
  <si>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</si>
  <si>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</si>
  <si>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</si>
  <si>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</si>
  <si>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</si>
  <si>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</si>
  <si>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</si>
  <si>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</si>
  <si>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</si>
  <si>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</si>
  <si>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</si>
  <si>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</si>
  <si>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</si>
  <si>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</si>
  <si>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</si>
  <si>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</si>
  <si>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</si>
  <si>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</si>
  <si>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</si>
  <si>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</si>
  <si>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</si>
  <si>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</si>
  <si>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</si>
  <si>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</si>
  <si>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</si>
  <si>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</si>
  <si>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</si>
  <si>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</si>
  <si>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</si>
  <si>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</si>
  <si>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</si>
  <si>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</si>
  <si>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</si>
  <si>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</si>
  <si>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</si>
  <si>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</si>
  <si>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</si>
  <si>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</si>
  <si>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</si>
  <si>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</si>
  <si>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</si>
  <si>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</si>
  <si>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</si>
  <si>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</si>
  <si>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</si>
  <si>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</si>
  <si>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</si>
  <si>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</si>
  <si>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</si>
  <si>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</si>
  <si>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</si>
  <si>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</si>
  <si>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</si>
  <si>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</si>
  <si>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</si>
  <si>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</si>
  <si>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</si>
  <si>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</si>
  <si>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</si>
  <si>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</si>
  <si>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</si>
  <si>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</si>
  <si>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</si>
  <si>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</si>
  <si>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</si>
  <si>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</si>
  <si>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</si>
  <si>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</si>
  <si>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</si>
  <si>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</si>
  <si>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</si>
  <si>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</si>
  <si>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</si>
  <si>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</si>
  <si>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</si>
  <si>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</si>
  <si>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</si>
  <si>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</si>
  <si>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</si>
  <si>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</si>
  <si>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</si>
  <si>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</si>
  <si>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</si>
  <si>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</si>
  <si>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</si>
  <si>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</si>
  <si>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</si>
  <si>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</si>
  <si>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</si>
  <si>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</si>
  <si>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</si>
  <si>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</si>
  <si>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</si>
  <si>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M06_DTSAIDA</t>
  </si>
  <si>
    <t>M06_VEIC_PLACA</t>
  </si>
  <si>
    <t>M06_ID_CLIENTE</t>
  </si>
  <si>
    <t>A00_FANTASIA</t>
  </si>
  <si>
    <t>Soma de M06_TOTPRO</t>
  </si>
  <si>
    <t>CASA BEA EIRELI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</si>
</sst>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0" xfId="0" applyNumberFormat="1"/>
    <xf numFmtId="22" fontId="0" fillId="2" borderId="5" xfId="0" applyNumberFormat="1" applyFont="1" applyFill="1" applyBorder="1"/>
    <xf numFmtId="0" fontId="0" fillId="2" borderId="1" xfId="0" applyNumberFormat="1" applyFont="1" applyFill="1" applyBorder="1"/>
    <xf numFmtId="22" fontId="0" fillId="0" borderId="5" xfId="0" applyNumberFormat="1" applyFont="1" applyBorder="1"/>
    <xf numFmtId="0" fontId="0" fillId="0" borderId="1" xfId="0" applyNumberFormat="1" applyFont="1" applyBorder="1"/>
    <xf numFmtId="44" fontId="0" fillId="2" borderId="1" xfId="3" applyFont="1" applyFill="1" applyBorder="1"/>
    <xf numFmtId="44" fontId="0" fillId="0" borderId="0" xfId="3" applyFont="1"/>
    <xf numFmtId="44" fontId="0" fillId="0" borderId="1" xfId="3" applyFont="1" applyBorder="1"/>
    <xf numFmtId="0" fontId="0" fillId="2" borderId="6" xfId="0" applyNumberFormat="1" applyFont="1" applyFill="1" applyBorder="1" applyAlignment="1">
      <alignment horizontal="center"/>
    </xf>
    <xf numFmtId="0" fontId="0" fillId="0" borderId="6" xfId="0" applyNumberFormat="1" applyFont="1" applyBorder="1" applyAlignment="1">
      <alignment horizontal="center"/>
    </xf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F4DD854-40C9-4179-8E12-79154002EF95}" autoFormatId="16" applyNumberFormats="0" applyBorderFormats="0" applyFontFormats="0" applyPatternFormats="0" applyAlignmentFormats="0" applyWidthHeightFormats="0">
  <queryTableRefresh nextId="7">
    <queryTableFields count="6">
      <queryTableField id="1" name="M06_DTSAIDA" tableColumnId="7"/>
      <queryTableField id="2" name="M06_VEIC_PLACA" tableColumnId="2"/>
      <queryTableField id="3" name="M06_ID_CLIENTE" tableColumnId="3"/>
      <queryTableField id="4" name="A00_FANTASIA" tableColumnId="4"/>
      <queryTableField id="5" name="Soma de M06_TOTPRO" tableColumnId="5"/>
      <queryTableField id="6" name="PES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/>
  <tableColumns count="11">
    <tableColumn id="12" xr3:uid="{2A63231D-8F60-41A6-90EA-E5BDCF4CAA34}" uniqueName="12" name="CÓDIGO" queryTableFieldId="1" dataDxfId="16"/>
    <tableColumn id="2" xr3:uid="{148EBEF4-F83C-42BD-AEF7-DB3E9645386A}" uniqueName="2" name="CLIENTE" queryTableFieldId="2" dataDxfId="15"/>
    <tableColumn id="3" xr3:uid="{90F8C990-D1D9-4489-8186-0DF027FFE15A}" uniqueName="3" name="REDE" queryTableFieldId="3" dataDxfId="14"/>
    <tableColumn id="4" xr3:uid="{94B0EF83-4656-4675-A6F1-36109051455B}" uniqueName="4" name="SUBREDE" queryTableFieldId="4" dataDxfId="13"/>
    <tableColumn id="5" xr3:uid="{160D5BC0-3C32-4AD0-B23A-5CB0A0FDE5FD}" uniqueName="5" name="LOGRADOURO" queryTableFieldId="5" dataDxfId="12"/>
    <tableColumn id="6" xr3:uid="{DA8C9246-835A-4BDB-A0B3-24748B410703}" uniqueName="6" name="NUMERO" queryTableFieldId="6" dataDxfId="11"/>
    <tableColumn id="7" xr3:uid="{383BB3B0-B65B-4A56-BA46-ABAB2A8F7B69}" uniqueName="7" name="BAIRRO" queryTableFieldId="7" dataDxfId="10"/>
    <tableColumn id="8" xr3:uid="{AC5794E5-1276-4D35-84C6-19A3D75FC97E}" uniqueName="8" name="CIDADE" queryTableFieldId="8" dataDxfId="9"/>
    <tableColumn id="9" xr3:uid="{CB74F7DC-6067-4D2B-A09C-6F01A54C5939}" uniqueName="9" name="ENDEREÇO" queryTableFieldId="9" dataDxfId="8"/>
    <tableColumn id="10" xr3:uid="{A2223632-103F-4914-9538-F86831BD6357}" uniqueName="10" name="A00_LAT" queryTableFieldId="10" dataDxfId="7"/>
    <tableColumn id="11" xr3:uid="{4C015153-3C2F-4584-95E7-A63F24BEFE90}" uniqueName="11" name="A00_LONG" queryTableFieldId="11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32598-2D82-4613-AF87-FFC9AF16CF21}" name="logista_atual" displayName="logista_atual" ref="A1:F22" tableType="queryTable" totalsRowShown="0">
  <autoFilter ref="A1:F22" xr:uid="{7CF32598-2D82-4613-AF87-FFC9AF16CF21}"/>
  <tableColumns count="6">
    <tableColumn id="7" xr3:uid="{FFD84BF3-6B84-4A61-954D-BD8554E7CA4B}" uniqueName="7" name="M06_DTSAIDA" queryTableFieldId="1" dataDxfId="5"/>
    <tableColumn id="2" xr3:uid="{DC830936-2C11-4283-AE5A-A2F04B2A7B57}" uniqueName="2" name="M06_VEIC_PLACA" queryTableFieldId="2" dataDxfId="4"/>
    <tableColumn id="3" xr3:uid="{F34D90F2-DABA-4C40-BD08-977D4DFEFB66}" uniqueName="3" name="M06_ID_CLIENTE" queryTableFieldId="3" dataDxfId="3"/>
    <tableColumn id="4" xr3:uid="{7FE0BD30-1249-49E5-82E6-2423B52E7164}" uniqueName="4" name="A00_FANTASIA" queryTableFieldId="4" dataDxfId="2"/>
    <tableColumn id="5" xr3:uid="{57AD4E2C-F5F8-4719-ABD6-8EBA1A428738}" uniqueName="5" name="Soma de M06_TOTPRO" queryTableFieldId="5" dataDxfId="1"/>
    <tableColumn id="6" xr3:uid="{E782E03F-A2FB-41E7-A7C5-6B99E38BC2E9}" uniqueName="6" name="PES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K1097"/>
  <sheetViews>
    <sheetView tabSelected="1" topLeftCell="E1" workbookViewId="0">
      <selection activeCell="I11" sqref="I11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t="s">
        <v>3674</v>
      </c>
    </row>
    <row r="1062" spans="1:1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1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1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1">
      <c r="B1091" t="s">
        <v>6570</v>
      </c>
      <c r="J1091" s="1" t="s">
        <v>6571</v>
      </c>
      <c r="K1091" s="1" t="s">
        <v>6572</v>
      </c>
    </row>
    <row r="1092" spans="1:11">
      <c r="A1092" s="28">
        <v>11038</v>
      </c>
      <c r="B1092" t="s">
        <v>6573</v>
      </c>
      <c r="J1092" s="1" t="s">
        <v>6574</v>
      </c>
      <c r="K1092" s="1" t="s">
        <v>6575</v>
      </c>
    </row>
    <row r="1094" spans="1:11">
      <c r="J1094" s="1"/>
      <c r="K1094" s="1"/>
    </row>
    <row r="1097" spans="1:11">
      <c r="J1097" s="1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L48"/>
  <sheetViews>
    <sheetView workbookViewId="0">
      <selection activeCell="L9" sqref="L9"/>
    </sheetView>
  </sheetViews>
  <sheetFormatPr defaultRowHeight="15"/>
  <cols>
    <col min="1" max="1" width="15.85546875" bestFit="1" customWidth="1"/>
    <col min="2" max="2" width="16.5703125" bestFit="1" customWidth="1"/>
    <col min="3" max="3" width="15.7109375" bestFit="1" customWidth="1"/>
    <col min="4" max="4" width="36.85546875" bestFit="1" customWidth="1"/>
    <col min="5" max="5" width="22" style="41" bestFit="1" customWidth="1"/>
    <col min="6" max="6" width="25.28515625" style="7" bestFit="1" customWidth="1"/>
    <col min="7" max="7" width="19.5703125" bestFit="1" customWidth="1"/>
    <col min="8" max="8" width="12.28515625" bestFit="1" customWidth="1"/>
    <col min="9" max="9" width="18.5703125" bestFit="1" customWidth="1"/>
    <col min="10" max="10" width="19.5703125" bestFit="1" customWidth="1"/>
    <col min="11" max="11" width="12.42578125" style="7" customWidth="1"/>
    <col min="12" max="12" width="20.5703125" bestFit="1" customWidth="1"/>
  </cols>
  <sheetData>
    <row r="1" spans="1:12">
      <c r="A1" t="s">
        <v>6445</v>
      </c>
      <c r="B1" t="s">
        <v>6444</v>
      </c>
      <c r="C1" t="s">
        <v>6443</v>
      </c>
      <c r="D1" t="s">
        <v>6442</v>
      </c>
      <c r="E1" s="41" t="s">
        <v>6441</v>
      </c>
      <c r="F1" s="7" t="s">
        <v>6448</v>
      </c>
      <c r="G1" t="s">
        <v>6440</v>
      </c>
      <c r="H1" t="s">
        <v>6439</v>
      </c>
      <c r="I1" t="s">
        <v>6438</v>
      </c>
      <c r="J1" t="s">
        <v>6437</v>
      </c>
      <c r="K1" s="7" t="s">
        <v>6729</v>
      </c>
      <c r="L1" t="s">
        <v>6726</v>
      </c>
    </row>
    <row r="2" spans="1:12">
      <c r="A2" s="36">
        <v>45763</v>
      </c>
      <c r="B2" s="37" t="s">
        <v>6434</v>
      </c>
      <c r="C2" s="37">
        <v>455</v>
      </c>
      <c r="D2" s="37" t="s">
        <v>53</v>
      </c>
      <c r="E2" s="40">
        <v>1210</v>
      </c>
      <c r="F2" s="43">
        <v>71</v>
      </c>
      <c r="G2" t="str">
        <f>VLOOKUP(C2,COORDENADAS!A:J,10,FALSE)</f>
        <v>-3.762106</v>
      </c>
      <c r="H2" t="str">
        <f>VLOOKUP(C2,COORDENADAS!A:K,11,FALSE)</f>
        <v>-38.5819394</v>
      </c>
      <c r="I2" s="1" t="s">
        <v>6571</v>
      </c>
      <c r="J2" s="1" t="s">
        <v>6572</v>
      </c>
      <c r="K2" s="7">
        <f>VLOOKUP(B2,pesoCaminhao!C:G,5,0)</f>
        <v>1590</v>
      </c>
      <c r="L2" t="str">
        <f>VLOOKUP(C2,horarios!B:G,6,0)</f>
        <v>DIURNO</v>
      </c>
    </row>
    <row r="3" spans="1:12">
      <c r="A3" s="38">
        <v>45763</v>
      </c>
      <c r="B3" s="39" t="s">
        <v>6516</v>
      </c>
      <c r="C3" s="39">
        <v>972</v>
      </c>
      <c r="D3" s="39" t="s">
        <v>151</v>
      </c>
      <c r="E3" s="42">
        <v>1495.6</v>
      </c>
      <c r="F3" s="44">
        <v>57.6</v>
      </c>
      <c r="G3" t="str">
        <f>VLOOKUP(C3,COORDENADAS!A:J,10,FALSE)</f>
        <v>-3.7424091</v>
      </c>
      <c r="H3" t="str">
        <f>VLOOKUP(C3,COORDENADAS!A:K,11,FALSE)</f>
        <v>-38.4867581</v>
      </c>
      <c r="I3" s="1" t="s">
        <v>6571</v>
      </c>
      <c r="J3" s="1" t="s">
        <v>6572</v>
      </c>
      <c r="K3" s="7">
        <f>VLOOKUP(B3,pesoCaminhao!C:G,5,0)</f>
        <v>900</v>
      </c>
      <c r="L3" t="str">
        <f>VLOOKUP(C3,horarios!B:G,6,0)</f>
        <v>MANHA</v>
      </c>
    </row>
    <row r="4" spans="1:12">
      <c r="A4" s="36">
        <v>45763</v>
      </c>
      <c r="B4" s="37" t="s">
        <v>6431</v>
      </c>
      <c r="C4" s="37">
        <v>9295</v>
      </c>
      <c r="D4" s="37" t="s">
        <v>700</v>
      </c>
      <c r="E4" s="40">
        <v>506</v>
      </c>
      <c r="F4" s="43">
        <v>33.1</v>
      </c>
      <c r="G4" t="str">
        <f>VLOOKUP(C4,COORDENADAS!A:J,10,FALSE)</f>
        <v>-3.67554656</v>
      </c>
      <c r="H4" t="str">
        <f>VLOOKUP(C4,COORDENADAS!A:K,11,FALSE)</f>
        <v>-38.66738313</v>
      </c>
      <c r="I4" s="1" t="s">
        <v>6571</v>
      </c>
      <c r="J4" s="1" t="s">
        <v>6572</v>
      </c>
      <c r="K4" s="7">
        <f>VLOOKUP(B4,pesoCaminhao!C:G,5,0)</f>
        <v>1590</v>
      </c>
      <c r="L4" t="str">
        <f>VLOOKUP(C4,horarios!B:G,6,0)</f>
        <v>DIURNO</v>
      </c>
    </row>
    <row r="5" spans="1:12">
      <c r="A5" s="38">
        <v>45763</v>
      </c>
      <c r="B5" s="39" t="s">
        <v>6431</v>
      </c>
      <c r="C5" s="39">
        <v>9300</v>
      </c>
      <c r="D5" s="39" t="s">
        <v>702</v>
      </c>
      <c r="E5" s="42">
        <v>171.6</v>
      </c>
      <c r="F5" s="44">
        <v>13.2</v>
      </c>
      <c r="G5" t="str">
        <f>VLOOKUP(C5,COORDENADAS!A:J,10,FALSE)</f>
        <v>-3.7416968</v>
      </c>
      <c r="H5" t="str">
        <f>VLOOKUP(C5,COORDENADAS!A:K,11,FALSE)</f>
        <v>-38.6364728</v>
      </c>
      <c r="I5" s="1" t="s">
        <v>6571</v>
      </c>
      <c r="J5" s="1" t="s">
        <v>6572</v>
      </c>
      <c r="K5" s="7">
        <f>VLOOKUP(B5,pesoCaminhao!C:G,5,0)</f>
        <v>1590</v>
      </c>
      <c r="L5" t="str">
        <f>VLOOKUP(C5,horarios!B:G,6,0)</f>
        <v>DIURNO</v>
      </c>
    </row>
    <row r="6" spans="1:12">
      <c r="A6" s="36">
        <v>45763</v>
      </c>
      <c r="B6" s="37" t="s">
        <v>6431</v>
      </c>
      <c r="C6" s="37">
        <v>9586</v>
      </c>
      <c r="D6" s="37" t="s">
        <v>791</v>
      </c>
      <c r="E6" s="40">
        <v>1365.64</v>
      </c>
      <c r="F6" s="43">
        <v>119.2</v>
      </c>
      <c r="G6" t="str">
        <f>VLOOKUP(C6,COORDENADAS!A:J,10,FALSE)</f>
        <v>-3.7807157</v>
      </c>
      <c r="H6" t="str">
        <f>VLOOKUP(C6,COORDENADAS!A:K,11,FALSE)</f>
        <v>-38.6223482</v>
      </c>
      <c r="I6" s="1" t="s">
        <v>6571</v>
      </c>
      <c r="J6" s="1" t="s">
        <v>6572</v>
      </c>
      <c r="K6" s="7">
        <f>VLOOKUP(B6,pesoCaminhao!C:G,5,0)</f>
        <v>1590</v>
      </c>
      <c r="L6" t="str">
        <f>VLOOKUP(C6,horarios!B:G,6,0)</f>
        <v>MANHA</v>
      </c>
    </row>
    <row r="7" spans="1:12">
      <c r="A7" s="38">
        <v>45763</v>
      </c>
      <c r="B7" s="39" t="s">
        <v>6431</v>
      </c>
      <c r="C7" s="39">
        <v>10934</v>
      </c>
      <c r="D7" s="39" t="s">
        <v>836</v>
      </c>
      <c r="E7" s="42">
        <v>242.4</v>
      </c>
      <c r="F7" s="44">
        <v>8.4</v>
      </c>
      <c r="G7" t="str">
        <f>VLOOKUP(C7,COORDENADAS!A:J,10,FALSE)</f>
        <v>-3.7744146</v>
      </c>
      <c r="H7" t="str">
        <f>VLOOKUP(C7,COORDENADAS!A:K,11,FALSE)</f>
        <v>-38.6152931</v>
      </c>
      <c r="I7" s="1" t="s">
        <v>6571</v>
      </c>
      <c r="J7" s="1" t="s">
        <v>6572</v>
      </c>
      <c r="K7" s="7">
        <f>VLOOKUP(B7,pesoCaminhao!C:G,5,0)</f>
        <v>1590</v>
      </c>
      <c r="L7" t="str">
        <f>VLOOKUP(C7,horarios!B:G,6,0)</f>
        <v>DIURNO</v>
      </c>
    </row>
    <row r="8" spans="1:12">
      <c r="A8" s="36">
        <v>45763</v>
      </c>
      <c r="B8" s="37" t="s">
        <v>6434</v>
      </c>
      <c r="C8" s="37">
        <v>10955</v>
      </c>
      <c r="D8" s="37" t="s">
        <v>846</v>
      </c>
      <c r="E8" s="40">
        <v>202.5</v>
      </c>
      <c r="F8" s="43">
        <v>10</v>
      </c>
      <c r="G8" t="str">
        <f>VLOOKUP(C8,COORDENADAS!A:J,10,FALSE)</f>
        <v>-3.7403699</v>
      </c>
      <c r="H8" t="str">
        <f>VLOOKUP(C8,COORDENADAS!A:K,11,FALSE)</f>
        <v>-38.5339275</v>
      </c>
      <c r="I8" s="1" t="s">
        <v>6571</v>
      </c>
      <c r="J8" s="1" t="s">
        <v>6572</v>
      </c>
      <c r="K8" s="7">
        <f>VLOOKUP(B8,pesoCaminhao!C:G,5,0)</f>
        <v>1590</v>
      </c>
      <c r="L8" t="str">
        <f>VLOOKUP(C8,horarios!B:G,6,0)</f>
        <v>DIURNO</v>
      </c>
    </row>
    <row r="9" spans="1:12">
      <c r="A9" s="38">
        <v>45763</v>
      </c>
      <c r="B9" s="39" t="s">
        <v>6516</v>
      </c>
      <c r="C9" s="39">
        <v>11032</v>
      </c>
      <c r="D9" s="39" t="s">
        <v>6433</v>
      </c>
      <c r="E9" s="42">
        <v>660</v>
      </c>
      <c r="F9" s="44">
        <v>15</v>
      </c>
      <c r="G9" t="str">
        <f>VLOOKUP(C9,COORDENADAS!A:J,10,FALSE)</f>
        <v>-3.7395448378000700</v>
      </c>
      <c r="H9" t="str">
        <f>VLOOKUP(C9,COORDENADAS!A:K,11,FALSE)</f>
        <v>-38.505843788754900</v>
      </c>
      <c r="I9" s="1" t="s">
        <v>6571</v>
      </c>
      <c r="J9" s="1" t="s">
        <v>6572</v>
      </c>
      <c r="K9" s="7">
        <f>VLOOKUP(B9,pesoCaminhao!C:G,5,0)</f>
        <v>900</v>
      </c>
      <c r="L9" t="e">
        <f>VLOOKUP(C9,horarios!B:G,6,0)</f>
        <v>#N/A</v>
      </c>
    </row>
    <row r="10" spans="1:12">
      <c r="A10" s="36">
        <v>45763</v>
      </c>
      <c r="B10" s="37" t="s">
        <v>6516</v>
      </c>
      <c r="C10" s="37">
        <v>11047</v>
      </c>
      <c r="D10" s="37" t="s">
        <v>6740</v>
      </c>
      <c r="E10" s="40">
        <v>587</v>
      </c>
      <c r="F10" s="43">
        <v>12.4</v>
      </c>
      <c r="G10" t="str">
        <f>VLOOKUP(C10,COORDENADAS!A:J,10,FALSE)</f>
        <v>-3.73140298</v>
      </c>
      <c r="H10" t="str">
        <f>VLOOKUP(C10,COORDENADAS!A:K,11,FALSE)</f>
        <v>-38.49667067</v>
      </c>
      <c r="I10" s="1" t="s">
        <v>6571</v>
      </c>
      <c r="J10" s="1" t="s">
        <v>6572</v>
      </c>
      <c r="K10" s="7">
        <f>VLOOKUP(B10,pesoCaminhao!C:G,5,0)</f>
        <v>900</v>
      </c>
      <c r="L10" t="e">
        <f>VLOOKUP(C10,horarios!B:G,6,0)</f>
        <v>#N/A</v>
      </c>
    </row>
    <row r="11" spans="1:12">
      <c r="A11" s="38">
        <v>45763</v>
      </c>
      <c r="B11" s="39" t="s">
        <v>6431</v>
      </c>
      <c r="C11" s="39">
        <v>11242</v>
      </c>
      <c r="D11" s="39" t="s">
        <v>906</v>
      </c>
      <c r="E11" s="42">
        <v>137.69999999999999</v>
      </c>
      <c r="F11" s="44">
        <v>6.8</v>
      </c>
      <c r="G11" t="str">
        <f>VLOOKUP(C11,COORDENADAS!A:J,10,FALSE)</f>
        <v>-3.74502352</v>
      </c>
      <c r="H11" t="str">
        <f>VLOOKUP(C11,COORDENADAS!A:K,11,FALSE)</f>
        <v>-38.6651701</v>
      </c>
      <c r="I11" s="1" t="s">
        <v>6571</v>
      </c>
      <c r="J11" s="1" t="s">
        <v>6572</v>
      </c>
      <c r="K11" s="7">
        <f>VLOOKUP(B11,pesoCaminhao!C:G,5,0)</f>
        <v>1590</v>
      </c>
      <c r="L11" t="str">
        <f>VLOOKUP(C11,horarios!B:G,6,0)</f>
        <v>DIURNO</v>
      </c>
    </row>
    <row r="12" spans="1:12">
      <c r="A12" s="36">
        <v>45763</v>
      </c>
      <c r="B12" s="37" t="s">
        <v>6434</v>
      </c>
      <c r="C12" s="37">
        <v>11455</v>
      </c>
      <c r="D12" s="37" t="s">
        <v>941</v>
      </c>
      <c r="E12" s="40">
        <v>900</v>
      </c>
      <c r="F12" s="43">
        <v>48</v>
      </c>
      <c r="G12" t="str">
        <f>VLOOKUP(C12,COORDENADAS!A:J,10,FALSE)</f>
        <v>-3.7451759</v>
      </c>
      <c r="H12" t="str">
        <f>VLOOKUP(C12,COORDENADAS!A:K,11,FALSE)</f>
        <v>-38.5402234</v>
      </c>
      <c r="I12" s="1" t="s">
        <v>6571</v>
      </c>
      <c r="J12" s="1" t="s">
        <v>6572</v>
      </c>
      <c r="K12" s="7">
        <f>VLOOKUP(B12,pesoCaminhao!C:G,5,0)</f>
        <v>1590</v>
      </c>
      <c r="L12" t="str">
        <f>VLOOKUP(C12,horarios!B:G,6,0)</f>
        <v>DIURNO</v>
      </c>
    </row>
    <row r="13" spans="1:12">
      <c r="A13" s="38">
        <v>45763</v>
      </c>
      <c r="B13" s="39" t="s">
        <v>6434</v>
      </c>
      <c r="C13" s="39">
        <v>11595</v>
      </c>
      <c r="D13" s="39" t="s">
        <v>958</v>
      </c>
      <c r="E13" s="42">
        <v>876.64</v>
      </c>
      <c r="F13" s="44">
        <v>75.2</v>
      </c>
      <c r="G13" t="str">
        <f>VLOOKUP(C13,COORDENADAS!A:J,10,FALSE)</f>
        <v>-3.77778933</v>
      </c>
      <c r="H13" t="str">
        <f>VLOOKUP(C13,COORDENADAS!A:K,11,FALSE)</f>
        <v>-38.59964399</v>
      </c>
      <c r="I13" s="1" t="s">
        <v>6571</v>
      </c>
      <c r="J13" s="1" t="s">
        <v>6572</v>
      </c>
      <c r="K13" s="7">
        <f>VLOOKUP(B13,pesoCaminhao!C:G,5,0)</f>
        <v>1590</v>
      </c>
      <c r="L13" t="str">
        <f>VLOOKUP(C13,horarios!B:G,6,0)</f>
        <v>MANHA</v>
      </c>
    </row>
    <row r="14" spans="1:12">
      <c r="A14" s="36">
        <v>45763</v>
      </c>
      <c r="B14" s="37" t="s">
        <v>6436</v>
      </c>
      <c r="C14" s="37">
        <v>11802</v>
      </c>
      <c r="D14" s="37" t="s">
        <v>1006</v>
      </c>
      <c r="E14" s="40">
        <v>1240</v>
      </c>
      <c r="F14" s="43">
        <v>89.6</v>
      </c>
      <c r="G14" t="str">
        <f>VLOOKUP(C14,COORDENADAS!A:J,10,FALSE)</f>
        <v>-3.81862096</v>
      </c>
      <c r="H14" t="str">
        <f>VLOOKUP(C14,COORDENADAS!A:K,11,FALSE)</f>
        <v>-38.52271133</v>
      </c>
      <c r="I14" s="1" t="s">
        <v>6571</v>
      </c>
      <c r="J14" s="1" t="s">
        <v>6572</v>
      </c>
      <c r="K14" s="7">
        <f>VLOOKUP(B14,pesoCaminhao!C:G,5,0)</f>
        <v>1590</v>
      </c>
      <c r="L14" t="str">
        <f>VLOOKUP(C14,horarios!B:G,6,0)</f>
        <v>DIURNO</v>
      </c>
    </row>
    <row r="15" spans="1:12">
      <c r="A15" s="38">
        <v>45763</v>
      </c>
      <c r="B15" s="39" t="s">
        <v>6436</v>
      </c>
      <c r="C15" s="39">
        <v>11803</v>
      </c>
      <c r="D15" s="39" t="s">
        <v>1007</v>
      </c>
      <c r="E15" s="42">
        <v>2608</v>
      </c>
      <c r="F15" s="44">
        <v>144.80000000000001</v>
      </c>
      <c r="G15" t="str">
        <f>VLOOKUP(C15,COORDENADAS!A:J,10,FALSE)</f>
        <v>-3.83641402</v>
      </c>
      <c r="H15" t="str">
        <f>VLOOKUP(C15,COORDENADAS!A:K,11,FALSE)</f>
        <v>-38.52142461</v>
      </c>
      <c r="I15" s="1" t="s">
        <v>6571</v>
      </c>
      <c r="J15" s="1" t="s">
        <v>6572</v>
      </c>
      <c r="K15" s="7">
        <f>VLOOKUP(B15,pesoCaminhao!C:G,5,0)</f>
        <v>1590</v>
      </c>
      <c r="L15" t="str">
        <f>VLOOKUP(C15,horarios!B:G,6,0)</f>
        <v>DIURNO</v>
      </c>
    </row>
    <row r="16" spans="1:12">
      <c r="A16" s="36">
        <v>45763</v>
      </c>
      <c r="B16" s="37" t="s">
        <v>6436</v>
      </c>
      <c r="C16" s="37">
        <v>11804</v>
      </c>
      <c r="D16" s="37" t="s">
        <v>1008</v>
      </c>
      <c r="E16" s="40">
        <v>1232.8</v>
      </c>
      <c r="F16" s="43">
        <v>40.4</v>
      </c>
      <c r="G16" t="str">
        <f>VLOOKUP(C16,COORDENADAS!A:J,10,FALSE)</f>
        <v>-3.81623338</v>
      </c>
      <c r="H16" t="str">
        <f>VLOOKUP(C16,COORDENADAS!A:K,11,FALSE)</f>
        <v>-38.53127553</v>
      </c>
      <c r="I16" s="1" t="s">
        <v>6571</v>
      </c>
      <c r="J16" s="1" t="s">
        <v>6572</v>
      </c>
      <c r="K16" s="7">
        <f>VLOOKUP(B16,pesoCaminhao!C:G,5,0)</f>
        <v>1590</v>
      </c>
      <c r="L16" t="str">
        <f>VLOOKUP(C16,horarios!B:G,6,0)</f>
        <v>DIURNO</v>
      </c>
    </row>
    <row r="17" spans="1:12">
      <c r="A17" s="38">
        <v>45763</v>
      </c>
      <c r="B17" s="39" t="s">
        <v>6436</v>
      </c>
      <c r="C17" s="39">
        <v>11851</v>
      </c>
      <c r="D17" s="39" t="s">
        <v>1016</v>
      </c>
      <c r="E17" s="42">
        <v>1601.36</v>
      </c>
      <c r="F17" s="44">
        <v>100</v>
      </c>
      <c r="G17" t="str">
        <f>VLOOKUP(C17,COORDENADAS!A:J,10,FALSE)</f>
        <v>-3.82637289</v>
      </c>
      <c r="H17" t="str">
        <f>VLOOKUP(C17,COORDENADAS!A:K,11,FALSE)</f>
        <v>-38.47433135</v>
      </c>
      <c r="I17" s="1" t="s">
        <v>6571</v>
      </c>
      <c r="J17" s="1" t="s">
        <v>6572</v>
      </c>
      <c r="K17" s="7">
        <f>VLOOKUP(B17,pesoCaminhao!C:G,5,0)</f>
        <v>1590</v>
      </c>
      <c r="L17" t="str">
        <f>VLOOKUP(C17,horarios!B:G,6,0)</f>
        <v>MANHA</v>
      </c>
    </row>
    <row r="18" spans="1:12">
      <c r="A18" s="36">
        <v>45763</v>
      </c>
      <c r="B18" s="37" t="s">
        <v>6435</v>
      </c>
      <c r="C18" s="37">
        <v>11895</v>
      </c>
      <c r="D18" s="37" t="s">
        <v>1022</v>
      </c>
      <c r="E18" s="40">
        <v>3770.84</v>
      </c>
      <c r="F18" s="43">
        <v>223.6</v>
      </c>
      <c r="G18" t="str">
        <f>VLOOKUP(C18,COORDENADAS!A:J,10,FALSE)</f>
        <v>-3.89368547</v>
      </c>
      <c r="H18" t="str">
        <f>VLOOKUP(C18,COORDENADAS!A:K,11,FALSE)</f>
        <v>-38.51477265</v>
      </c>
      <c r="I18" s="1" t="s">
        <v>6571</v>
      </c>
      <c r="J18" s="1" t="s">
        <v>6572</v>
      </c>
      <c r="K18" s="7">
        <f>VLOOKUP(B18,pesoCaminhao!C:G,5,0)</f>
        <v>1590</v>
      </c>
      <c r="L18" t="str">
        <f>VLOOKUP(C18,horarios!B:G,6,0)</f>
        <v>MANHA</v>
      </c>
    </row>
    <row r="19" spans="1:12">
      <c r="A19" s="38">
        <v>45763</v>
      </c>
      <c r="B19" s="39" t="s">
        <v>6435</v>
      </c>
      <c r="C19" s="39">
        <v>11896</v>
      </c>
      <c r="D19" s="39" t="s">
        <v>1023</v>
      </c>
      <c r="E19" s="42">
        <v>939.28</v>
      </c>
      <c r="F19" s="44">
        <v>35</v>
      </c>
      <c r="G19" t="str">
        <f>VLOOKUP(C19,COORDENADAS!A:J,10,FALSE)</f>
        <v>-3.90694584</v>
      </c>
      <c r="H19" t="str">
        <f>VLOOKUP(C19,COORDENADAS!A:K,11,FALSE)</f>
        <v>-38.50743777</v>
      </c>
      <c r="I19" s="1" t="s">
        <v>6571</v>
      </c>
      <c r="J19" s="1" t="s">
        <v>6572</v>
      </c>
      <c r="K19" s="7">
        <f>VLOOKUP(B19,pesoCaminhao!C:G,5,0)</f>
        <v>1590</v>
      </c>
      <c r="L19" t="str">
        <f>VLOOKUP(C19,horarios!B:G,6,0)</f>
        <v>MANHA</v>
      </c>
    </row>
    <row r="20" spans="1:12">
      <c r="A20" s="36">
        <v>45763</v>
      </c>
      <c r="B20" s="37" t="s">
        <v>6436</v>
      </c>
      <c r="C20" s="37">
        <v>11898</v>
      </c>
      <c r="D20" s="37" t="s">
        <v>1024</v>
      </c>
      <c r="E20" s="40">
        <v>3318.92</v>
      </c>
      <c r="F20" s="43">
        <v>152.5</v>
      </c>
      <c r="G20" t="str">
        <f>VLOOKUP(C20,COORDENADAS!A:J,10,FALSE)</f>
        <v>-3.8489518</v>
      </c>
      <c r="H20" t="str">
        <f>VLOOKUP(C20,COORDENADAS!A:K,11,FALSE)</f>
        <v>-38.51200331</v>
      </c>
      <c r="I20" s="1" t="s">
        <v>6571</v>
      </c>
      <c r="J20" s="1" t="s">
        <v>6572</v>
      </c>
      <c r="K20" s="7">
        <f>VLOOKUP(B20,pesoCaminhao!C:G,5,0)</f>
        <v>1590</v>
      </c>
      <c r="L20" t="str">
        <f>VLOOKUP(C20,horarios!B:G,6,0)</f>
        <v>MANHA</v>
      </c>
    </row>
    <row r="21" spans="1:12">
      <c r="A21" s="38">
        <v>45763</v>
      </c>
      <c r="B21" s="39" t="s">
        <v>6436</v>
      </c>
      <c r="C21" s="39">
        <v>11899</v>
      </c>
      <c r="D21" s="39" t="s">
        <v>1025</v>
      </c>
      <c r="E21" s="42">
        <v>1600.7</v>
      </c>
      <c r="F21" s="44">
        <v>92.3</v>
      </c>
      <c r="G21" t="str">
        <f>VLOOKUP(C21,COORDENADAS!A:J,10,FALSE)</f>
        <v>-3.82635425</v>
      </c>
      <c r="H21" t="str">
        <f>VLOOKUP(C21,COORDENADAS!A:K,11,FALSE)</f>
        <v>-38.47426069</v>
      </c>
      <c r="I21" s="1" t="s">
        <v>6571</v>
      </c>
      <c r="J21" s="1" t="s">
        <v>6572</v>
      </c>
      <c r="K21" s="7">
        <f>VLOOKUP(B21,pesoCaminhao!C:G,5,0)</f>
        <v>1590</v>
      </c>
      <c r="L21" t="str">
        <f>VLOOKUP(C21,horarios!B:G,6,0)</f>
        <v>MANHA</v>
      </c>
    </row>
    <row r="22" spans="1:12">
      <c r="A22" s="36">
        <v>45763</v>
      </c>
      <c r="B22" s="37" t="s">
        <v>6435</v>
      </c>
      <c r="C22" s="37">
        <v>11946</v>
      </c>
      <c r="D22" s="37" t="s">
        <v>1051</v>
      </c>
      <c r="E22" s="40">
        <v>1261.4000000000001</v>
      </c>
      <c r="F22" s="43">
        <v>75.900000000000006</v>
      </c>
      <c r="G22" t="str">
        <f>VLOOKUP(C22,COORDENADAS!A:J,10,FALSE)</f>
        <v>-3.8573702</v>
      </c>
      <c r="H22" t="str">
        <f>VLOOKUP(C22,COORDENADAS!A:K,11,FALSE)</f>
        <v>-3.8573702</v>
      </c>
      <c r="I22" s="1" t="s">
        <v>6571</v>
      </c>
      <c r="J22" s="1" t="s">
        <v>6572</v>
      </c>
      <c r="K22" s="7">
        <f>VLOOKUP(B22,pesoCaminhao!C:G,5,0)</f>
        <v>1590</v>
      </c>
      <c r="L22" t="str">
        <f>VLOOKUP(C22,horarios!B:G,6,0)</f>
        <v>MANHA</v>
      </c>
    </row>
    <row r="23" spans="1:12">
      <c r="A23" s="4"/>
      <c r="I23" s="3"/>
      <c r="J23" s="2"/>
    </row>
    <row r="24" spans="1:12">
      <c r="A24" s="4"/>
      <c r="I24" s="3"/>
      <c r="J24" s="2"/>
    </row>
    <row r="25" spans="1:12">
      <c r="A25" s="4"/>
      <c r="I25" s="3"/>
      <c r="J25" s="2"/>
    </row>
    <row r="26" spans="1:12">
      <c r="A26" s="4"/>
      <c r="I26" s="3"/>
      <c r="J26" s="2"/>
    </row>
    <row r="27" spans="1:12">
      <c r="A27" s="4"/>
      <c r="I27" s="3"/>
      <c r="J27" s="2"/>
    </row>
    <row r="28" spans="1:12">
      <c r="A28" s="4"/>
      <c r="I28" s="3"/>
      <c r="J28" s="2"/>
    </row>
    <row r="29" spans="1:12">
      <c r="A29" s="4"/>
      <c r="I29" s="3"/>
      <c r="J29" s="2"/>
    </row>
    <row r="30" spans="1:12">
      <c r="A30" s="4"/>
      <c r="I30" s="3"/>
      <c r="J30" s="2"/>
    </row>
    <row r="31" spans="1:12">
      <c r="A31" s="4"/>
      <c r="I31" s="3"/>
      <c r="J31" s="2"/>
    </row>
    <row r="32" spans="1:12">
      <c r="A32" s="4"/>
      <c r="I32" s="3"/>
      <c r="J32" s="2"/>
    </row>
    <row r="33" spans="1:10">
      <c r="A33" s="4"/>
      <c r="I33" s="3"/>
      <c r="J33" s="2"/>
    </row>
    <row r="34" spans="1:10">
      <c r="A34" s="4"/>
      <c r="I34" s="3"/>
      <c r="J34" s="2"/>
    </row>
    <row r="35" spans="1:10">
      <c r="A35" s="4"/>
      <c r="I35" s="3"/>
      <c r="J35" s="2"/>
    </row>
    <row r="36" spans="1:10">
      <c r="A36" s="4"/>
      <c r="I36" s="3"/>
      <c r="J36" s="2"/>
    </row>
    <row r="37" spans="1:10">
      <c r="A37" s="4"/>
      <c r="I37" s="3"/>
      <c r="J37" s="2"/>
    </row>
    <row r="38" spans="1:10">
      <c r="A38" s="4"/>
      <c r="I38" s="3"/>
      <c r="J38" s="2"/>
    </row>
    <row r="39" spans="1:10">
      <c r="A39" s="4"/>
      <c r="I39" s="3"/>
      <c r="J39" s="2"/>
    </row>
    <row r="40" spans="1:10">
      <c r="A40" s="4"/>
      <c r="I40" s="3"/>
      <c r="J40" s="2"/>
    </row>
    <row r="41" spans="1:10">
      <c r="A41" s="4"/>
      <c r="I41" s="3"/>
      <c r="J41" s="2"/>
    </row>
    <row r="42" spans="1:10">
      <c r="A42" s="4"/>
      <c r="I42" s="3"/>
      <c r="J42" s="2"/>
    </row>
    <row r="43" spans="1:10">
      <c r="A43" s="4"/>
      <c r="I43" s="3"/>
      <c r="J43" s="2"/>
    </row>
    <row r="44" spans="1:10">
      <c r="A44" s="4"/>
      <c r="I44" s="3"/>
      <c r="J44" s="2"/>
    </row>
    <row r="45" spans="1:10">
      <c r="A45" s="4"/>
      <c r="I45" s="3"/>
      <c r="J45" s="2"/>
    </row>
    <row r="46" spans="1:10">
      <c r="A46" s="4"/>
      <c r="I46" s="3"/>
      <c r="J46" s="2"/>
    </row>
    <row r="47" spans="1:10">
      <c r="A47" s="4"/>
      <c r="I47" s="3"/>
      <c r="J47" s="2"/>
    </row>
    <row r="48" spans="1:10">
      <c r="A48" s="4"/>
      <c r="I48" s="3"/>
      <c r="J48" s="2"/>
    </row>
  </sheetData>
  <autoFilter ref="A1:L18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sheetPr filterMode="1"/>
  <dimension ref="A1:H367"/>
  <sheetViews>
    <sheetView workbookViewId="0">
      <selection activeCell="E375" sqref="E375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 hidden="1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 hidden="1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 hidden="1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6727</v>
      </c>
      <c r="H4"/>
    </row>
    <row r="5" spans="1:8" hidden="1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6727</v>
      </c>
      <c r="H5"/>
    </row>
    <row r="6" spans="1:8" hidden="1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6727</v>
      </c>
      <c r="H6" s="7" t="s">
        <v>6724</v>
      </c>
    </row>
    <row r="7" spans="1:8" hidden="1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6727</v>
      </c>
      <c r="H7" s="7" t="s">
        <v>6724</v>
      </c>
    </row>
    <row r="8" spans="1:8" hidden="1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6727</v>
      </c>
      <c r="H8" s="7" t="s">
        <v>6724</v>
      </c>
    </row>
    <row r="9" spans="1:8" hidden="1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6727</v>
      </c>
      <c r="H9"/>
    </row>
    <row r="10" spans="1:8" hidden="1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6727</v>
      </c>
      <c r="H10" s="7" t="s">
        <v>6724</v>
      </c>
    </row>
    <row r="11" spans="1:8" hidden="1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6727</v>
      </c>
      <c r="H11"/>
    </row>
    <row r="12" spans="1:8" hidden="1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 hidden="1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 hidden="1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 hidden="1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 hidden="1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6727</v>
      </c>
      <c r="H16" s="7" t="s">
        <v>6724</v>
      </c>
    </row>
    <row r="17" spans="1:8" hidden="1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 hidden="1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 hidden="1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 hidden="1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6727</v>
      </c>
      <c r="H20" s="7" t="s">
        <v>6724</v>
      </c>
    </row>
    <row r="21" spans="1:8" hidden="1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 hidden="1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6727</v>
      </c>
      <c r="H22" s="7" t="s">
        <v>6724</v>
      </c>
    </row>
    <row r="23" spans="1:8" hidden="1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6727</v>
      </c>
      <c r="H23"/>
    </row>
    <row r="24" spans="1:8" hidden="1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6727</v>
      </c>
      <c r="H24" s="7" t="s">
        <v>6724</v>
      </c>
    </row>
    <row r="25" spans="1:8" hidden="1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6727</v>
      </c>
      <c r="H25"/>
    </row>
    <row r="26" spans="1:8" hidden="1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 hidden="1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6727</v>
      </c>
      <c r="H27"/>
    </row>
    <row r="28" spans="1:8" hidden="1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6727</v>
      </c>
      <c r="H28" s="7" t="s">
        <v>6724</v>
      </c>
    </row>
    <row r="29" spans="1:8" hidden="1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 hidden="1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 hidden="1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 hidden="1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 hidden="1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6727</v>
      </c>
      <c r="H33" s="7" t="s">
        <v>6724</v>
      </c>
    </row>
    <row r="34" spans="1:8" hidden="1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 hidden="1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 hidden="1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 hidden="1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6727</v>
      </c>
      <c r="H37" s="7" t="s">
        <v>6724</v>
      </c>
    </row>
    <row r="38" spans="1:8" hidden="1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6727</v>
      </c>
      <c r="H38" s="7" t="s">
        <v>6724</v>
      </c>
    </row>
    <row r="39" spans="1:8" hidden="1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 hidden="1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 hidden="1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6727</v>
      </c>
      <c r="H41" s="7" t="s">
        <v>6724</v>
      </c>
    </row>
    <row r="42" spans="1:8" hidden="1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 hidden="1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 hidden="1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 hidden="1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 hidden="1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6727</v>
      </c>
      <c r="H46" s="7" t="s">
        <v>6724</v>
      </c>
    </row>
    <row r="47" spans="1:8" hidden="1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 hidden="1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6727</v>
      </c>
      <c r="H48"/>
    </row>
    <row r="49" spans="1:8" hidden="1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6727</v>
      </c>
      <c r="H49" s="7" t="s">
        <v>6724</v>
      </c>
    </row>
    <row r="50" spans="1:8" hidden="1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 hidden="1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 hidden="1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 hidden="1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 hidden="1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 hidden="1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 hidden="1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 hidden="1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 hidden="1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 hidden="1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 hidden="1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 hidden="1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 hidden="1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 hidden="1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 hidden="1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 hidden="1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 hidden="1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 hidden="1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6727</v>
      </c>
      <c r="H67" s="7" t="s">
        <v>6724</v>
      </c>
    </row>
    <row r="68" spans="1:8" hidden="1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 hidden="1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6727</v>
      </c>
      <c r="H69" s="7" t="s">
        <v>6724</v>
      </c>
    </row>
    <row r="70" spans="1:8" hidden="1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6727</v>
      </c>
      <c r="H70"/>
    </row>
    <row r="71" spans="1:8" hidden="1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 hidden="1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 hidden="1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 hidden="1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6727</v>
      </c>
      <c r="H74"/>
    </row>
    <row r="75" spans="1:8" hidden="1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 hidden="1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 hidden="1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 hidden="1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 hidden="1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6727</v>
      </c>
      <c r="H80" s="7" t="s">
        <v>6724</v>
      </c>
    </row>
    <row r="81" spans="1:8" hidden="1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6727</v>
      </c>
      <c r="H81" s="7" t="s">
        <v>6724</v>
      </c>
    </row>
    <row r="82" spans="1:8" hidden="1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6727</v>
      </c>
      <c r="H82"/>
    </row>
    <row r="83" spans="1:8" hidden="1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6727</v>
      </c>
      <c r="H83"/>
    </row>
    <row r="84" spans="1:8" hidden="1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 hidden="1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 hidden="1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 hidden="1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 hidden="1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6727</v>
      </c>
      <c r="H88"/>
    </row>
    <row r="89" spans="1:8" hidden="1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 hidden="1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 hidden="1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 hidden="1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 hidden="1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 hidden="1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6727</v>
      </c>
      <c r="H94" s="7" t="s">
        <v>6724</v>
      </c>
    </row>
    <row r="95" spans="1:8" hidden="1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 hidden="1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 hidden="1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 hidden="1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 hidden="1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 hidden="1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 hidden="1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 hidden="1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 hidden="1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 hidden="1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 hidden="1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 hidden="1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 hidden="1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 hidden="1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 hidden="1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6727</v>
      </c>
      <c r="H109" s="29" t="s">
        <v>6727</v>
      </c>
    </row>
    <row r="110" spans="1:8" hidden="1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6727</v>
      </c>
      <c r="H110" s="29" t="s">
        <v>6727</v>
      </c>
    </row>
    <row r="111" spans="1:8" hidden="1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 hidden="1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6727</v>
      </c>
      <c r="H112"/>
    </row>
    <row r="113" spans="1:8" hidden="1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 hidden="1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 hidden="1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 hidden="1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 hidden="1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 hidden="1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 hidden="1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 hidden="1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 hidden="1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 hidden="1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 hidden="1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 hidden="1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29" t="s">
        <v>6727</v>
      </c>
      <c r="H124" s="7" t="s">
        <v>6724</v>
      </c>
    </row>
    <row r="125" spans="1:8" hidden="1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 hidden="1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 hidden="1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 hidden="1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 hidden="1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 hidden="1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 hidden="1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 hidden="1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 hidden="1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 hidden="1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 hidden="1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 hidden="1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 hidden="1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 hidden="1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 hidden="1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 hidden="1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 hidden="1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 hidden="1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 hidden="1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 hidden="1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 hidden="1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 hidden="1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 hidden="1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 hidden="1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 hidden="1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 hidden="1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 hidden="1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 hidden="1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 hidden="1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 hidden="1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29" t="s">
        <v>6727</v>
      </c>
      <c r="H154"/>
    </row>
    <row r="155" spans="1:8" hidden="1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29" t="s">
        <v>6727</v>
      </c>
      <c r="H155"/>
    </row>
    <row r="156" spans="1:8" hidden="1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 hidden="1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29" t="s">
        <v>6727</v>
      </c>
      <c r="H157"/>
    </row>
    <row r="158" spans="1:8" hidden="1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 hidden="1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 hidden="1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 hidden="1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 hidden="1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29" t="s">
        <v>6727</v>
      </c>
      <c r="H162"/>
    </row>
    <row r="163" spans="1:8" hidden="1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 hidden="1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 hidden="1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 hidden="1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 hidden="1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 hidden="1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 hidden="1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 hidden="1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 hidden="1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 hidden="1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29" t="s">
        <v>6727</v>
      </c>
      <c r="H172"/>
    </row>
    <row r="173" spans="1:8" hidden="1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29" t="s">
        <v>6727</v>
      </c>
      <c r="H173"/>
    </row>
    <row r="174" spans="1:8" hidden="1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 hidden="1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29" t="s">
        <v>6727</v>
      </c>
      <c r="H175"/>
    </row>
    <row r="176" spans="1:8" hidden="1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 hidden="1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 hidden="1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 hidden="1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 hidden="1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 hidden="1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 hidden="1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 hidden="1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 hidden="1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 hidden="1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29" t="s">
        <v>6727</v>
      </c>
      <c r="H185"/>
    </row>
    <row r="186" spans="1:8" hidden="1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29" t="s">
        <v>6727</v>
      </c>
      <c r="H186"/>
    </row>
    <row r="187" spans="1:8" hidden="1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29" t="s">
        <v>6727</v>
      </c>
      <c r="H187"/>
    </row>
    <row r="188" spans="1:8" hidden="1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29" t="s">
        <v>6727</v>
      </c>
      <c r="H188"/>
    </row>
    <row r="189" spans="1:8" hidden="1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29" t="s">
        <v>6727</v>
      </c>
      <c r="H189"/>
    </row>
    <row r="190" spans="1:8" hidden="1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29" t="s">
        <v>6727</v>
      </c>
      <c r="H190"/>
    </row>
    <row r="191" spans="1:8" hidden="1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29" t="s">
        <v>6727</v>
      </c>
      <c r="H191"/>
    </row>
    <row r="192" spans="1:8" hidden="1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29" t="s">
        <v>6727</v>
      </c>
      <c r="H192"/>
    </row>
    <row r="193" spans="1:8" hidden="1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29" t="s">
        <v>6727</v>
      </c>
      <c r="H193"/>
    </row>
    <row r="194" spans="1:8" hidden="1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29" t="s">
        <v>6727</v>
      </c>
      <c r="H194"/>
    </row>
    <row r="195" spans="1:8" hidden="1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29" t="s">
        <v>6727</v>
      </c>
      <c r="H195"/>
    </row>
    <row r="196" spans="1:8" hidden="1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29" t="s">
        <v>6727</v>
      </c>
      <c r="H196"/>
    </row>
    <row r="197" spans="1:8" hidden="1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29" t="s">
        <v>6727</v>
      </c>
      <c r="H197"/>
    </row>
    <row r="198" spans="1:8" hidden="1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29" t="s">
        <v>6727</v>
      </c>
      <c r="H198"/>
    </row>
    <row r="199" spans="1:8" hidden="1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29" t="s">
        <v>6727</v>
      </c>
      <c r="H199"/>
    </row>
    <row r="200" spans="1:8" hidden="1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29" t="s">
        <v>6727</v>
      </c>
      <c r="H200"/>
    </row>
    <row r="201" spans="1:8" hidden="1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29" t="s">
        <v>6727</v>
      </c>
      <c r="H201"/>
    </row>
    <row r="202" spans="1:8" hidden="1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29" t="s">
        <v>6727</v>
      </c>
      <c r="H202"/>
    </row>
    <row r="203" spans="1:8" hidden="1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29" t="s">
        <v>6727</v>
      </c>
      <c r="H203"/>
    </row>
    <row r="204" spans="1:8" hidden="1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29" t="s">
        <v>6727</v>
      </c>
      <c r="H204"/>
    </row>
    <row r="205" spans="1:8" hidden="1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29" t="s">
        <v>6727</v>
      </c>
      <c r="H205"/>
    </row>
    <row r="206" spans="1:8" hidden="1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29" t="s">
        <v>6727</v>
      </c>
      <c r="H206"/>
    </row>
    <row r="207" spans="1:8" hidden="1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29" t="s">
        <v>6727</v>
      </c>
      <c r="H207"/>
    </row>
    <row r="208" spans="1:8" hidden="1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29" t="s">
        <v>6727</v>
      </c>
      <c r="H208"/>
    </row>
    <row r="209" spans="1:8" hidden="1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29" t="s">
        <v>6727</v>
      </c>
      <c r="H209"/>
    </row>
    <row r="210" spans="1:8" hidden="1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29" t="s">
        <v>6727</v>
      </c>
      <c r="H210"/>
    </row>
    <row r="211" spans="1:8" hidden="1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29" t="s">
        <v>6727</v>
      </c>
      <c r="H211"/>
    </row>
    <row r="212" spans="1:8" hidden="1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29" t="s">
        <v>6727</v>
      </c>
      <c r="H212"/>
    </row>
    <row r="213" spans="1:8" hidden="1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29" t="s">
        <v>6727</v>
      </c>
      <c r="H213"/>
    </row>
    <row r="214" spans="1:8" hidden="1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29" t="s">
        <v>6727</v>
      </c>
      <c r="H214"/>
    </row>
    <row r="215" spans="1:8" hidden="1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29" t="s">
        <v>6727</v>
      </c>
      <c r="H215"/>
    </row>
    <row r="216" spans="1:8" hidden="1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29" t="s">
        <v>6727</v>
      </c>
      <c r="H216"/>
    </row>
    <row r="217" spans="1:8" hidden="1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29" t="s">
        <v>6727</v>
      </c>
      <c r="H217"/>
    </row>
    <row r="218" spans="1:8" hidden="1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29" t="s">
        <v>6727</v>
      </c>
      <c r="H218"/>
    </row>
    <row r="219" spans="1:8" hidden="1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29" t="s">
        <v>6727</v>
      </c>
      <c r="H219"/>
    </row>
    <row r="220" spans="1:8" hidden="1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29" t="s">
        <v>6727</v>
      </c>
      <c r="H220"/>
    </row>
    <row r="221" spans="1:8" hidden="1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29" t="s">
        <v>6727</v>
      </c>
      <c r="H221"/>
    </row>
    <row r="222" spans="1:8" hidden="1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29" t="s">
        <v>6727</v>
      </c>
      <c r="H222"/>
    </row>
    <row r="223" spans="1:8" hidden="1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29" t="s">
        <v>6727</v>
      </c>
      <c r="H223"/>
    </row>
    <row r="224" spans="1:8" hidden="1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29" t="s">
        <v>6727</v>
      </c>
      <c r="H224"/>
    </row>
    <row r="225" spans="1:8" hidden="1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29" t="s">
        <v>6727</v>
      </c>
      <c r="H225"/>
    </row>
    <row r="226" spans="1:8" hidden="1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29" t="s">
        <v>6727</v>
      </c>
      <c r="H226"/>
    </row>
    <row r="227" spans="1:8" hidden="1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29" t="s">
        <v>6727</v>
      </c>
      <c r="H227"/>
    </row>
    <row r="228" spans="1:8" hidden="1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29" t="s">
        <v>6727</v>
      </c>
      <c r="H228"/>
    </row>
    <row r="229" spans="1:8" hidden="1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 hidden="1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29" t="s">
        <v>6727</v>
      </c>
      <c r="H230"/>
    </row>
    <row r="231" spans="1:8" hidden="1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29" t="s">
        <v>6727</v>
      </c>
      <c r="H231"/>
    </row>
    <row r="232" spans="1:8" hidden="1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29" t="s">
        <v>6727</v>
      </c>
      <c r="H232"/>
    </row>
    <row r="233" spans="1:8" hidden="1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29" t="s">
        <v>6727</v>
      </c>
      <c r="H233"/>
    </row>
    <row r="234" spans="1:8" hidden="1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29" t="s">
        <v>6727</v>
      </c>
      <c r="H234"/>
    </row>
    <row r="235" spans="1:8" hidden="1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29" t="s">
        <v>6727</v>
      </c>
      <c r="H235"/>
    </row>
    <row r="236" spans="1:8" hidden="1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29" t="s">
        <v>6727</v>
      </c>
      <c r="H236"/>
    </row>
    <row r="237" spans="1:8" hidden="1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 hidden="1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29" t="s">
        <v>6727</v>
      </c>
      <c r="H238"/>
    </row>
    <row r="239" spans="1:8" hidden="1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 hidden="1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29" t="s">
        <v>6727</v>
      </c>
      <c r="H240"/>
    </row>
    <row r="241" spans="1:8" hidden="1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29" t="s">
        <v>6727</v>
      </c>
      <c r="H241"/>
    </row>
    <row r="242" spans="1:8" hidden="1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29" t="s">
        <v>6727</v>
      </c>
      <c r="H242"/>
    </row>
    <row r="243" spans="1:8" hidden="1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29" t="s">
        <v>6727</v>
      </c>
      <c r="H243"/>
    </row>
    <row r="244" spans="1:8" hidden="1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29" t="s">
        <v>6727</v>
      </c>
      <c r="H244"/>
    </row>
    <row r="245" spans="1:8" hidden="1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29" t="s">
        <v>6727</v>
      </c>
      <c r="H245"/>
    </row>
    <row r="246" spans="1:8" hidden="1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29" t="s">
        <v>6727</v>
      </c>
      <c r="H246"/>
    </row>
    <row r="247" spans="1:8" hidden="1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 hidden="1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29" t="s">
        <v>6727</v>
      </c>
      <c r="H248"/>
    </row>
    <row r="249" spans="1:8" hidden="1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29" t="s">
        <v>6727</v>
      </c>
      <c r="H249"/>
    </row>
    <row r="250" spans="1:8" hidden="1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29" t="s">
        <v>6727</v>
      </c>
      <c r="H250"/>
    </row>
    <row r="251" spans="1:8" hidden="1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 hidden="1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29" t="s">
        <v>6727</v>
      </c>
      <c r="H252"/>
    </row>
    <row r="253" spans="1:8" hidden="1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29" t="s">
        <v>6727</v>
      </c>
      <c r="H253"/>
    </row>
    <row r="254" spans="1:8" hidden="1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29" t="s">
        <v>6727</v>
      </c>
      <c r="H254"/>
    </row>
    <row r="255" spans="1:8" hidden="1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29" t="s">
        <v>6727</v>
      </c>
      <c r="H255"/>
    </row>
    <row r="256" spans="1:8" hidden="1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29" t="s">
        <v>6727</v>
      </c>
      <c r="H256"/>
    </row>
    <row r="257" spans="1:8" hidden="1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29" t="s">
        <v>6727</v>
      </c>
      <c r="H257"/>
    </row>
    <row r="258" spans="1:8" hidden="1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29" t="s">
        <v>6727</v>
      </c>
      <c r="H258"/>
    </row>
    <row r="259" spans="1:8" hidden="1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 hidden="1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 hidden="1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 hidden="1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 hidden="1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29" t="s">
        <v>6727</v>
      </c>
      <c r="H263" s="7" t="s">
        <v>6724</v>
      </c>
    </row>
    <row r="264" spans="1:8" hidden="1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 hidden="1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 hidden="1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29" t="s">
        <v>6727</v>
      </c>
      <c r="H266" s="7" t="s">
        <v>6724</v>
      </c>
    </row>
    <row r="267" spans="1:8" hidden="1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 hidden="1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29" t="s">
        <v>6727</v>
      </c>
      <c r="H268" s="7" t="s">
        <v>6724</v>
      </c>
    </row>
    <row r="269" spans="1:8" hidden="1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29" t="s">
        <v>6727</v>
      </c>
      <c r="H269" s="7" t="s">
        <v>6724</v>
      </c>
    </row>
    <row r="270" spans="1:8" hidden="1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29" t="s">
        <v>6727</v>
      </c>
      <c r="H270"/>
    </row>
    <row r="271" spans="1:8" hidden="1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 hidden="1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 hidden="1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 hidden="1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29" t="s">
        <v>6727</v>
      </c>
      <c r="H274" s="7" t="s">
        <v>6724</v>
      </c>
    </row>
    <row r="275" spans="1:8" hidden="1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29" t="s">
        <v>6727</v>
      </c>
      <c r="H275" s="7" t="s">
        <v>6724</v>
      </c>
    </row>
    <row r="276" spans="1:8" hidden="1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 hidden="1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29" t="s">
        <v>6727</v>
      </c>
      <c r="H277" s="7" t="s">
        <v>6724</v>
      </c>
    </row>
    <row r="278" spans="1:8" hidden="1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29" t="s">
        <v>6727</v>
      </c>
      <c r="H278"/>
    </row>
    <row r="279" spans="1:8" hidden="1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29" t="s">
        <v>6727</v>
      </c>
      <c r="H279"/>
    </row>
    <row r="280" spans="1:8" hidden="1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 hidden="1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29" t="s">
        <v>6727</v>
      </c>
      <c r="H281" s="7" t="s">
        <v>6724</v>
      </c>
    </row>
    <row r="282" spans="1:8" hidden="1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 hidden="1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 hidden="1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 hidden="1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 hidden="1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 hidden="1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29" t="s">
        <v>6727</v>
      </c>
      <c r="H287" s="7" t="s">
        <v>6724</v>
      </c>
    </row>
    <row r="288" spans="1:8" hidden="1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 hidden="1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 hidden="1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 hidden="1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29" t="s">
        <v>6727</v>
      </c>
      <c r="H291" s="7" t="s">
        <v>6724</v>
      </c>
    </row>
    <row r="292" spans="1:8" hidden="1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 hidden="1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 hidden="1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29" t="s">
        <v>6727</v>
      </c>
      <c r="H294" s="7" t="s">
        <v>6724</v>
      </c>
    </row>
    <row r="295" spans="1:8" hidden="1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29" t="s">
        <v>6727</v>
      </c>
      <c r="H295"/>
    </row>
    <row r="296" spans="1:8" hidden="1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29" t="s">
        <v>6727</v>
      </c>
      <c r="H296" s="7" t="s">
        <v>6724</v>
      </c>
    </row>
    <row r="297" spans="1:8" hidden="1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29" t="s">
        <v>6727</v>
      </c>
      <c r="H297" s="7" t="s">
        <v>6724</v>
      </c>
    </row>
    <row r="298" spans="1:8" hidden="1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 hidden="1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 hidden="1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 hidden="1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 hidden="1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 hidden="1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 hidden="1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 hidden="1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 hidden="1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 hidden="1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29" t="s">
        <v>6727</v>
      </c>
      <c r="H307" s="7" t="s">
        <v>6724</v>
      </c>
    </row>
    <row r="308" spans="1:8" hidden="1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 hidden="1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 hidden="1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 hidden="1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 hidden="1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 hidden="1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 hidden="1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 hidden="1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 hidden="1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29" t="s">
        <v>6727</v>
      </c>
      <c r="H316"/>
    </row>
    <row r="317" spans="1:8" hidden="1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 hidden="1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 hidden="1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 hidden="1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29" t="s">
        <v>6727</v>
      </c>
      <c r="H320"/>
    </row>
    <row r="321" spans="1:8" hidden="1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 hidden="1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 hidden="1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 hidden="1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 hidden="1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 hidden="1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 hidden="1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 hidden="1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 hidden="1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29" t="s">
        <v>6727</v>
      </c>
      <c r="H329"/>
    </row>
    <row r="330" spans="1:8" hidden="1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 hidden="1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 hidden="1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 hidden="1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29" t="s">
        <v>6727</v>
      </c>
      <c r="H333" s="7" t="s">
        <v>6724</v>
      </c>
    </row>
    <row r="334" spans="1:8" hidden="1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 hidden="1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 hidden="1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 hidden="1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 hidden="1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 hidden="1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 hidden="1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 hidden="1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 hidden="1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 hidden="1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 hidden="1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 hidden="1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 hidden="1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 hidden="1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29" t="s">
        <v>6727</v>
      </c>
      <c r="H347"/>
    </row>
    <row r="348" spans="1:8" hidden="1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 hidden="1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29" t="s">
        <v>6727</v>
      </c>
      <c r="H349"/>
    </row>
    <row r="350" spans="1:8" hidden="1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 hidden="1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29" t="s">
        <v>6727</v>
      </c>
      <c r="H351"/>
    </row>
    <row r="352" spans="1:8" hidden="1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 hidden="1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 hidden="1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 hidden="1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 hidden="1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 hidden="1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 hidden="1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 hidden="1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 hidden="1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 hidden="1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 hidden="1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29" t="s">
        <v>6727</v>
      </c>
      <c r="H362"/>
    </row>
    <row r="363" spans="1:8" hidden="1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29" t="s">
        <v>6727</v>
      </c>
      <c r="H363"/>
    </row>
    <row r="364" spans="1:8" hidden="1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29" t="s">
        <v>6727</v>
      </c>
      <c r="H364"/>
    </row>
    <row r="365" spans="1:8" hidden="1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29" t="s">
        <v>6727</v>
      </c>
      <c r="H365"/>
    </row>
    <row r="366" spans="1:8" hidden="1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29" t="s">
        <v>6727</v>
      </c>
      <c r="H366"/>
    </row>
    <row r="367" spans="1:8" hidden="1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29" t="s">
        <v>6727</v>
      </c>
      <c r="H367"/>
    </row>
  </sheetData>
  <autoFilter ref="A1:G367" xr:uid="{A21761DE-D20C-4731-A2F1-25317F434EA2}">
    <filterColumn colId="2">
      <filters>
        <filter val="SUPER GENTILANDIA - BENFICA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3A7D-2EE7-42B0-928D-1444C26EB1EF}">
  <dimension ref="A1"/>
  <sheetViews>
    <sheetView workbookViewId="0">
      <selection activeCell="I29" sqref="I29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25E0-DB66-471E-82CF-3EC1D4110E4D}">
  <dimension ref="A1:F22"/>
  <sheetViews>
    <sheetView workbookViewId="0">
      <selection activeCell="A2" sqref="A2:F22"/>
    </sheetView>
  </sheetViews>
  <sheetFormatPr defaultRowHeight="15"/>
  <cols>
    <col min="1" max="1" width="16" bestFit="1" customWidth="1"/>
    <col min="2" max="2" width="19" bestFit="1" customWidth="1"/>
    <col min="3" max="3" width="18.140625" bestFit="1" customWidth="1"/>
    <col min="4" max="4" width="34" bestFit="1" customWidth="1"/>
    <col min="5" max="5" width="23.7109375" bestFit="1" customWidth="1"/>
    <col min="6" max="6" width="7.85546875" bestFit="1" customWidth="1"/>
  </cols>
  <sheetData>
    <row r="1" spans="1:6">
      <c r="A1" s="35" t="s">
        <v>6735</v>
      </c>
      <c r="B1" s="35" t="s">
        <v>6736</v>
      </c>
      <c r="C1" s="35" t="s">
        <v>6737</v>
      </c>
      <c r="D1" s="35" t="s">
        <v>6738</v>
      </c>
      <c r="E1" s="35" t="s">
        <v>6739</v>
      </c>
      <c r="F1" s="35" t="s">
        <v>6448</v>
      </c>
    </row>
    <row r="2" spans="1:6">
      <c r="A2" s="4">
        <v>45763</v>
      </c>
      <c r="B2" s="35" t="s">
        <v>6434</v>
      </c>
      <c r="C2" s="35">
        <v>455</v>
      </c>
      <c r="D2" s="35" t="s">
        <v>53</v>
      </c>
      <c r="E2" s="35">
        <v>1210</v>
      </c>
      <c r="F2" s="35">
        <v>71</v>
      </c>
    </row>
    <row r="3" spans="1:6">
      <c r="A3" s="4">
        <v>45763</v>
      </c>
      <c r="B3" s="35" t="s">
        <v>6516</v>
      </c>
      <c r="C3" s="35">
        <v>972</v>
      </c>
      <c r="D3" s="35" t="s">
        <v>151</v>
      </c>
      <c r="E3" s="35">
        <v>1495.6</v>
      </c>
      <c r="F3" s="35">
        <v>57.6</v>
      </c>
    </row>
    <row r="4" spans="1:6">
      <c r="A4" s="4">
        <v>45763</v>
      </c>
      <c r="B4" s="35" t="s">
        <v>6431</v>
      </c>
      <c r="C4" s="35">
        <v>9295</v>
      </c>
      <c r="D4" s="35" t="s">
        <v>700</v>
      </c>
      <c r="E4" s="35">
        <v>506</v>
      </c>
      <c r="F4" s="35">
        <v>33.1</v>
      </c>
    </row>
    <row r="5" spans="1:6">
      <c r="A5" s="4">
        <v>45763</v>
      </c>
      <c r="B5" s="35" t="s">
        <v>6431</v>
      </c>
      <c r="C5" s="35">
        <v>9300</v>
      </c>
      <c r="D5" s="35" t="s">
        <v>702</v>
      </c>
      <c r="E5" s="35">
        <v>171.6</v>
      </c>
      <c r="F5" s="35">
        <v>13.2</v>
      </c>
    </row>
    <row r="6" spans="1:6">
      <c r="A6" s="4">
        <v>45763</v>
      </c>
      <c r="B6" s="35" t="s">
        <v>6431</v>
      </c>
      <c r="C6" s="35">
        <v>9586</v>
      </c>
      <c r="D6" s="35" t="s">
        <v>791</v>
      </c>
      <c r="E6" s="35">
        <v>1365.64</v>
      </c>
      <c r="F6" s="35">
        <v>119.2</v>
      </c>
    </row>
    <row r="7" spans="1:6">
      <c r="A7" s="4">
        <v>45763</v>
      </c>
      <c r="B7" s="35" t="s">
        <v>6431</v>
      </c>
      <c r="C7" s="35">
        <v>10934</v>
      </c>
      <c r="D7" s="35" t="s">
        <v>836</v>
      </c>
      <c r="E7" s="35">
        <v>242.4</v>
      </c>
      <c r="F7" s="35">
        <v>8.4</v>
      </c>
    </row>
    <row r="8" spans="1:6">
      <c r="A8" s="4">
        <v>45763</v>
      </c>
      <c r="B8" s="35" t="s">
        <v>6434</v>
      </c>
      <c r="C8" s="35">
        <v>10955</v>
      </c>
      <c r="D8" s="35" t="s">
        <v>846</v>
      </c>
      <c r="E8" s="35">
        <v>202.5</v>
      </c>
      <c r="F8" s="35">
        <v>10</v>
      </c>
    </row>
    <row r="9" spans="1:6">
      <c r="A9" s="4">
        <v>45763</v>
      </c>
      <c r="B9" s="35" t="s">
        <v>6516</v>
      </c>
      <c r="C9" s="35">
        <v>11032</v>
      </c>
      <c r="D9" s="35" t="s">
        <v>6433</v>
      </c>
      <c r="E9" s="35">
        <v>660</v>
      </c>
      <c r="F9" s="35">
        <v>15</v>
      </c>
    </row>
    <row r="10" spans="1:6">
      <c r="A10" s="4">
        <v>45763</v>
      </c>
      <c r="B10" s="35" t="s">
        <v>6516</v>
      </c>
      <c r="C10" s="35">
        <v>11047</v>
      </c>
      <c r="D10" s="35" t="s">
        <v>6740</v>
      </c>
      <c r="E10" s="35">
        <v>587</v>
      </c>
      <c r="F10" s="35">
        <v>12.4</v>
      </c>
    </row>
    <row r="11" spans="1:6">
      <c r="A11" s="4">
        <v>45763</v>
      </c>
      <c r="B11" s="35" t="s">
        <v>6431</v>
      </c>
      <c r="C11" s="35">
        <v>11242</v>
      </c>
      <c r="D11" s="35" t="s">
        <v>906</v>
      </c>
      <c r="E11" s="35">
        <v>137.69999999999999</v>
      </c>
      <c r="F11" s="35">
        <v>6.8</v>
      </c>
    </row>
    <row r="12" spans="1:6">
      <c r="A12" s="4">
        <v>45763</v>
      </c>
      <c r="B12" s="35" t="s">
        <v>6434</v>
      </c>
      <c r="C12" s="35">
        <v>11455</v>
      </c>
      <c r="D12" s="35" t="s">
        <v>941</v>
      </c>
      <c r="E12" s="35">
        <v>900</v>
      </c>
      <c r="F12" s="35">
        <v>48</v>
      </c>
    </row>
    <row r="13" spans="1:6">
      <c r="A13" s="4">
        <v>45763</v>
      </c>
      <c r="B13" s="35" t="s">
        <v>6434</v>
      </c>
      <c r="C13" s="35">
        <v>11595</v>
      </c>
      <c r="D13" s="35" t="s">
        <v>958</v>
      </c>
      <c r="E13" s="35">
        <v>876.64</v>
      </c>
      <c r="F13" s="35">
        <v>75.2</v>
      </c>
    </row>
    <row r="14" spans="1:6">
      <c r="A14" s="4">
        <v>45763</v>
      </c>
      <c r="B14" s="35" t="s">
        <v>6436</v>
      </c>
      <c r="C14" s="35">
        <v>11802</v>
      </c>
      <c r="D14" s="35" t="s">
        <v>1006</v>
      </c>
      <c r="E14" s="35">
        <v>1240</v>
      </c>
      <c r="F14" s="35">
        <v>89.6</v>
      </c>
    </row>
    <row r="15" spans="1:6">
      <c r="A15" s="4">
        <v>45763</v>
      </c>
      <c r="B15" s="35" t="s">
        <v>6436</v>
      </c>
      <c r="C15" s="35">
        <v>11803</v>
      </c>
      <c r="D15" s="35" t="s">
        <v>1007</v>
      </c>
      <c r="E15" s="35">
        <v>2608</v>
      </c>
      <c r="F15" s="35">
        <v>144.80000000000001</v>
      </c>
    </row>
    <row r="16" spans="1:6">
      <c r="A16" s="4">
        <v>45763</v>
      </c>
      <c r="B16" s="35" t="s">
        <v>6436</v>
      </c>
      <c r="C16" s="35">
        <v>11804</v>
      </c>
      <c r="D16" s="35" t="s">
        <v>1008</v>
      </c>
      <c r="E16" s="35">
        <v>1232.8</v>
      </c>
      <c r="F16" s="35">
        <v>40.4</v>
      </c>
    </row>
    <row r="17" spans="1:6">
      <c r="A17" s="4">
        <v>45763</v>
      </c>
      <c r="B17" s="35" t="s">
        <v>6436</v>
      </c>
      <c r="C17" s="35">
        <v>11851</v>
      </c>
      <c r="D17" s="35" t="s">
        <v>1016</v>
      </c>
      <c r="E17" s="35">
        <v>1601.36</v>
      </c>
      <c r="F17" s="35">
        <v>100</v>
      </c>
    </row>
    <row r="18" spans="1:6">
      <c r="A18" s="4">
        <v>45763</v>
      </c>
      <c r="B18" s="35" t="s">
        <v>6435</v>
      </c>
      <c r="C18" s="35">
        <v>11895</v>
      </c>
      <c r="D18" s="35" t="s">
        <v>1022</v>
      </c>
      <c r="E18" s="35">
        <v>3770.84</v>
      </c>
      <c r="F18" s="35">
        <v>223.6</v>
      </c>
    </row>
    <row r="19" spans="1:6">
      <c r="A19" s="4">
        <v>45763</v>
      </c>
      <c r="B19" s="35" t="s">
        <v>6435</v>
      </c>
      <c r="C19" s="35">
        <v>11896</v>
      </c>
      <c r="D19" s="35" t="s">
        <v>1023</v>
      </c>
      <c r="E19" s="35">
        <v>939.28</v>
      </c>
      <c r="F19" s="35">
        <v>35</v>
      </c>
    </row>
    <row r="20" spans="1:6">
      <c r="A20" s="4">
        <v>45763</v>
      </c>
      <c r="B20" s="35" t="s">
        <v>6436</v>
      </c>
      <c r="C20" s="35">
        <v>11898</v>
      </c>
      <c r="D20" s="35" t="s">
        <v>1024</v>
      </c>
      <c r="E20" s="35">
        <v>3318.92</v>
      </c>
      <c r="F20" s="35">
        <v>152.5</v>
      </c>
    </row>
    <row r="21" spans="1:6">
      <c r="A21" s="4">
        <v>45763</v>
      </c>
      <c r="B21" s="35" t="s">
        <v>6436</v>
      </c>
      <c r="C21" s="35">
        <v>11899</v>
      </c>
      <c r="D21" s="35" t="s">
        <v>1025</v>
      </c>
      <c r="E21" s="35">
        <v>1600.7</v>
      </c>
      <c r="F21" s="35">
        <v>92.3</v>
      </c>
    </row>
    <row r="22" spans="1:6">
      <c r="A22" s="4">
        <v>45763</v>
      </c>
      <c r="B22" s="35" t="s">
        <v>6435</v>
      </c>
      <c r="C22" s="35">
        <v>11946</v>
      </c>
      <c r="D22" s="35" t="s">
        <v>1051</v>
      </c>
      <c r="E22" s="35">
        <v>1261.4000000000001</v>
      </c>
      <c r="F22" s="35">
        <v>75.900000000000006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r l q P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K 5 a j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W o 9 a m W C n + e g B A A A D B Q A A E w A c A E Z v c m 1 1 b G F z L 1 N l Y 3 R p b 2 4 x L m 0 g o h g A K K A U A A A A A A A A A A A A A A A A A A A A A A A A A A A A 3 Z J B j t o w F I b 3 S N z B y m x A i l C Q W h a t s v A 4 g U a C h J I w q j R U y C S v g 1 X H R r a D i k a z 7 g F 6 i B 6 E i 9 W B 6 T D T p O 2 q m 2 a T + P / j 3 + / 5 f R p y w 6 R A 6 f k 9 f N v t d D t 6 S x U U 6 M o J 4 y B c h M e v S Y o + o C n O 0 D S J J w 7 y E Q f T 7 S D 7 j K U w Y A W i 9 4 N A 5 l U J w v T G j M O A 1 I 4 w u u e Q N 6 u l B q V X B B O 8 X A W g P x u 5 W 8 3 o j i J C S y a 2 E v S q 9 a x B r v d O 3 7 0 N g L O S G V C + 4 z o u I p J X p d D + c O i i U O S y Y O L O H 7 3 2 P L t + X 0 k D q T l w 8 C + f g 1 g K + N h 3 z 0 V f O Y R u 4 P i d 8 q 3 U a K 5 k K f e s k L r u L K M b + / t J M / A O a G E L 7 5 2 6 d N H t o 4 w 5 T 3 P K q d K + U d X z 3 I z t J M L c F k o L e Y n L F B X 6 k 1 T l u f D s s A P d + 2 0 V 7 v 2 9 Q 4 7 f g m i S 2 F 4 j Y U a v B v W W B x d Z Y x q F c R Z a w 1 g J G f h i T v o i D J p i u r x u 1 a f J Z I G D Z L l I G l a 8 n I U t 8 j W O F i 0 y i Q L c k v 8 0 y 4 a D P W 9 t h 9 u u 1 3 A 9 N x 7 6 3 Q 4 T 7 X f 7 E l Q u 7 5 g 2 F F F T U f 6 P A H 1 x x l / A H P 2 v X M 6 8 0 T r I U m z n / n N U B T V g W H n G s / Z v w o i s 5 1 N 7 l 4 0 x 1 3 Y U r C 8 Q / 0 J 3 j c E Y x x l O o + b m V J Y U F Y D q k C z J 5 i c e S a U U i P x w y Z i H 6 R N 3 o i o 3 o P 4 M 0 g 9 Q S w E C L Q A U A A I A C A C u W o 9 a r G k P h a U A A A D 2 A A A A E g A A A A A A A A A A A A A A A A A A A A A A Q 2 9 u Z m l n L 1 B h Y 2 t h Z 2 U u e G 1 s U E s B A i 0 A F A A C A A g A r l q P W g / K 6 a u k A A A A 6 Q A A A B M A A A A A A A A A A A A A A A A A 8 Q A A A F t D b 2 5 0 Z W 5 0 X 1 R 5 c G V z X S 5 4 b W x Q S w E C L Q A U A A I A C A C u W o 9 a m W C n + e g B A A A D B Q A A E w A A A A A A A A A A A A A A A A D i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G w A A A A A A A B Y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x M z Y 3 Z j N j L T F m Y m Y t N D B l Y i 1 i M m J i L T M w N D l i M T Y 1 N j U 2 M i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V O R E V S R c O H T 1 N f W F 9 M Q V R f T E 9 O R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1 Q x O T o y M T o w N i 4 1 N T k 0 O D E 3 W i I g L z 4 8 R W 5 0 c n k g V H l w Z T 0 i R m l s b E N v b H V t b l R 5 c G V z I i B W Y W x 1 Z T 0 i c 0 F 3 W U d C Z 1 l H Q m d Z R 0 J n W T 0 i I C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U 5 E R V J F w 4 d P U y B Y I E x B V C B M T 0 5 H L 1 R p c G 8 g Q W x 0 Z X J h Z G 8 u e 0 P D k 0 R J R 0 8 s M H 0 m c X V v d D s s J n F 1 b 3 Q 7 U 2 V j d G l v b j E v R U 5 E R V J F w 4 d P U y B Y I E x B V C B M T 0 5 H L 1 R p c G 8 g Q W x 0 Z X J h Z G 8 u e 0 N M S U V O V E U s M X 0 m c X V v d D s s J n F 1 b 3 Q 7 U 2 V j d G l v b j E v R U 5 E R V J F w 4 d P U y B Y I E x B V C B M T 0 5 H L 1 R p c G 8 g Q W x 0 Z X J h Z G 8 u e 1 J F R E U s M n 0 m c X V v d D s s J n F 1 b 3 Q 7 U 2 V j d G l v b j E v R U 5 E R V J F w 4 d P U y B Y I E x B V C B M T 0 5 H L 1 R p c G 8 g Q W x 0 Z X J h Z G 8 u e 1 N V Q l J F R E U s M 3 0 m c X V v d D s s J n F 1 b 3 Q 7 U 2 V j d G l v b j E v R U 5 E R V J F w 4 d P U y B Y I E x B V C B M T 0 5 H L 1 R p c G 8 g Q W x 0 Z X J h Z G 8 u e 0 x P R 1 J B R E 9 V U k 8 s N H 0 m c X V v d D s s J n F 1 b 3 Q 7 U 2 V j d G l v b j E v R U 5 E R V J F w 4 d P U y B Y I E x B V C B M T 0 5 H L 1 R p c G 8 g Q W x 0 Z X J h Z G 8 u e 0 5 V T U V S T y w 1 f S Z x d W 9 0 O y w m c X V v d D t T Z W N 0 a W 9 u M S 9 F T k R F U k X D h 0 9 T I F g g T E F U I E x P T k c v V G l w b y B B b H R l c m F k b y 5 7 Q k F J U l J P L D Z 9 J n F 1 b 3 Q 7 L C Z x d W 9 0 O 1 N l Y 3 R p b 2 4 x L 0 V O R E V S R c O H T 1 M g W C B M Q V Q g T E 9 O R y 9 U a X B v I E F s d G V y Y W R v L n t D S U R B R E U s N 3 0 m c X V v d D s s J n F 1 b 3 Q 7 U 2 V j d G l v b j E v R U 5 E R V J F w 4 d P U y B Y I E x B V C B M T 0 5 H L 1 R p c G 8 g Q W x 0 Z X J h Z G 8 u e 0 V O R E V S R c O H T y w 4 f S Z x d W 9 0 O y w m c X V v d D t T Z W N 0 a W 9 u M S 9 F T k R F U k X D h 0 9 T I F g g T E F U I E x P T k c v V G l w b y B B b H R l c m F k b y 5 7 Q T A w X 0 x B V C w 5 f S Z x d W 9 0 O y w m c X V v d D t T Z W N 0 a W 9 u M S 9 F T k R F U k X D h 0 9 T I F g g T E F U I E x P T k c v V G l w b y B B b H R l c m F k b y 5 7 Q T A w X 0 x P T k c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k R F U k U l Q z M l O D d P U y U y M F g l M j B M Q V Q l M j B M T 0 5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j Y 0 N 2 V j M C 0 x Z j h l L T R k Y z Q t Y T g 2 M C 0 1 N T k 2 M W N m O W Y w Z D g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a X N 0 Y V 9 h d H V h b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V U M T Q 6 M j E 6 M j g u M z Y 3 N T I 2 N 1 o i I C 8 + P E V u d H J 5 I F R 5 c G U 9 I k Z p b G x D b 2 x 1 b W 5 U e X B l c y I g V m F s d W U 9 I n N C d 1 l E Q m h F R i I g L z 4 8 R W 5 0 c n k g V H l w Z T 0 i R m l s b E N v b H V t b k 5 h b W V z I i B W Y W x 1 Z T 0 i c 1 s m c X V v d D t N M D Z f R F R T Q U l E Q S Z x d W 9 0 O y w m c X V v d D t N M D Z f V k V J Q 1 9 Q T E F D Q S Z x d W 9 0 O y w m c X V v d D t N M D Z f S U R f Q 0 x J R U 5 U R S Z x d W 9 0 O y w m c X V v d D t B M D B f R k F O V E F T S U E m c X V v d D s s J n F 1 b 3 Q 7 U 2 9 t Y S B k Z S B N M D Z f V E 9 U U F J P J n F 1 b 3 Q 7 L C Z x d W 9 0 O 1 B F U 0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a X N 0 Y S B h d H V h b C 9 U a X B v I E F s d G V y Y W R v L n t N M D Z f R F R T Q U l E Q S w w f S Z x d W 9 0 O y w m c X V v d D t T Z W N 0 a W 9 u M S 9 s b 2 d p c 3 R h I G F 0 d W F s L 1 R p c G 8 g Q W x 0 Z X J h Z G 8 u e 0 0 w N l 9 W R U l D X 1 B M Q U N B L D F 9 J n F 1 b 3 Q 7 L C Z x d W 9 0 O 1 N l Y 3 R p b 2 4 x L 2 x v Z 2 l z d G E g Y X R 1 Y W w v V G l w b y B B b H R l c m F k b y 5 7 T T A 2 X 0 l E X 0 N M S U V O V E U s M n 0 m c X V v d D s s J n F 1 b 3 Q 7 U 2 V j d G l v b j E v b G 9 n a X N 0 Y S B h d H V h b C 9 U a X B v I E F s d G V y Y W R v L n t B M D B f R k F O V E F T S U E s M 3 0 m c X V v d D s s J n F 1 b 3 Q 7 U 2 V j d G l v b j E v b G 9 n a X N 0 Y S B h d H V h b C 9 U a X B v I E F s d G V y Y W R v L n t T b 2 1 h I G R l I E 0 w N l 9 U T 1 R Q U k 8 s N H 0 m c X V v d D s s J n F 1 b 3 Q 7 U 2 V j d G l v b j E v b G 9 n a X N 0 Y S B h d H V h b C 9 U a X B v I E F s d G V y Y W R v L n t Q R V N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p c 3 R h J T I w Y X R 1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6 q Z E 7 b f e k C v n Z B F s M l 7 P A A A A A A C A A A A A A A Q Z g A A A A E A A C A A A A C I B U N F 4 m I U R D 0 B C l r j R h y q B 1 6 Q b Y q K 9 k t n p 4 K n a a W o / w A A A A A O g A A A A A I A A C A A A A C R O t 8 n h 2 N B L H m d m A U Q / a z V 3 a S n l i 3 Q p N z n o 3 s j O J f T 7 l A A A A C q c Z 2 s 8 Y w E v I 5 z q / R G S w k 7 0 v I o O X K s W x j s C p g Y G S N S U 3 2 k g L D e a e / N N I j 7 Q b A f c Y m o B v m J 6 o + M V J S U 7 G S 2 m 5 l 7 D p g O q K g H D V W t v H v 6 p g p j b k A A A A A J j A Q 8 j I c c i j T / J i D 6 s P 4 7 M W Y s b N J l K r K z v 1 T 4 + 8 k 9 d u 4 U d r 4 t D 8 b F s K D T z / 4 P R e 3 K q g 6 8 Z x + j q o E e 6 m U a E B 6 4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COORDENADAS</vt:lpstr>
      <vt:lpstr>pesoCaminhao</vt:lpstr>
      <vt:lpstr>dbcaminhoes</vt:lpstr>
      <vt:lpstr>horarios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CACAU</cp:lastModifiedBy>
  <cp:lastPrinted>2025-04-10T16:25:12Z</cp:lastPrinted>
  <dcterms:created xsi:type="dcterms:W3CDTF">2025-04-07T12:15:12Z</dcterms:created>
  <dcterms:modified xsi:type="dcterms:W3CDTF">2025-04-15T14:39:23Z</dcterms:modified>
</cp:coreProperties>
</file>