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EC701A10-2A8D-4A8B-A3A0-F75D1E79E2A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L19" i="6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<sst xmlns="http://schemas.openxmlformats.org/spreadsheetml/2006/main" count="9308" uniqueCount="3671">
  <si>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</si>
  <si>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</si>
  <si>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</si>
  <si>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</si>
  <si>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</si>
  <si>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</si>
  <si>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</si>
  <si>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</si>
  <si>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</si>
  <si>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</si>
  <si>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</si>
  <si>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</si>
  <si>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</si>
  <si>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</si>
  <si>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</si>
  <si>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</si>
  <si>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</si>
  <si>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</si>
  <si>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</si>
  <si>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</si>
  <si>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</si>
  <si>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</si>
  <si>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</si>
  <si>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</si>
  <si>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</si>
  <si>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</si>
  <si>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</si>
  <si>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</si>
  <si>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</si>
  <si>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</si>
  <si>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</si>
  <si>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</si>
  <si>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</si>
  <si>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</si>
  <si>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</si>
  <si>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</si>
  <si>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</si>
  <si>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</si>
  <si>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</si>
  <si>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</si>
  <si>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</si>
  <si>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</si>
  <si>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</si>
  <si>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</si>
  <si>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</si>
  <si>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</si>
  <si>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</si>
  <si>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</si>
  <si>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</si>
  <si>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</si>
  <si>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</si>
  <si>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</si>
  <si>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</si>
  <si>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</si>
  <si>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</si>
  <si>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</si>
  <si>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</si>
  <si>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</si>
  <si>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</si>
  <si>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</si>
  <si>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</si>
  <si>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</si>
  <si>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</si>
  <si>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</si>
  <si>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</si>
  <si>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</si>
  <si>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</si>
  <si>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</si>
  <si>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</si>
  <si>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</si>
  <si>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</si>
  <si>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</si>
  <si>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</si>
  <si>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</si>
  <si>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</si>
  <si>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</si>
  <si>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</si>
  <si>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</si>
  <si>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</si>
  <si>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</si>
  <si>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</si>
  <si>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</si>
  <si>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</si>
  <si>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</si>
  <si>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</si>
  <si>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</si>
  <si>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</si>
  <si>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</si>
  <si>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</si>
  <si>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</si>
  <si>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</si>
  <si>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</si>
  <si>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</si>
  <si>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</si>
  <si>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</si>
  <si>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</si>
  <si>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</si>
  <si>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</si>
  <si>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</si>
  <si>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</si>
  <si>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</si>
  <si>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</si>
  <si>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</si>
  <si>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</si>
  <si>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</si>
  <si>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</si>
  <si>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</si>
  <si>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</si>
  <si>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</si>
  <si>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</si>
  <si>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</si>
  <si>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</si>
  <si>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</si>
  <si>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</si>
  <si>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</si>
  <si>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</si>
  <si>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</si>
  <si>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</si>
  <si>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</si>
  <si>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</si>
  <si>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</si>
  <si>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</si>
  <si>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</si>
  <si>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</si>
  <si>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</si>
  <si>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</si>
  <si>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</si>
  <si>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</si>
  <si>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</si>
  <si>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</si>
  <si>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</si>
  <si>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</si>
  <si>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</si>
  <si>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</si>
  <si>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</si>
  <si>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</si>
  <si>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</si>
  <si>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</si>
  <si>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</si>
  <si>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</si>
  <si>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</si>
  <si>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</si>
  <si>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</si>
  <si>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</si>
  <si>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</si>
  <si>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</si>
  <si>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</si>
  <si>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</si>
  <si>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</si>
  <si>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</si>
  <si>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</si>
  <si>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</si>
  <si>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</si>
  <si>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</si>
  <si>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</si>
  <si>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</si>
  <si>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</si>
  <si>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</si>
  <si>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</si>
  <si>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</si>
  <si>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</si>
  <si>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</si>
  <si>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</si>
  <si>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</si>
  <si>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</si>
  <si>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</si>
  <si>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</si>
  <si>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</si>
  <si>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</si>
  <si>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</si>
  <si>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</si>
  <si>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</si>
  <si>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</si>
  <si>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</si>
  <si>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</si>
  <si>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</si>
  <si>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</si>
  <si>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</si>
  <si>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</si>
  <si>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</si>
  <si>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</si>
  <si>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</si>
  <si>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</si>
  <si>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</si>
  <si>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</si>
  <si>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</si>
  <si>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</si>
  <si>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</si>
  <si>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</si>
  <si>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</si>
  <si>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</si>
  <si>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</si>
  <si>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</si>
  <si>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</si>
  <si>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</si>
  <si>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</si>
  <si>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</si>
  <si>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</si>
  <si>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</si>
  <si>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</si>
  <si>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</si>
  <si>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</si>
  <si>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</si>
  <si>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</si>
  <si>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</si>
  <si>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</si>
  <si>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</si>
  <si>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</si>
  <si>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</si>
  <si>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</si>
  <si>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</si>
  <si>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</si>
  <si>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</si>
  <si>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</si>
  <si>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</si>
  <si>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</si>
  <si>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</si>
  <si>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</si>
  <si>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</si>
  <si>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</si>
  <si>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</si>
  <si>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</si>
  <si>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</si>
  <si>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</si>
  <si>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</si>
  <si>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</si>
  <si>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</si>
  <si>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</si>
  <si>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</si>
  <si>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</si>
  <si>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</si>
  <si>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</si>
  <si>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</si>
  <si>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</si>
  <si>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</si>
  <si>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</si>
  <si>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</si>
  <si>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</si>
  <si>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</si>
  <si>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</si>
  <si>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</si>
  <si>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</si>
  <si>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</si>
  <si>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</si>
  <si>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</si>
  <si>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</si>
  <si>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</si>
  <si>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</si>
  <si>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</si>
  <si>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</si>
  <si>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</si>
  <si>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</si>
  <si>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</si>
  <si>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</si>
  <si>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</si>
  <si>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</si>
  <si>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</si>
  <si>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</si>
  <si>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</si>
  <si>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</si>
  <si>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</si>
  <si>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</si>
  <si>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</si>
  <si>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</si>
  <si>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</si>
  <si>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</si>
  <si>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</si>
  <si>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</si>
  <si>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</si>
  <si>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</si>
  <si>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</si>
  <si>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</si>
  <si>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</si>
  <si>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</si>
  <si>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</si>
  <si>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</si>
  <si>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</si>
  <si>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</si>
  <si>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</si>
  <si>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</si>
  <si>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</si>
  <si>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</si>
  <si>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</si>
  <si>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</si>
  <si>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</si>
  <si>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</si>
  <si>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</si>
  <si>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</si>
  <si>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</si>
  <si>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</si>
  <si>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</si>
  <si>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</si>
  <si>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</si>
  <si>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</si>
  <si>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</si>
  <si>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</si>
  <si>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</si>
  <si>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</si>
  <si>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</si>
  <si>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</si>
  <si>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</si>
  <si>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</si>
  <si>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</si>
  <si>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</si>
  <si>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</si>
  <si>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</si>
  <si>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</si>
  <si>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</si>
  <si>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</si>
  <si>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</si>
  <si>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</si>
  <si>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</si>
  <si>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</si>
  <si>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</si>
  <si>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</si>
  <si>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</si>
  <si>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</si>
  <si>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</si>
  <si>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</si>
  <si>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</si>
  <si>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</si>
  <si>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</si>
  <si>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</si>
  <si>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</si>
  <si>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</si>
  <si>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</si>
  <si>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</si>
  <si>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</si>
  <si>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</si>
  <si>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</si>
  <si>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</si>
  <si>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</si>
  <si>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</si>
  <si>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</si>
  <si>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</si>
  <si>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</si>
  <si>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</si>
  <si>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</si>
  <si>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</si>
  <si>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</si>
  <si>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</si>
  <si>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</si>
  <si>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</si>
  <si>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</si>
  <si>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</si>
  <si>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</si>
  <si>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</si>
  <si>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</si>
  <si>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</si>
  <si>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</si>
  <si>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</si>
  <si>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</si>
  <si>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</si>
  <si>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</si>
  <si>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</si>
  <si>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</si>
  <si>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</si>
  <si>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</si>
  <si>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</si>
  <si>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</si>
  <si>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</si>
  <si>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</si>
  <si>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</si>
  <si>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</si>
  <si>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</si>
  <si>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</si>
  <si>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</si>
  <si>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</si>
  <si>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</si>
  <si>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</si>
  <si>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</si>
  <si>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</si>
  <si>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</si>
  <si>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</si>
  <si>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</si>
  <si>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</si>
  <si>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</si>
  <si>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</si>
  <si>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</si>
  <si>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</si>
  <si>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</si>
  <si>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</si>
  <si>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</si>
  <si>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</si>
  <si>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</si>
  <si>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</si>
  <si>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</si>
  <si>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</si>
  <si>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</si>
  <si>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</si>
  <si>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</si>
  <si>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</si>
  <si>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</si>
  <si>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</si>
  <si>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</si>
  <si>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</si>
  <si>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</si>
  <si>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</si>
  <si>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</si>
  <si>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</si>
  <si>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</si>
  <si>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</si>
  <si>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</si>
  <si>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</si>
  <si>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</si>
  <si>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</si>
  <si>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</si>
  <si>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</si>
  <si>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</si>
  <si>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</si>
  <si>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</si>
  <si>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</si>
  <si>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</si>
  <si>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</si>
  <si>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</si>
  <si>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</si>
  <si>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</si>
  <si>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</si>
  <si>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</si>
  <si>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</si>
  <si>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</si>
  <si>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</si>
  <si>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</si>
  <si>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</si>
  <si>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</si>
  <si>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</si>
  <si>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</si>
  <si>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</si>
  <si>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</si>
  <si>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</si>
  <si>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</si>
  <si>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</si>
  <si>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</si>
  <si>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</si>
  <si>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</si>
  <si>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</si>
  <si>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</si>
  <si>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</si>
  <si>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</si>
  <si>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</si>
  <si>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</si>
  <si>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</si>
  <si>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</si>
  <si>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</si>
  <si>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</si>
  <si>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</si>
  <si>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</si>
  <si>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</si>
  <si>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</si>
  <si>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</si>
  <si>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</si>
  <si>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</si>
  <si>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</si>
  <si>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</si>
  <si>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</si>
  <si>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</si>
  <si>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</si>
  <si>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</si>
  <si>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</si>
  <si>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</si>
  <si>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</si>
  <si>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</si>
  <si>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</si>
  <si>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</si>
  <si>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</si>
  <si>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</si>
  <si>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</si>
  <si>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</si>
  <si>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</si>
  <si>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</si>
  <si>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</si>
  <si>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</si>
  <si>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</si>
  <si>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</si>
  <si>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</si>
  <si>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</si>
  <si>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</si>
  <si>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</si>
  <si>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</si>
  <si>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</si>
  <si>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</si>
  <si>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</si>
  <si>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</si>
  <si>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</si>
  <si>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</si>
  <si>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</si>
  <si>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</si>
  <si>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</si>
  <si>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</si>
  <si>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</si>
  <si>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</si>
  <si>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</si>
  <si>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</si>
  <si>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</si>
  <si>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</si>
  <si>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</si>
  <si>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</si>
  <si>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</si>
  <si>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</si>
  <si>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</si>
  <si>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</si>
  <si>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</si>
  <si>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</si>
  <si>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</si>
  <si>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</si>
  <si>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</si>
  <si>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</si>
  <si>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</si>
  <si>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</si>
  <si>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</si>
  <si>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</si>
  <si>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</si>
  <si>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</si>
  <si>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</si>
  <si>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</si>
  <si>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</si>
  <si>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</si>
  <si>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</si>
  <si>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</si>
  <si>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</si>
  <si>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</si>
  <si>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</si>
  <si>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</si>
  <si>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</si>
  <si>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</si>
  <si>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</si>
  <si>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</si>
  <si>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</si>
  <si>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</si>
  <si>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</si>
  <si>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</si>
  <si>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</si>
  <si>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</si>
  <si>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</si>
  <si>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</si>
  <si>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</si>
  <si>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</si>
  <si>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</si>
  <si>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</si>
  <si>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</si>
  <si>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</si>
  <si>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</si>
  <si>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</si>
  <si>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</si>
  <si>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</si>
  <si>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</si>
  <si>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</si>
  <si>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</si>
  <si>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</si>
  <si>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</si>
  <si>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</si>
  <si>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</si>
  <si>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</si>
  <si>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</si>
  <si>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</si>
  <si>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</si>
  <si>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</si>
  <si>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</si>
  <si>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</si>
  <si>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</si>
  <si>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</si>
  <si>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</si>
  <si>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</si>
  <si>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</si>
  <si>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</si>
  <si>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</si>
  <si>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</si>
  <si>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</si>
  <si>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</si>
  <si>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</si>
  <si>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</si>
  <si>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</si>
  <si>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</si>
  <si>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</si>
  <si>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</si>
  <si>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</si>
  <si>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</si>
  <si>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</si>
  <si>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</si>
  <si>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</si>
  <si>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</si>
  <si>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</si>
  <si>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</si>
  <si>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</si>
  <si>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</si>
  <si>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</si>
  <si>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</si>
  <si>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</si>
  <si>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</si>
  <si>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</si>
  <si>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</si>
  <si>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</si>
  <si>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</si>
  <si>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</si>
  <si>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</si>
  <si>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</si>
  <si>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</si>
  <si>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</si>
  <si>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</si>
  <si>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</si>
  <si>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</si>
  <si>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</si>
  <si>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</si>
  <si>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</si>
  <si>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</si>
  <si>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</si>
  <si>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</si>
  <si>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</si>
  <si>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</si>
  <si>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</si>
  <si>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</si>
  <si>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</si>
  <si>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</si>
  <si>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</si>
  <si>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</si>
  <si>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</si>
  <si>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</si>
  <si>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</si>
  <si>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</si>
  <si>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</si>
  <si>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</si>
  <si>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</si>
  <si>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</si>
  <si>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</si>
  <si>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</si>
  <si>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</si>
  <si>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</si>
  <si>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</si>
  <si>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</si>
  <si>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</si>
  <si>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</si>
  <si>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</si>
  <si>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</si>
  <si>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</si>
  <si>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</si>
  <si>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</si>
  <si>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</si>
  <si>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</si>
  <si>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</si>
  <si>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</si>
  <si>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</si>
  <si>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</si>
  <si>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</si>
  <si>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</si>
  <si>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</si>
  <si>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</si>
  <si>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</si>
  <si>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</si>
  <si>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</si>
  <si>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</si>
  <si>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</si>
  <si>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</si>
  <si>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</si>
  <si>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</si>
  <si>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</si>
  <si>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</si>
  <si>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</si>
  <si>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</si>
  <si>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</si>
  <si>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</si>
  <si>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</si>
  <si>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</si>
  <si>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</si>
  <si>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</si>
  <si>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</si>
  <si>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</si>
  <si>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</si>
  <si>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</si>
  <si>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</si>
  <si>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</si>
  <si>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</si>
  <si>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</si>
  <si>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</si>
  <si>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</si>
  <si>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</si>
  <si>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</si>
  <si>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</si>
  <si>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</si>
  <si>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</si>
  <si>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</si>
  <si>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</si>
  <si>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</si>
  <si>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</si>
  <si>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</si>
  <si>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</si>
  <si>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</si>
  <si>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</si>
  <si>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</si>
  <si>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</si>
  <si>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</si>
  <si>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</si>
  <si>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</si>
  <si>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</si>
  <si>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</si>
  <si>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</si>
  <si>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</si>
  <si>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</si>
  <si>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</si>
  <si>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</si>
  <si>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</si>
  <si>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</si>
  <si>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</si>
  <si>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</si>
  <si>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</si>
  <si>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</si>
  <si>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</si>
  <si>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</si>
  <si>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</si>
  <si>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</si>
  <si>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</si>
  <si>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</si>
  <si>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</si>
  <si>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</si>
  <si>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</si>
  <si>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</si>
  <si>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</si>
  <si>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</si>
  <si>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</si>
  <si>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</si>
  <si>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</si>
  <si>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</si>
  <si>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</si>
  <si>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</si>
  <si>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</si>
  <si>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</si>
  <si>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</si>
  <si>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</si>
  <si>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</si>
  <si>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</si>
  <si>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</si>
  <si>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</si>
  <si>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</si>
  <si>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</si>
  <si>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</si>
  <si>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</si>
  <si>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</si>
  <si>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</si>
  <si>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</si>
  <si>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</si>
  <si>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</si>
  <si>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</si>
  <si>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</si>
  <si>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</si>
  <si>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</si>
  <si>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</si>
  <si>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</si>
  <si>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</si>
  <si>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</si>
  <si>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</si>
  <si>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</si>
  <si>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</si>
  <si>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</si>
  <si>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</si>
  <si>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</si>
  <si>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</si>
  <si>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</si>
  <si>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</si>
  <si>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</si>
  <si>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</si>
  <si>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</si>
  <si>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</si>
  <si>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</si>
  <si>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</si>
  <si>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</si>
  <si>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</si>
  <si>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</si>
  <si>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</si>
  <si>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</si>
  <si>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</si>
  <si>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</si>
  <si>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</si>
  <si>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</si>
  <si>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</si>
  <si>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</si>
  <si>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</si>
  <si>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</si>
  <si>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</si>
  <si>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</si>
  <si>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</si>
  <si>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</si>
  <si>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</si>
  <si>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</si>
  <si>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</si>
  <si>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</si>
  <si>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</si>
  <si>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</si>
  <si>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</si>
  <si>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</si>
  <si>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</si>
  <si>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</si>
  <si>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</si>
  <si>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</si>
  <si>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</si>
  <si>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</si>
  <si>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</si>
  <si>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</si>
  <si>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</si>
  <si>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</si>
  <si>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</si>
  <si>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</si>
  <si>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</si>
  <si>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</si>
  <si>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</si>
  <si>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</si>
  <si>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</si>
  <si>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</si>
  <si>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</si>
  <si>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</si>
  <si>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</si>
  <si>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</si>
  <si>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</si>
  <si>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</si>
  <si>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</si>
  <si>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</si>
  <si>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</si>
  <si>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</si>
  <si>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</si>
  <si>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</si>
  <si>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</si>
  <si>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</si>
  <si>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</si>
  <si>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</si>
  <si>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</si>
  <si>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</si>
  <si>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</si>
  <si>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</si>
  <si>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</si>
  <si>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</si>
  <si>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</si>
  <si>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</si>
  <si>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</si>
  <si>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</si>
  <si>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</si>
  <si>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</si>
  <si>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</si>
  <si>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</si>
  <si>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</si>
  <si>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</si>
  <si>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</si>
  <si>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</si>
  <si>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</si>
  <si>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</si>
  <si>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</si>
  <si>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</si>
  <si>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</si>
  <si>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</si>
  <si>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</si>
  <si>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</si>
  <si>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</si>
  <si>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</si>
  <si>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</si>
  <si>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</si>
  <si>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</si>
  <si>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</si>
  <si>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</si>
  <si>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</si>
  <si>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</si>
  <si>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</si>
  <si>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</si>
  <si>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</si>
  <si>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</si>
  <si>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</si>
  <si>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</si>
  <si>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</si>
  <si>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</si>
  <si>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</si>
  <si>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</si>
  <si>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</si>
  <si>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</si>
  <si>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</si>
  <si>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</si>
  <si>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</si>
  <si>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</si>
  <si>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</si>
  <si>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</si>
  <si>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</si>
  <si>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</si>
  <si>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</si>
  <si>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</si>
  <si>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</si>
  <si>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</si>
  <si>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</si>
  <si>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</si>
  <si>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</si>
  <si>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</si>
  <si>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</si>
  <si>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</si>
  <si>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</si>
  <si>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</si>
  <si>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</si>
  <si>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</si>
  <si>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</si>
  <si>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</si>
  <si>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</si>
  <si>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</si>
  <si>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</si>
  <si>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</si>
  <si>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</si>
  <si>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</si>
  <si>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</si>
  <si>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</si>
  <si>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</si>
  <si>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</si>
  <si>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</si>
  <si>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</si>
  <si>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</si>
  <si>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</si>
  <si>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</si>
  <si>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</si>
  <si>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</si>
  <si>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</si>
  <si>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</si>
  <si>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</si>
  <si>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</si>
  <si>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</si>
  <si>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</si>
  <si>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</si>
  <si>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</si>
  <si>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</si>
  <si>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</si>
  <si>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</si>
  <si>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</si>
  <si>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</si>
  <si>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</si>
  <si>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</si>
  <si>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</si>
  <si>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</si>
  <si>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</si>
  <si>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</si>
  <si>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</si>
  <si>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</si>
  <si>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</si>
  <si>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</si>
  <si>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</si>
  <si>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</si>
  <si>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</si>
  <si>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</si>
  <si>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</si>
  <si>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</si>
  <si>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</si>
  <si>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</si>
  <si>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</si>
  <si>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</si>
  <si>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</si>
  <si>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</si>
  <si>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</si>
  <si>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</si>
  <si>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</si>
  <si>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</si>
  <si>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</si>
  <si>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</si>
  <si>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</si>
  <si>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</si>
  <si>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</si>
  <si>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</si>
  <si>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</si>
  <si>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</si>
  <si>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</si>
  <si>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</si>
  <si>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</si>
  <si>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</si>
  <si>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</si>
  <si>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</si>
  <si>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</si>
  <si>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</si>
  <si>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</si>
  <si>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</si>
  <si>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</si>
  <si>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</si>
  <si>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</si>
  <si>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</si>
  <si>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</si>
  <si>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</si>
  <si>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</si>
  <si>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</si>
  <si>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</si>
  <si>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</si>
  <si>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</si>
  <si>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</si>
  <si>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</si>
  <si>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</si>
  <si>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</si>
  <si>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</si>
  <si>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</si>
  <si>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</si>
  <si>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</si>
  <si>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</si>
  <si>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</si>
  <si>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</si>
  <si>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</si>
  <si>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</si>
  <si>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</si>
  <si>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</si>
  <si>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</si>
  <si>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</si>
  <si>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</si>
  <si>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</si>
  <si>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</si>
  <si>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</si>
  <si>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</si>
  <si>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</si>
  <si>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</si>
  <si>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</si>
  <si>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</si>
  <si>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</si>
  <si>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</si>
  <si>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</si>
  <si>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</si>
  <si>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</si>
  <si>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</si>
  <si>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</si>
  <si>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</si>
  <si>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</si>
  <si>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</si>
  <si>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</si>
  <si>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</si>
  <si>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</si>
  <si>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</si>
  <si>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</si>
  <si>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</si>
  <si>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</si>
  <si>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</si>
  <si>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</si>
  <si>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</si>
  <si>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</si>
  <si>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</si>
  <si>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</si>
  <si>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</si>
  <si>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</si>
  <si>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</si>
  <si>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</si>
  <si>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</si>
  <si>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</si>
  <si>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</si>
  <si>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</si>
  <si>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</si>
  <si>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</si>
  <si>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</si>
  <si>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</si>
  <si>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</si>
  <si>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</si>
  <si>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</si>
  <si>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</si>
  <si>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</si>
  <si>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</si>
  <si>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</si>
  <si>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</si>
  <si>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</si>
  <si>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</si>
  <si>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</si>
  <si>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</si>
  <si>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</si>
  <si>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</si>
  <si>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</si>
  <si>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</si>
  <si>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</si>
  <si>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</si>
  <si>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</si>
  <si>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</si>
  <si>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</si>
  <si>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</si>
  <si>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</si>
  <si>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</si>
  <si>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</si>
  <si>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</si>
  <si>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</si>
  <si>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</si>
  <si>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</si>
  <si>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</si>
  <si>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</si>
  <si>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</si>
  <si>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</si>
  <si>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</si>
  <si>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</si>
  <si>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</si>
  <si>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</si>
  <si>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</si>
  <si>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</si>
  <si>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</si>
  <si>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</si>
  <si>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</si>
  <si>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</si>
  <si>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</si>
  <si>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</si>
  <si>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</si>
  <si>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</si>
  <si>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</si>
  <si>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</si>
  <si>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</si>
  <si>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</si>
  <si>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</si>
  <si>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</si>
  <si>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</si>
  <si>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</si>
  <si>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</si>
  <si>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</si>
  <si>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</si>
  <si>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</si>
  <si>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</si>
  <si>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</si>
  <si>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</si>
  <si>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</si>
  <si>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</si>
  <si>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</si>
  <si>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</si>
  <si>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</si>
  <si>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</si>
  <si>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</si>
  <si>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</si>
  <si>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</si>
  <si>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</si>
  <si>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</si>
  <si>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</si>
  <si>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</si>
  <si>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</si>
  <si>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</si>
  <si>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</si>
  <si>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</si>
  <si>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</si>
  <si>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</si>
  <si>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</si>
  <si>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</si>
  <si>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</si>
  <si>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</si>
  <si>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</si>
  <si>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</si>
  <si>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</si>
  <si>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</si>
  <si>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</si>
  <si>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</si>
  <si>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</si>
  <si>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</si>
  <si>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</si>
  <si>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</si>
  <si>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</si>
  <si>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</si>
  <si>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</si>
  <si>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</si>
  <si>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</si>
  <si>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</si>
  <si>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</si>
  <si>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</si>
  <si>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</si>
  <si>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</si>
  <si>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</si>
  <si>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</si>
  <si>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</si>
  <si>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</si>
  <si>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</si>
  <si>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</si>
  <si>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</si>
  <si>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</si>
  <si>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</si>
  <si>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</si>
  <si>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</si>
  <si>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</si>
  <si>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</si>
  <si>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</si>
  <si>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</si>
  <si>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</si>
  <si>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</si>
  <si>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</si>
  <si>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</si>
  <si>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</si>
  <si>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</si>
  <si>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</si>
  <si>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</si>
  <si>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</si>
  <si>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</si>
  <si>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</si>
  <si>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</si>
  <si>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</si>
  <si>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</si>
  <si>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</si>
  <si>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</si>
  <si>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</si>
  <si>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</si>
  <si>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</si>
  <si>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</si>
  <si>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</si>
  <si>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</si>
  <si>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</si>
  <si>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</si>
  <si>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</si>
  <si>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</si>
  <si>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</si>
  <si>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</si>
  <si>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</si>
  <si>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</si>
  <si>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</si>
  <si>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</si>
  <si>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</si>
  <si>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</si>
  <si>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</si>
  <si>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</si>
  <si>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</si>
  <si>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</si>
  <si>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</si>
  <si>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</si>
  <si>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</si>
  <si>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</si>
  <si>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</si>
  <si>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</si>
  <si>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</si>
  <si>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</si>
  <si>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</si>
  <si>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</si>
  <si>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</si>
  <si>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</si>
  <si>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</si>
  <si>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</si>
  <si>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</si>
  <si>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</si>
  <si>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</si>
  <si>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</si>
  <si>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</si>
  <si>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</si>
  <si>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</si>
  <si>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</si>
  <si>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</si>
  <si>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</si>
  <si>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</si>
  <si>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</si>
  <si>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</si>
  <si>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</si>
  <si>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</si>
  <si>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</si>
  <si>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</si>
  <si>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</si>
  <si>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</si>
  <si>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</si>
  <si>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</si>
  <si>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</si>
  <si>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</si>
  <si>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</si>
  <si>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</si>
  <si>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</si>
  <si>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</si>
  <si>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</si>
  <si>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</si>
  <si>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</si>
  <si>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</si>
  <si>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</si>
  <si>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</si>
  <si>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</si>
  <si>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</si>
  <si>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</si>
  <si>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</si>
  <si>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</si>
  <si>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</si>
  <si>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</si>
  <si>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</si>
  <si>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</si>
  <si>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</si>
  <si>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</si>
  <si>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</si>
  <si>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</si>
  <si>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</si>
  <si>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</si>
  <si>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</si>
  <si>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</si>
  <si>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</si>
  <si>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</si>
  <si>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</si>
  <si>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</si>
  <si>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</si>
  <si>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</si>
  <si>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</si>
  <si>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</si>
  <si>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</si>
  <si>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</si>
  <si>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</si>
  <si>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</si>
  <si>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</si>
  <si>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</si>
  <si>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</si>
  <si>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</si>
  <si>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</si>
  <si>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</si>
  <si>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</si>
  <si>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</si>
  <si>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</si>
  <si>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</si>
  <si>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</si>
  <si>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</si>
  <si>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</si>
  <si>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</si>
  <si>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</si>
  <si>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</si>
  <si>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</si>
  <si>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</si>
  <si>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</si>
  <si>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</si>
  <si>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</si>
  <si>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</si>
  <si>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</si>
  <si>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</si>
  <si>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</si>
  <si>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</si>
  <si>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</si>
  <si>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</si>
  <si>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</si>
  <si>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</si>
  <si>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</si>
  <si>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</si>
  <si>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</si>
  <si>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</si>
  <si>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</si>
  <si>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</si>
  <si>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</si>
  <si>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</si>
  <si>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</si>
  <si>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</si>
  <si>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</si>
  <si>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</si>
  <si>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</si>
  <si>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</si>
  <si>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</si>
  <si>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</si>
  <si>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</si>
  <si>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</si>
  <si>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</si>
  <si>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</si>
  <si>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</si>
  <si>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</si>
  <si>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</si>
  <si>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</si>
  <si>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</si>
  <si>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</si>
  <si>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</si>
  <si>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</si>
  <si>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</si>
  <si>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</si>
  <si>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</si>
  <si>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</si>
  <si>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</si>
  <si>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</si>
  <si>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</si>
  <si>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</si>
  <si>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</si>
  <si>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</si>
  <si>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</si>
  <si>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</si>
  <si>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</si>
  <si>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</si>
  <si>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</si>
  <si>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</si>
  <si>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</si>
  <si>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</si>
  <si>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</si>
  <si>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</si>
  <si>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</si>
  <si>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</si>
  <si>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</si>
  <si>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</si>
  <si>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</si>
  <si>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</si>
  <si>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</si>
  <si>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</si>
  <si>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</si>
  <si>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</si>
  <si>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</si>
  <si>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</si>
  <si>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</si>
  <si>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</si>
  <si>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</si>
  <si>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</si>
  <si>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</si>
  <si>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</si>
  <si>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</si>
  <si>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</si>
  <si>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</si>
  <si>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</si>
  <si>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</si>
  <si>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</si>
  <si>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</si>
  <si>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</si>
  <si>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</si>
  <si>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</si>
  <si>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</si>
  <si>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</si>
  <si>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</si>
  <si>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</si>
  <si>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</si>
  <si>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</si>
  <si>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</si>
  <si>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</si>
  <si>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</si>
  <si>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</si>
  <si>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</si>
  <si>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</si>
  <si>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</si>
  <si>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</si>
  <si>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</si>
  <si>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</si>
  <si>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</si>
  <si>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</si>
  <si>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</si>
  <si>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</si>
  <si>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</si>
  <si>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</si>
  <si>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</si>
  <si>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</si>
  <si>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</si>
  <si>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</si>
  <si>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</si>
  <si>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</si>
  <si>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</si>
  <si>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</si>
  <si>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</si>
  <si>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</si>
  <si>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</si>
  <si>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</si>
  <si>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</si>
  <si>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</si>
  <si>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</si>
  <si>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</si>
  <si>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</si>
  <si>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</si>
  <si>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</si>
  <si>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</si>
  <si>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</si>
  <si>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</si>
  <si>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</si>
  <si>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</si>
  <si>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</si>
  <si>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</si>
  <si>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</si>
  <si>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</si>
  <si>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</si>
  <si>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</si>
  <si>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</si>
  <si>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</si>
  <si>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</si>
  <si>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</si>
  <si>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</si>
  <si>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</si>
  <si>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</si>
  <si>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</si>
  <si>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</si>
  <si>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</si>
  <si>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</si>
  <si>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</si>
  <si>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</si>
  <si>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</si>
  <si>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</si>
  <si>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</si>
  <si>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</si>
  <si>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</si>
  <si>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</si>
  <si>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</si>
  <si>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</si>
  <si>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</si>
  <si>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</si>
  <si>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</si>
  <si>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</si>
  <si>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</si>
  <si>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</si>
  <si>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</si>
  <si>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</si>
  <si>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</si>
  <si>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</si>
  <si>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</si>
  <si>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</si>
  <si>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</si>
  <si>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</si>
  <si>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</si>
  <si>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</si>
  <si>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</si>
  <si>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</si>
  <si>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</si>
  <si>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</si>
  <si>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</si>
  <si>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</si>
  <si>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</si>
  <si>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</si>
  <si>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</si>
  <si>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</si>
  <si>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</si>
  <si>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</si>
  <si>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</si>
  <si>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</si>
  <si>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</si>
  <si>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</si>
  <si>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</si>
  <si>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</si>
  <si>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</si>
  <si>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</si>
  <si>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</si>
  <si>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</si>
  <si>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</si>
  <si>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</si>
  <si>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</si>
  <si>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</si>
  <si>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</si>
  <si>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</si>
  <si>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</si>
  <si>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</si>
  <si>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</si>
  <si>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</si>
  <si>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</si>
  <si>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</si>
  <si>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</si>
  <si>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</si>
  <si>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</si>
  <si>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</si>
  <si>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</si>
  <si>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</si>
  <si>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</si>
  <si>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</si>
  <si>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</si>
  <si>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</si>
  <si>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</si>
  <si>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</si>
  <si>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</si>
  <si>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</si>
  <si>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</si>
  <si>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</si>
  <si>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</si>
  <si>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</si>
  <si>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</si>
  <si>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</si>
  <si>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</si>
  <si>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</si>
  <si>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</si>
  <si>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</si>
  <si>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</si>
  <si>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</si>
  <si>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</si>
  <si>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</si>
  <si>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</si>
  <si>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</si>
  <si>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</si>
  <si>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</si>
  <si>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</si>
  <si>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</si>
  <si>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</si>
  <si>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</si>
  <si>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</si>
  <si>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</si>
  <si>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</si>
  <si>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</si>
  <si>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</si>
  <si>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</si>
  <si>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</si>
  <si>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</si>
  <si>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</si>
  <si>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</si>
  <si>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</si>
  <si>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</si>
  <si>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</si>
  <si>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</si>
  <si>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</si>
  <si>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</si>
  <si>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</si>
  <si>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</si>
  <si>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</si>
  <si>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</si>
  <si>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</si>
  <si>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</si>
  <si>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</si>
  <si>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</si>
  <si>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</si>
  <si>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</si>
  <si>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</si>
  <si>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</si>
  <si>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</si>
  <si>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</si>
  <si>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</si>
  <si>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</si>
  <si>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</si>
  <si>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</si>
  <si>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</si>
  <si>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</si>
  <si>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</si>
  <si>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</si>
  <si>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</si>
  <si>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</si>
  <si>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</si>
  <si>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</si>
  <si>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</si>
  <si>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</si>
  <si>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</si>
  <si>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</si>
  <si>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</si>
  <si>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</si>
  <si>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</si>
  <si>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</si>
  <si>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</si>
  <si>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</si>
  <si>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</si>
  <si>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</si>
  <si>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</si>
  <si>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</si>
  <si>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</si>
  <si>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</si>
  <si>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</si>
  <si>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</si>
  <si>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</si>
  <si>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</si>
  <si>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</si>
  <si>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</si>
  <si>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</si>
  <si>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</si>
  <si>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</si>
  <si>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</si>
  <si>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</si>
  <si>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</si>
  <si>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</si>
  <si>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</si>
  <si>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</si>
  <si>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</si>
  <si>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</si>
  <si>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</si>
  <si>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</si>
  <si>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</si>
  <si>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</si>
  <si>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</si>
  <si>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</si>
  <si>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</si>
  <si>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</si>
  <si>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</si>
  <si>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</si>
  <si>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</si>
  <si>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</si>
  <si>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</si>
  <si>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</si>
  <si>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</si>
  <si>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</si>
  <si>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</si>
  <si>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</si>
  <si>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</si>
  <si>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</si>
  <si>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</si>
  <si>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</si>
  <si>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</si>
  <si>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</si>
  <si>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</si>
  <si>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</si>
  <si>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</si>
  <si>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</si>
  <si>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</si>
  <si>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</si>
  <si>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</si>
  <si>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</si>
  <si>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</si>
  <si>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</si>
  <si>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</si>
  <si>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</si>
  <si>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</si>
  <si>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</si>
  <si>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</si>
  <si>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</si>
  <si>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</si>
  <si>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</si>
  <si>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</si>
  <si>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</si>
  <si>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</si>
  <si>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</si>
  <si>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</si>
  <si>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</si>
  <si>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</si>
  <si>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</si>
  <si>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</si>
  <si>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</si>
  <si>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</si>
  <si>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</si>
  <si>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</si>
  <si>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</si>
  <si>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</si>
  <si>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</si>
  <si>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</si>
  <si>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</si>
  <si>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</si>
  <si>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</si>
  <si>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</si>
  <si>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</si>
  <si>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</si>
  <si>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</si>
  <si>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</si>
  <si>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</si>
  <si>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</si>
  <si>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</si>
  <si>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</si>
  <si>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</si>
  <si>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</si>
  <si>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</si>
  <si>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</si>
  <si>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</si>
  <si>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</si>
  <si>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</si>
  <si>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</si>
  <si>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</si>
  <si>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</si>
  <si>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</si>
  <si>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</si>
  <si>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</si>
  <si>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</si>
  <si>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</si>
  <si>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</si>
  <si>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</si>
  <si>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</si>
  <si>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</si>
  <si>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</si>
  <si>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</si>
  <si>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</si>
  <si>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</si>
  <si>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</si>
  <si>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</si>
  <si>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</si>
  <si>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</si>
  <si>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</si>
  <si>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</si>
  <si>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</si>
  <si>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</si>
  <si>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</si>
  <si>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</si>
  <si>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</si>
  <si>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</si>
  <si>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</si>
  <si>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</si>
  <si>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</si>
  <si>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</si>
  <si>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</si>
  <si>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</si>
  <si>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</si>
  <si>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</si>
  <si>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</si>
  <si>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</si>
  <si>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</si>
  <si>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</si>
  <si>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</si>
  <si>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</si>
  <si>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</si>
  <si>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</si>
  <si>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</si>
  <si>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</si>
  <si>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</si>
  <si>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</si>
  <si>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</si>
  <si>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</si>
  <si>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</si>
  <si>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</si>
  <si>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</si>
  <si>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</si>
  <si>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</si>
  <si>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</si>
  <si>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</si>
  <si>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</si>
  <si>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</si>
  <si>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</si>
  <si>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</si>
  <si>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</si>
  <si>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</si>
  <si>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</si>
  <si>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</si>
  <si>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</si>
  <si>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</si>
  <si>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</si>
  <si>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</si>
  <si>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</si>
  <si>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</si>
  <si>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</si>
  <si>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</si>
  <si>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</si>
  <si>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</si>
  <si>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</si>
  <si>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</si>
  <si>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</si>
  <si>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</si>
  <si>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</si>
  <si>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</si>
  <si>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</si>
  <si>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</si>
  <si>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</si>
  <si>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</si>
  <si>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</si>
  <si>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</si>
  <si>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</si>
  <si>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</si>
  <si>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</si>
  <si>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</si>
  <si>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</si>
  <si>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</si>
  <si>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</si>
  <si>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</si>
  <si>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</si>
  <si>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</si>
  <si>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</si>
  <si>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</si>
  <si>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</si>
  <si>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</si>
  <si>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</si>
  <si>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</si>
  <si>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</si>
  <si>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</si>
  <si>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</si>
  <si>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</si>
  <si>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</si>
  <si>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</si>
  <si>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</si>
  <si>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</si>
  <si>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</si>
  <si>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</si>
  <si>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</si>
  <si>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</si>
  <si>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</si>
  <si>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</si>
  <si>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</si>
  <si>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</si>
  <si>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</si>
  <si>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</si>
  <si>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</si>
  <si>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</si>
  <si>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</si>
  <si>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</si>
  <si>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</si>
  <si>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</si>
  <si>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</si>
  <si>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</si>
  <si>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</si>
  <si>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</si>
  <si>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</si>
  <si>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</si>
  <si>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</si>
  <si>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</si>
  <si>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</si>
  <si>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</si>
  <si>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</si>
  <si>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</si>
  <si>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</si>
  <si>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</si>
  <si>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</si>
  <si>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</si>
  <si>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</si>
  <si>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</si>
  <si>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</si>
  <si>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</si>
  <si>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</si>
  <si>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</si>
  <si>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</si>
  <si>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</si>
  <si>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</si>
  <si>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</si>
  <si>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</si>
  <si>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</si>
  <si>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</si>
  <si>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</si>
  <si>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</si>
  <si>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</si>
  <si>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</si>
  <si>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</si>
  <si>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</si>
  <si>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</si>
  <si>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</si>
  <si>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</si>
  <si>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</si>
  <si>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</si>
  <si>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</si>
  <si>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</si>
  <si>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</si>
  <si>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</si>
  <si>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</si>
  <si>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</si>
  <si>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</si>
  <si>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</si>
  <si>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</si>
  <si>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</si>
  <si>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</si>
  <si>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</si>
  <si>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</si>
  <si>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</si>
  <si>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</si>
  <si>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</si>
  <si>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</si>
  <si>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</si>
  <si>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</si>
  <si>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</si>
  <si>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</si>
  <si>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</si>
  <si>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</si>
  <si>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</si>
  <si>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</si>
  <si>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</si>
  <si>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</si>
  <si>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</si>
  <si>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</si>
  <si>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</si>
  <si>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</si>
  <si>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</si>
  <si>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</si>
  <si>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</si>
  <si>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</si>
  <si>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</si>
  <si>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</si>
  <si>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</si>
  <si>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</si>
  <si>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</si>
  <si>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</si>
  <si>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</si>
  <si>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</si>
  <si>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</si>
  <si>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</si>
  <si>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</si>
  <si>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</si>
  <si>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</si>
  <si>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</si>
  <si>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</si>
  <si>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</si>
  <si>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</si>
  <si>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</si>
  <si>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</si>
  <si>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</si>
  <si>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</si>
  <si>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</si>
  <si>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</si>
  <si>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</si>
  <si>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</si>
  <si>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</si>
  <si>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</si>
  <si>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</si>
  <si>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</si>
  <si>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</si>
  <si>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</si>
  <si>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</si>
  <si>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</si>
  <si>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</si>
  <si>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</si>
  <si>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</si>
  <si>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</si>
  <si>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</si>
  <si>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</si>
  <si>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</si>
  <si>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</si>
  <si>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</si>
  <si>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</si>
  <si>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</si>
  <si>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</si>
  <si>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</si>
  <si>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</si>
  <si>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</si>
  <si>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</si>
  <si>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</si>
  <si>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</si>
  <si>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</si>
  <si>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</si>
  <si>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</si>
  <si>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</si>
  <si>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</si>
  <si>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</si>
  <si>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</si>
  <si>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</si>
  <si>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</si>
  <si>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</si>
  <si>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</si>
  <si>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</si>
  <si>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</si>
  <si>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</si>
  <si>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</si>
  <si>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</si>
  <si>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</si>
  <si>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</si>
  <si>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</si>
  <si>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</si>
  <si>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</si>
  <si>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</si>
  <si>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</si>
  <si>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</si>
  <si>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</si>
  <si>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</si>
  <si>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</si>
  <si>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</si>
  <si>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</si>
  <si>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</si>
  <si>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</si>
  <si>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</si>
  <si>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</si>
  <si>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</si>
  <si>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</si>
  <si>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</si>
  <si>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</si>
  <si>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</si>
  <si>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</si>
  <si>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</si>
  <si>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</si>
  <si>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</si>
  <si>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</si>
  <si>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</si>
  <si>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</si>
  <si>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</si>
  <si>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</si>
  <si>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</si>
  <si>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</si>
  <si>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</si>
  <si>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</si>
  <si>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</si>
  <si>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</si>
  <si>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</si>
  <si>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</si>
  <si>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</si>
  <si>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</si>
  <si>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</si>
  <si>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</si>
  <si>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</si>
  <si>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</si>
  <si>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</si>
  <si>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</si>
  <si>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</si>
  <si>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</si>
  <si>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</si>
  <si>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</si>
  <si>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</si>
  <si>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</si>
  <si>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</si>
  <si>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</si>
  <si>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</si>
  <si>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</si>
  <si>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</si>
  <si>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</si>
  <si>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</si>
  <si>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</si>
  <si>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</si>
  <si>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</si>
  <si>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</si>
  <si>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</si>
  <si>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</si>
  <si>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</si>
  <si>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</si>
  <si>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</si>
  <si>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</si>
  <si>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</si>
  <si>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</si>
  <si>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</si>
  <si>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</si>
  <si>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</si>
  <si>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</si>
  <si>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</si>
  <si>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</si>
  <si>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</si>
  <si>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</si>
  <si>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</si>
  <si>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</si>
  <si>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</si>
  <si>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</si>
  <si>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</si>
  <si>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</si>
  <si>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</si>
  <si>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</si>
  <si>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</si>
  <si>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</si>
  <si>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</si>
  <si>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</si>
  <si>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</si>
  <si>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</si>
  <si>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</si>
  <si>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</si>
  <si>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</si>
  <si>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</si>
  <si>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</si>
  <si>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</si>
  <si>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</si>
  <si>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</si>
  <si>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</si>
  <si>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</si>
  <si>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</si>
  <si>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</si>
  <si>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</si>
  <si>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</si>
  <si>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</si>
  <si>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</si>
  <si>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</si>
  <si>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</si>
  <si>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</si>
  <si>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</si>
  <si>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</si>
  <si>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</si>
  <si>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</si>
  <si>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</si>
  <si>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</si>
  <si>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</si>
  <si>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</si>
  <si>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</si>
  <si>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</si>
  <si>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</si>
  <si>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</si>
  <si>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</si>
  <si>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</si>
  <si>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</si>
  <si>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</si>
  <si>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</si>
  <si>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</si>
  <si>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</si>
  <si>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</si>
  <si>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</si>
  <si>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</si>
  <si>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</si>
  <si>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</si>
  <si>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</si>
  <si>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</si>
  <si>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</si>
  <si>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</si>
  <si>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</si>
  <si>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</si>
  <si>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</si>
  <si>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</si>
  <si>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</si>
  <si>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</si>
  <si>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</si>
  <si>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</si>
  <si>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</si>
  <si>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</si>
  <si>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</si>
  <si>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</si>
  <si>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</si>
  <si>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</si>
  <si>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</si>
  <si>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</si>
  <si>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</si>
  <si>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</si>
  <si>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</si>
  <si>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</si>
  <si>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</si>
  <si>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</si>
  <si>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</si>
  <si>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</si>
  <si>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</si>
  <si>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</si>
  <si>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</si>
  <si>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</si>
  <si>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</si>
  <si>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</si>
  <si>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</si>
  <si>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</si>
  <si>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</si>
  <si>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</si>
  <si>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</si>
  <si>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</si>
  <si>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</si>
  <si>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</si>
  <si>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</si>
  <si>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</si>
  <si>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</si>
  <si>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</si>
  <si>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</si>
  <si>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</si>
  <si>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</si>
  <si>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</si>
  <si>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</si>
  <si>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</si>
  <si>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</si>
  <si>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</si>
  <si>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</si>
  <si>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</si>
  <si>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</si>
  <si>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</si>
  <si>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</si>
  <si>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</si>
  <si>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</si>
  <si>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</si>
  <si>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</si>
  <si>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</si>
  <si>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</si>
  <si>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</si>
  <si>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</si>
  <si>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</si>
  <si>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</si>
  <si>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</si>
  <si>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</si>
  <si>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</si>
  <si>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</si>
  <si>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</si>
  <si>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</si>
  <si>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</si>
  <si>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</si>
  <si>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</si>
  <si>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</si>
  <si>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</si>
  <si>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</si>
  <si>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</si>
  <si>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</si>
  <si>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</si>
  <si>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</si>
  <si>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</si>
  <si>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</si>
  <si>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</si>
  <si>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</si>
  <si>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</si>
  <si>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</si>
  <si>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</si>
  <si>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</si>
  <si>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</si>
  <si>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</si>
  <si>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</si>
  <si>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</si>
  <si>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</si>
  <si>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</si>
  <si>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</si>
  <si>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</si>
  <si>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</si>
  <si>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</si>
  <si>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</si>
  <si>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</si>
  <si>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</si>
  <si>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</si>
  <si>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</si>
  <si>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</si>
  <si>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</si>
  <si>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</si>
  <si>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</si>
  <si>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</si>
  <si>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</si>
  <si>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</si>
  <si>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</si>
  <si>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</si>
  <si>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</si>
  <si>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</si>
  <si>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</si>
  <si>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</si>
  <si>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</si>
  <si>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</si>
  <si>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</si>
  <si>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</si>
  <si>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</si>
  <si>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</si>
  <si>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</si>
  <si>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</si>
  <si>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</si>
  <si>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</si>
  <si>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</si>
  <si>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</si>
  <si>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</si>
  <si>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</si>
  <si>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</si>
  <si>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</si>
  <si>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</si>
  <si>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</si>
  <si>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</si>
  <si>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</si>
  <si>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</si>
  <si>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</si>
  <si>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</si>
  <si>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</si>
  <si>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</si>
  <si>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</si>
  <si>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</si>
  <si>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</si>
  <si>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</si>
  <si>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</si>
  <si>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</si>
  <si>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</si>
  <si>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</si>
  <si>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</si>
  <si>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</si>
  <si>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</si>
  <si>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</si>
  <si>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</si>
  <si>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</si>
  <si>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</si>
  <si>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</si>
  <si>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</si>
  <si>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</si>
  <si>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</si>
  <si>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</si>
  <si>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</si>
  <si>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</si>
  <si>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</si>
  <si>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</si>
  <si>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</si>
  <si>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</si>
  <si>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</si>
  <si>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</si>
  <si>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</si>
  <si>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</si>
  <si>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</si>
  <si>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</si>
  <si>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</si>
  <si>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</si>
  <si>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</si>
  <si>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</si>
  <si>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</si>
  <si>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</si>
  <si>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</si>
  <si>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</si>
  <si>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</si>
  <si>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</si>
  <si>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</si>
  <si>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</si>
  <si>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</si>
  <si>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</si>
  <si>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</si>
  <si>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</si>
  <si>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</si>
  <si>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</si>
  <si>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</si>
  <si>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</si>
  <si>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</si>
  <si>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</si>
  <si>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</si>
  <si>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</si>
  <si>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</si>
  <si>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</si>
  <si>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</si>
  <si>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</si>
  <si>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</si>
  <si>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</si>
  <si>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</si>
  <si>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</si>
  <si>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</si>
  <si>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</si>
  <si>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</si>
  <si>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</si>
  <si>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</si>
  <si>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</si>
  <si>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</si>
  <si>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</si>
  <si>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</si>
  <si>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</si>
  <si>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</si>
  <si>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</si>
  <si>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</si>
  <si>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</si>
  <si>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</si>
  <si>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</si>
  <si>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</si>
  <si>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</si>
  <si>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</si>
  <si>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</si>
  <si>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</si>
  <si>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</si>
  <si>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</si>
  <si>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</si>
  <si>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</si>
  <si>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</si>
  <si>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</si>
  <si>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</si>
  <si>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</si>
  <si>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</si>
  <si>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</si>
  <si>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</si>
  <si>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</si>
  <si>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</si>
  <si>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</si>
  <si>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</si>
  <si>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</si>
  <si>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</si>
  <si>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</si>
  <si>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</si>
  <si>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</si>
  <si>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</si>
  <si>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</si>
  <si>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</si>
  <si>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</si>
  <si>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</si>
  <si>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</si>
  <si>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</si>
  <si>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</si>
  <si>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</si>
  <si>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</si>
  <si>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</si>
  <si>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</si>
  <si>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</si>
  <si>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</si>
  <si>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</si>
  <si>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</si>
  <si>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</si>
  <si>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</si>
  <si>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</si>
  <si>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</si>
  <si>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</si>
  <si>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</si>
  <si>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</si>
  <si>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</si>
  <si>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</si>
  <si>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</si>
  <si>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</si>
  <si>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</si>
  <si>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</si>
  <si>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</si>
  <si>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</si>
  <si>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</si>
  <si>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</si>
  <si>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</si>
  <si>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</si>
  <si>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</si>
  <si>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</si>
  <si>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</si>
  <si>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</si>
  <si>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</si>
  <si>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</si>
  <si>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</si>
  <si>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</si>
  <si>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</si>
  <si>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</si>
  <si>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</si>
  <si>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</si>
  <si>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</si>
  <si>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</si>
  <si>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</si>
  <si>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</si>
  <si>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</si>
  <si>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</si>
  <si>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</si>
  <si>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</si>
  <si>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</si>
  <si>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</si>
  <si>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</si>
  <si>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</si>
  <si>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</si>
  <si>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</si>
  <si>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</si>
  <si>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</si>
  <si>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</si>
  <si>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</si>
  <si>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</si>
  <si>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</si>
  <si>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</si>
  <si>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</si>
  <si>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</si>
  <si>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</si>
  <si>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</si>
  <si>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</si>
  <si>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</si>
  <si>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</si>
  <si>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</si>
  <si>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</si>
  <si>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</si>
  <si>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</si>
  <si>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</si>
  <si>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</si>
  <si>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</si>
  <si>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</si>
  <si>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</si>
  <si>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</si>
  <si>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</si>
  <si>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</si>
  <si>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</si>
  <si>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</si>
  <si>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</si>
  <si>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</si>
  <si>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</si>
  <si>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</si>
  <si>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</si>
  <si>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</si>
  <si>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</si>
  <si>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</si>
  <si>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</si>
  <si>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</si>
  <si>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</si>
  <si>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</si>
  <si>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</si>
  <si>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</si>
  <si>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</si>
  <si>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</si>
  <si>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</si>
  <si>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</si>
  <si>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</si>
  <si>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</si>
  <si>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</si>
  <si>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</si>
  <si>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</si>
  <si>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</si>
  <si>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</si>
  <si>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</si>
  <si>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</si>
  <si>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</si>
  <si>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</si>
  <si>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</si>
  <si>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</si>
  <si>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</si>
  <si>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</si>
  <si>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</si>
  <si>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</si>
  <si>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</si>
  <si>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</si>
  <si>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</si>
  <si>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</si>
  <si>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</si>
  <si>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</si>
  <si>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</si>
  <si>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</si>
  <si>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</si>
  <si>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</si>
  <si>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</si>
  <si>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</si>
  <si>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</si>
  <si>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</si>
  <si>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</si>
  <si>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</si>
  <si>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</si>
  <si>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</si>
  <si>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</si>
  <si>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</si>
  <si>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</si>
  <si>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</si>
  <si>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</si>
  <si>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</si>
  <si>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</si>
  <si>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</si>
  <si>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</si>
  <si>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</si>
  <si>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</si>
  <si>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</si>
  <si>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</si>
  <si>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</si>
  <si>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</si>
  <si>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</si>
  <si>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</si>
  <si>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</si>
  <si>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</si>
  <si>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</si>
  <si>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</si>
  <si>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</si>
  <si>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</si>
  <si>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</si>
  <si>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</si>
  <si>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</si>
  <si>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</si>
  <si>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</si>
  <si>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</si>
  <si>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</si>
  <si>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</si>
  <si>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</si>
  <si>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</si>
  <si>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</si>
  <si>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</si>
  <si>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</si>
  <si>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</si>
  <si>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</si>
  <si>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</si>
  <si>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</si>
  <si>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</si>
  <si>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</si>
  <si>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</si>
  <si>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</si>
  <si>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</si>
  <si>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</si>
  <si>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</si>
  <si>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</si>
  <si>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</si>
  <si>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</si>
  <si>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</si>
  <si>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</si>
  <si>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</si>
  <si>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</si>
  <si>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</si>
  <si>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</si>
  <si>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</si>
  <si>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</si>
  <si>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</si>
  <si>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</si>
  <si>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</si>
  <si>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</si>
  <si>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</si>
  <si>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</si>
  <si>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</si>
  <si>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</si>
  <si>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</si>
  <si>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</si>
  <si>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</si>
  <si>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</si>
  <si>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</si>
  <si>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</si>
  <si>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</si>
  <si>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</si>
  <si>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</si>
  <si>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</si>
  <si>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</si>
  <si>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</si>
  <si>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</si>
  <si>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</si>
  <si>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</si>
  <si>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</si>
  <si>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</si>
  <si>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</si>
  <si>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</si>
  <si>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</si>
  <si>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</si>
  <si>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</si>
  <si>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</si>
  <si>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</si>
  <si>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</si>
  <si>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</si>
  <si>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</si>
  <si>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</si>
  <si>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</si>
  <si>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</si>
  <si>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</si>
  <si>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</si>
  <si>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</si>
  <si>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</si>
  <si>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</si>
  <si>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</si>
  <si>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</si>
  <si>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</si>
  <si>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</si>
  <si>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</si>
  <si>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</si>
  <si>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</si>
  <si>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</si>
  <si>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</si>
  <si>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</si>
  <si>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</si>
  <si>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</si>
  <si>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</si>
  <si>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</si>
  <si>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</si>
  <si>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</si>
  <si>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</si>
  <si>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</si>
  <si>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</si>
  <si>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</si>
  <si>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</si>
  <si>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</si>
  <si>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</si>
  <si>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</si>
  <si>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</si>
  <si>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</si>
  <si>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</si>
  <si>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</si>
  <si>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</si>
  <si>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</si>
  <si>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</si>
  <si>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</si>
  <si>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</si>
  <si>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</si>
  <si>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</si>
  <si>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</si>
  <si>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</si>
  <si>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</si>
  <si>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</si>
  <si>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</si>
  <si>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</si>
  <si>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</si>
  <si>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</si>
  <si>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</si>
  <si>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</si>
  <si>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</si>
  <si>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</si>
  <si>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</si>
  <si>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</si>
  <si>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</si>
  <si>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</si>
  <si>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</si>
  <si>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</si>
  <si>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</si>
  <si>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</si>
  <si>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</si>
  <si>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</si>
  <si>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</si>
  <si>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</si>
  <si>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</si>
  <si>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</si>
  <si>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</si>
  <si>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</si>
  <si>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</si>
  <si>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</si>
  <si>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</si>
  <si>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</si>
  <si>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</si>
  <si>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</si>
  <si>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</si>
  <si>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</si>
  <si>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</si>
  <si>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</si>
  <si>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</si>
  <si>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</si>
  <si>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</si>
  <si>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</si>
  <si>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</si>
  <si>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</si>
  <si>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</si>
  <si>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</si>
  <si>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</si>
  <si>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</si>
  <si>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</si>
  <si>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</si>
  <si>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</si>
  <si>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</si>
  <si>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</si>
  <si>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</si>
  <si>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</si>
  <si>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</si>
  <si>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</si>
  <si>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</si>
  <si>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</si>
  <si>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</si>
  <si>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</si>
  <si>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</si>
  <si>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</si>
  <si>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</si>
  <si>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</si>
  <si>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</si>
  <si>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</si>
  <si>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</si>
  <si>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</si>
  <si>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</si>
  <si>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</si>
  <si>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</si>
  <si>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</si>
  <si>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</si>
  <si>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</si>
  <si>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</si>
  <si>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</si>
  <si>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</si>
  <si>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</si>
  <si>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</si>
  <si>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</si>
  <si>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</si>
  <si>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</si>
  <si>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</si>
  <si>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</si>
  <si>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</si>
  <si>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</si>
  <si>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</si>
  <si>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</si>
  <si>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</si>
  <si>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</si>
  <si>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</si>
  <si>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</si>
  <si>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</si>
  <si>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</si>
  <si>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</si>
  <si>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</si>
  <si>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</si>
  <si>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</si>
  <si>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</si>
  <si>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</si>
  <si>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</si>
  <si>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</si>
  <si>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</si>
  <si>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</si>
  <si>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</si>
  <si>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</si>
  <si>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</si>
  <si>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</si>
  <si>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</si>
  <si>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</si>
  <si>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</si>
  <si>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</si>
  <si>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</si>
  <si>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</si>
  <si>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</si>
  <si>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</si>
  <si>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</si>
  <si>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</si>
  <si>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</si>
  <si>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</si>
  <si>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</si>
  <si>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</si>
  <si>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</si>
  <si>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</si>
  <si>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</si>
  <si>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</si>
  <si>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</si>
  <si>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</si>
  <si>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</si>
  <si>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</si>
  <si>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</si>
  <si>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</si>
  <si>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</si>
  <si>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</si>
  <si>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</si>
  <si>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</si>
  <si>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</si>
  <si>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</si>
  <si>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</si>
  <si>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</si>
  <si>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</si>
  <si>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</si>
  <si>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</si>
  <si>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</si>
  <si>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</si>
  <si>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</si>
  <si>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</si>
  <si>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</si>
  <si>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</si>
  <si>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</si>
  <si>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</si>
  <si>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</si>
  <si>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</si>
  <si>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</si>
  <si>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</si>
  <si>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</si>
  <si>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</si>
  <si>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</si>
  <si>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</si>
  <si>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</si>
  <si>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</si>
  <si>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</si>
  <si>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</si>
  <si>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</si>
  <si>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</si>
  <si>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</si>
  <si>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</si>
  <si>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</si>
  <si>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</si>
  <si>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</si>
  <si>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</si>
  <si>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</si>
  <si>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</si>
  <si>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</si>
  <si>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</si>
  <si>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</si>
  <si>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</si>
  <si>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</si>
  <si>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</si>
  <si>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</si>
  <si>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</si>
  <si>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</si>
  <si>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</si>
  <si>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</si>
  <si>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</si>
  <si>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</si>
  <si>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</si>
  <si>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</si>
  <si>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</si>
  <si>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</si>
  <si>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</si>
  <si>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</si>
  <si>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</si>
  <si>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</si>
  <si>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</si>
  <si>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</si>
  <si>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</si>
  <si>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</si>
  <si>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</si>
  <si>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</si>
  <si>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</si>
  <si>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</si>
  <si>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</si>
  <si>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</si>
  <si>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</si>
  <si>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</si>
  <si>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</si>
  <si>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</si>
  <si>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</si>
  <si>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</si>
  <si>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</si>
  <si>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</si>
  <si>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</si>
  <si>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</si>
  <si>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</si>
  <si>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</si>
  <si>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</si>
  <si>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</si>
  <si>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</si>
  <si>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</si>
  <si>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</si>
  <si>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</si>
  <si>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</si>
  <si>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</si>
  <si>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</si>
  <si>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</si>
  <si>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</si>
  <si>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</si>
  <si>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</si>
  <si>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</si>
  <si>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</si>
  <si>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</si>
  <si>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</si>
  <si>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</si>
  <si>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</si>
  <si>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</si>
  <si>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</si>
  <si>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</si>
  <si>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</si>
  <si>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</si>
  <si>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</si>
  <si>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</si>
  <si>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</si>
  <si>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</si>
  <si>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</si>
  <si>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</si>
  <si>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</si>
  <si>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</si>
  <si>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</si>
  <si>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</si>
  <si>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</si>
  <si>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</si>
  <si>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</si>
  <si>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</si>
  <si>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</si>
  <si>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</si>
  <si>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</si>
  <si>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</si>
  <si>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</si>
  <si>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</si>
  <si>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</si>
  <si>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</si>
  <si>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</si>
  <si>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</si>
  <si>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</si>
  <si>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</si>
  <si>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</si>
  <si>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</si>
  <si>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</si>
  <si>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</si>
  <si>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</si>
  <si>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</si>
  <si>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</si>
  <si>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</si>
  <si>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</si>
  <si>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</si>
  <si>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</si>
  <si>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</si>
  <si>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</si>
  <si>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</si>
  <si>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</si>
  <si>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</si>
  <si>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</si>
  <si>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</si>
  <si>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</si>
  <si>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</si>
  <si>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</si>
  <si>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</si>
  <si>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</si>
  <si>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</si>
  <si>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</si>
  <si>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</si>
  <si>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</si>
  <si>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</si>
  <si>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</si>
  <si>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</si>
  <si>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</si>
  <si>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</si>
  <si>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</si>
  <si>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</si>
  <si>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</si>
  <si>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</si>
  <si>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</si>
  <si>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</si>
  <si>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</si>
  <si>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</si>
  <si>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</si>
  <si>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</si>
  <si>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</si>
  <si>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</si>
  <si>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</si>
  <si>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</si>
  <si>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</si>
  <si>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</si>
  <si>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</si>
  <si>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</si>
  <si>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</si>
  <si>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</si>
  <si>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</si>
  <si>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</si>
  <si>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</si>
  <si>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</si>
  <si>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</si>
  <si>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</si>
  <si>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</si>
  <si>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</si>
  <si>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</si>
  <si>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</si>
  <si>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</si>
  <si>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</si>
  <si>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</si>
  <si>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</si>
  <si>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</si>
  <si>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</si>
  <si>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</si>
  <si>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</si>
  <si>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</si>
  <si>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</si>
  <si>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</si>
  <si>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</si>
  <si>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</si>
  <si>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</si>
  <si>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</si>
  <si>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</si>
  <si>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</si>
  <si>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</si>
  <si>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</si>
  <si>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</si>
  <si>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</si>
  <si>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</si>
  <si>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</si>
  <si>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</si>
  <si>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</si>
  <si>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</si>
  <si>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</si>
  <si>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</si>
  <si>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</si>
  <si>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</si>
  <si>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</si>
  <si>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</si>
  <si>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</si>
  <si>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</si>
  <si>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</si>
  <si>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</si>
  <si>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</si>
  <si>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</si>
  <si>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</si>
  <si>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</si>
  <si>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</si>
  <si>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</si>
  <si>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</si>
  <si>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</si>
  <si>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</si>
  <si>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</si>
  <si>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</si>
  <si>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</si>
  <si>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</si>
  <si>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</si>
  <si>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</si>
  <si>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</si>
  <si>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</si>
  <si>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</si>
  <si>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</si>
  <si>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</si>
  <si>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</si>
  <si>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</si>
  <si>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</si>
  <si>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</si>
  <si>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</si>
  <si>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</si>
  <si>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</si>
  <si>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</si>
  <si>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</si>
  <si>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</si>
  <si>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</si>
  <si>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</si>
  <si>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</si>
  <si>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</si>
  <si>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</si>
  <si>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</si>
  <si>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</si>
  <si>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</si>
  <si>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</si>
  <si>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</si>
  <si>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</si>
  <si>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</si>
  <si>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</si>
  <si>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</si>
  <si>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</si>
  <si>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</si>
  <si>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</si>
  <si>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</si>
  <si>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</si>
  <si>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</si>
  <si>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</si>
  <si>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</si>
  <si>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</si>
  <si>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</si>
  <si>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</si>
  <si>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</si>
  <si>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</si>
  <si>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</si>
  <si>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</si>
  <si>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</si>
  <si>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</si>
  <si>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</si>
  <si>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</si>
  <si>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</si>
  <si>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</si>
  <si>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</si>
  <si>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</si>
  <si>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</si>
  <si>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</si>
  <si>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</si>
  <si>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</si>
  <si>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</si>
  <si>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</si>
  <si>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</si>
  <si>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</si>
  <si>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</si>
  <si>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</si>
  <si>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</si>
  <si>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</si>
  <si>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</si>
  <si>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</si>
  <si>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</si>
  <si>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</si>
  <si>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</si>
  <si>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</si>
  <si>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</si>
  <si>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</si>
  <si>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</si>
  <si>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</si>
  <si>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</si>
  <si>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</si>
  <si>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</si>
  <si>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</si>
  <si>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</si>
  <si>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</si>
  <si>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</si>
  <si>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</si>
  <si>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</si>
  <si>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</si>
  <si>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</si>
  <si>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</si>
  <si>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</si>
  <si>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</si>
  <si>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</si>
  <si>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</si>
  <si>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</si>
  <si>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</si>
  <si>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</si>
  <si>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</si>
  <si>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</si>
  <si>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</si>
  <si>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</si>
  <si>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</si>
  <si>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</si>
  <si>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</si>
  <si>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</si>
  <si>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</si>
  <si>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</si>
  <si>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</si>
  <si>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</si>
  <si>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</si>
  <si>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</si>
  <si>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</si>
  <si>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</si>
  <si>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</si>
  <si>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</si>
  <si>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</si>
  <si>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</si>
  <si>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</si>
  <si>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</si>
  <si>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</si>
  <si>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</si>
  <si>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</si>
  <si>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</si>
  <si>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</si>
  <si>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</si>
  <si>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</si>
  <si>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</si>
  <si>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</si>
  <si>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</si>
  <si>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</si>
  <si>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</si>
  <si>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</si>
  <si>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</si>
  <si>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</si>
  <si>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</si>
  <si>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</si>
  <si>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</si>
  <si>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</si>
  <si>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</si>
  <si>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</si>
  <si>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</si>
  <si>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</si>
  <si>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</si>
  <si>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</si>
  <si>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</si>
  <si>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</si>
  <si>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</si>
  <si>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</si>
  <si>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</si>
  <si>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</si>
  <si>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</si>
  <si>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</si>
  <si>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</si>
  <si>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</si>
  <si>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</si>
  <si>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</si>
  <si>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</si>
  <si>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</si>
  <si>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</si>
  <si>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</si>
  <si>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</si>
  <si>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</si>
  <si>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</si>
  <si>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</si>
  <si>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</si>
  <si>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</si>
  <si>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</si>
  <si>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</si>
  <si>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</si>
  <si>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</si>
  <si>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</si>
  <si>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</si>
  <si>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</si>
  <si>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</si>
  <si>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</si>
  <si>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</si>
  <si>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</si>
  <si>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</si>
  <si>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</si>
  <si>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</si>
  <si>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</si>
  <si>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</si>
  <si>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</si>
  <si>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</si>
  <si>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</si>
  <si>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</si>
  <si>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</si>
  <si>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</si>
  <si>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</si>
  <si>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</si>
  <si>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</si>
  <si>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</si>
  <si>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</si>
  <si>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</si>
  <si>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</si>
  <si>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</si>
  <si>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</si>
  <si>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</si>
  <si>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</si>
  <si>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</si>
  <si>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</si>
  <si>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</si>
  <si>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</si>
  <si>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</si>
  <si>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</si>
  <si>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</si>
  <si>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</si>
  <si>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</si>
  <si>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</si>
  <si>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</si>
  <si>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</si>
  <si>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</si>
  <si>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</si>
  <si>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</si>
  <si>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</si>
  <si>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</si>
  <si>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</si>
  <si>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</si>
  <si>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</si>
  <si>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</si>
  <si>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</si>
  <si>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</si>
  <si>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</si>
  <si>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</si>
  <si>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</si>
  <si>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</si>
  <si>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</si>
  <si>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</si>
  <si>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</si>
  <si>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</si>
  <si>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</si>
  <si>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</si>
  <si>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</si>
  <si>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</si>
  <si>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</si>
  <si>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</si>
  <si>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</si>
  <si>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</si>
  <si>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</si>
  <si>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</si>
  <si>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</si>
  <si>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</si>
  <si>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</si>
  <si>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</si>
  <si>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</si>
  <si>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</si>
  <si>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</si>
  <si>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</si>
  <si>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</si>
  <si>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</si>
  <si>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</si>
  <si>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</si>
  <si>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</si>
  <si>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</si>
  <si>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</si>
  <si>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</si>
  <si>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</si>
  <si>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</si>
  <si>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</si>
  <si>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</si>
  <si>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</si>
  <si>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</si>
  <si>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</si>
  <si>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</si>
  <si>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</si>
  <si>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</si>
  <si>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</si>
  <si>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</si>
  <si>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</si>
  <si>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</si>
  <si>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</si>
  <si>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</si>
  <si>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</si>
  <si>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</si>
  <si>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</si>
  <si>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</si>
  <si>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</si>
  <si>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</si>
  <si>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</si>
  <si>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</si>
  <si>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</si>
  <si>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</si>
  <si>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</si>
  <si>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</si>
  <si>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</si>
  <si>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</si>
  <si>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</si>
  <si>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</si>
  <si>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</si>
  <si>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</si>
  <si>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</si>
  <si>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</si>
  <si>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</si>
  <si>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</si>
  <si>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</si>
  <si>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</si>
  <si>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</si>
  <si>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</si>
  <si>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</si>
  <si>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</si>
  <si>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</si>
  <si>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</si>
  <si>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</si>
  <si>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</si>
  <si>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</si>
  <si>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</si>
  <si>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</si>
  <si>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</si>
  <si>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</si>
  <si>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</si>
  <si>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</si>
  <si>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</si>
  <si>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</si>
  <si>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</si>
  <si>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</si>
  <si>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</si>
  <si>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</si>
  <si>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</si>
  <si>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</si>
  <si>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</si>
  <si>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</si>
  <si>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</si>
  <si>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</si>
  <si>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</si>
  <si>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</si>
  <si>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</si>
  <si>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</si>
  <si>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</si>
  <si>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</si>
  <si>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</si>
  <si>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</si>
  <si>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</si>
  <si>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</si>
  <si>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</si>
  <si>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</si>
  <si>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</si>
  <si>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</si>
  <si>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</si>
  <si>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</si>
  <si>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</si>
  <si>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</si>
  <si>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</si>
  <si>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</si>
  <si>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</si>
  <si>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</si>
  <si>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</si>
  <si>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</si>
  <si>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</si>
  <si>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</si>
  <si>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</si>
  <si>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</si>
  <si>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</si>
  <si>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</si>
  <si>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</si>
  <si>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</si>
  <si>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</si>
  <si>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</si>
  <si>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</si>
  <si>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</si>
  <si>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</si>
  <si>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</si>
  <si>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</si>
  <si>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</si>
  <si>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</si>
  <si>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</si>
  <si>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</si>
  <si>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</si>
  <si>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</si>
  <si>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</si>
  <si>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</si>
  <si>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</si>
  <si>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</si>
  <si>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</si>
  <si>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</si>
  <si>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</si>
  <si>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</si>
  <si>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</si>
  <si>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</si>
  <si>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</si>
  <si>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</si>
  <si>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</si>
  <si>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</si>
  <si>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</si>
  <si>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</si>
  <si>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</si>
  <si>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</si>
  <si>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</si>
  <si>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</si>
  <si>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</si>
  <si>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</si>
  <si>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</si>
  <si>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</si>
  <si>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</si>
  <si>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</si>
  <si>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</si>
  <si>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</si>
  <si>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</si>
  <si>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</si>
  <si>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</si>
  <si>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</si>
  <si>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</si>
  <si>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</si>
  <si>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</si>
  <si>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</si>
  <si>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</si>
  <si>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</si>
  <si>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</si>
  <si>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</si>
  <si>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</si>
  <si>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</si>
  <si>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</si>
  <si>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</si>
  <si>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</si>
  <si>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</si>
  <si>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</si>
  <si>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</si>
  <si>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</si>
  <si>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</si>
  <si>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</si>
  <si>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</si>
  <si>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</si>
  <si>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</si>
  <si>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</si>
  <si>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</si>
  <si>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</si>
  <si>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</si>
  <si>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</si>
  <si>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</si>
  <si>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</si>
  <si>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</si>
  <si>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</si>
  <si>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</si>
  <si>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</si>
  <si>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</si>
  <si>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</si>
  <si>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</si>
  <si>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</si>
  <si>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</si>
  <si>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</si>
  <si>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</si>
  <si>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</si>
  <si>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</si>
  <si>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</si>
  <si>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</si>
  <si>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</si>
  <si>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</si>
  <si>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</si>
  <si>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</si>
  <si>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</si>
  <si>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</si>
  <si>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</si>
  <si>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</si>
  <si>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</si>
  <si>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</si>
  <si>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</si>
  <si>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</si>
  <si>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</si>
  <si>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</si>
  <si>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</si>
  <si>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</si>
  <si>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</si>
  <si>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</si>
  <si>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</si>
  <si>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</si>
  <si>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</si>
  <si>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</si>
  <si>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</si>
  <si>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</si>
  <si>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</si>
  <si>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</si>
  <si>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</si>
  <si>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</si>
  <si>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</si>
  <si>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</si>
  <si>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</si>
  <si>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</si>
  <si>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</si>
  <si>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</si>
  <si>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</si>
  <si>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</si>
  <si>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</si>
  <si>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</si>
  <si>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</si>
  <si>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</si>
  <si>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</si>
  <si>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</si>
  <si>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</si>
  <si>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</si>
  <si>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</si>
  <si>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</si>
  <si>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</si>
  <si>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</si>
  <si>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</si>
  <si>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</si>
  <si>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</si>
  <si>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</si>
  <si>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</si>
  <si>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</si>
  <si>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</si>
  <si>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</si>
  <si>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</si>
  <si>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</si>
  <si>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</si>
  <si>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</si>
  <si>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</si>
  <si>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</si>
  <si>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</si>
  <si>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</si>
  <si>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</si>
  <si>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</si>
  <si>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</si>
  <si>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</si>
  <si>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</si>
  <si>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</si>
  <si>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</si>
  <si>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</si>
  <si>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</si>
  <si>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</si>
  <si>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</si>
  <si>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</si>
  <si>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</si>
  <si>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</si>
  <si>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</si>
  <si>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</si>
  <si>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</si>
  <si>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</si>
  <si>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</si>
  <si>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</si>
  <si>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</si>
  <si>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</si>
  <si>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</si>
  <si>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</si>
  <si>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</si>
  <si>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</si>
  <si>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</si>
  <si>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</si>
  <si>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</si>
  <si>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</si>
  <si>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</si>
  <si>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</si>
  <si>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</si>
  <si>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</si>
  <si>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</si>
  <si>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</si>
  <si>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</si>
  <si>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</si>
  <si>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</si>
  <si>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</si>
  <si>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</si>
  <si>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</si>
  <si>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</si>
  <si>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</si>
  <si>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</si>
  <si>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</si>
  <si>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</si>
  <si>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</si>
  <si>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</si>
  <si>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</si>
  <si>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</si>
  <si>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</si>
  <si>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</si>
  <si>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</si>
  <si>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</si>
  <si>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</si>
  <si>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</si>
  <si>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</si>
  <si>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</si>
  <si>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</si>
  <si>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</si>
  <si>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</si>
  <si>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</si>
  <si>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</si>
  <si>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</si>
  <si>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</si>
  <si>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</si>
  <si>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</si>
  <si>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</si>
  <si>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</si>
  <si>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</si>
  <si>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</si>
  <si>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</si>
  <si>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</si>
  <si>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</si>
  <si>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</si>
  <si>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</si>
  <si>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</si>
  <si>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</si>
  <si>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</si>
  <si>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</si>
  <si>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</si>
  <si>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</si>
  <si>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</si>
  <si>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</si>
  <si>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</si>
  <si>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</si>
  <si>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</si>
  <si>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</si>
  <si>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</si>
  <si>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</si>
  <si>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</si>
  <si>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</si>
  <si>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</si>
  <si>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</si>
  <si>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</si>
  <si>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</si>
  <si>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</si>
  <si>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</si>
  <si>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</si>
  <si>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</si>
  <si>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</si>
  <si>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</si>
  <si>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</si>
  <si>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</si>
  <si>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</si>
  <si>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</si>
  <si>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</si>
  <si>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</si>
  <si>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</si>
  <si>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</si>
  <si>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</si>
  <si>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</si>
  <si>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</si>
  <si>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</si>
  <si>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</si>
  <si>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</si>
  <si>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</si>
  <si>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</si>
  <si>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</si>
  <si>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</si>
  <si>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</si>
  <si>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</si>
  <si>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</si>
  <si>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</si>
  <si>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</si>
  <si>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</si>
  <si>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</si>
  <si>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</si>
  <si>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</si>
  <si>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</si>
  <si>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</si>
  <si>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</si>
  <si>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</si>
  <si>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</si>
  <si>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</si>
  <si>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</si>
  <si>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</si>
  <si>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</si>
  <si>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</si>
  <si>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</si>
  <si>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</si>
  <si>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</si>
  <si>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</si>
  <si>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</si>
  <si>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</si>
  <si>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</si>
  <si>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</si>
  <si>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</si>
  <si>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</si>
  <si>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</si>
  <si>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</si>
  <si>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</si>
  <si>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</si>
  <si>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</si>
  <si>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</si>
  <si>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</si>
  <si>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WEMINSON</t>
  </si>
  <si>
    <t>LUAN</t>
  </si>
  <si>
    <t>FELIX</t>
  </si>
  <si>
    <t>AILTON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</si>
</sst>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1"/>
  <sheetViews>
    <sheetView tabSelected="1" workbookViewId="0">
      <selection activeCell="M13" sqref="M1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45811</v>
      </c>
      <c r="B2" t="s">
        <v>3667</v>
      </c>
      <c r="C2" t="s">
        <v>3198</v>
      </c>
      <c r="D2">
        <v>548</v>
      </c>
      <c r="E2" t="s">
        <v>64</v>
      </c>
      <c r="F2" s="32">
        <v>4813.3</v>
      </c>
      <c r="G2">
        <v>260.39999999999998</v>
      </c>
      <c r="H2" t="str">
        <f>VLOOKUP(D2,coordenadas!A:C,3,0)</f>
        <v>-3.7498338</v>
      </c>
      <c r="I2" t="str">
        <f>VLOOKUP(D2,coordenadas!A:D,4,0)</f>
        <v>-38.5846885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45811</v>
      </c>
      <c r="B3" t="s">
        <v>3668</v>
      </c>
      <c r="C3" t="s">
        <v>3196</v>
      </c>
      <c r="D3">
        <v>958</v>
      </c>
      <c r="E3" t="s">
        <v>144</v>
      </c>
      <c r="F3" s="32">
        <v>7749.5</v>
      </c>
      <c r="G3">
        <v>409.8</v>
      </c>
      <c r="H3" t="str">
        <f>VLOOKUP(D3,coordenadas!A:C,3,0)</f>
        <v>-3.7338116</v>
      </c>
      <c r="I3" t="str">
        <f>VLOOKUP(D3,coordenadas!A:D,4,0)</f>
        <v>-38.5136501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DIURNO ALERTA</v>
      </c>
    </row>
    <row r="4" spans="1:13">
      <c r="A4" s="2">
        <v>45811</v>
      </c>
      <c r="B4" t="s">
        <v>3669</v>
      </c>
      <c r="C4" t="s">
        <v>3494</v>
      </c>
      <c r="D4">
        <v>967</v>
      </c>
      <c r="E4" t="s">
        <v>146</v>
      </c>
      <c r="F4" s="32">
        <v>3878.2</v>
      </c>
      <c r="G4">
        <v>224.7</v>
      </c>
      <c r="H4" t="str">
        <f>VLOOKUP(D4,coordenadas!A:C,3,0)</f>
        <v>-3.7374817</v>
      </c>
      <c r="I4" t="str">
        <f>VLOOKUP(D4,coordenadas!A:D,4,0)</f>
        <v>-38.5204755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45811</v>
      </c>
      <c r="B5" t="s">
        <v>3667</v>
      </c>
      <c r="C5" t="s">
        <v>3198</v>
      </c>
      <c r="D5">
        <v>976</v>
      </c>
      <c r="E5" t="s">
        <v>148</v>
      </c>
      <c r="F5" s="32">
        <v>3050.17</v>
      </c>
      <c r="G5">
        <v>156.69999999999999</v>
      </c>
      <c r="H5" t="str">
        <f>VLOOKUP(D5,coordenadas!A:C,3,0)</f>
        <v>-3.7598094</v>
      </c>
      <c r="I5" t="str">
        <f>VLOOKUP(D5,coordenadas!A:D,4,0)</f>
        <v>-38.5861946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 ALERTA</v>
      </c>
    </row>
    <row r="6" spans="1:13">
      <c r="A6" s="2">
        <v>45811</v>
      </c>
      <c r="B6" t="s">
        <v>3670</v>
      </c>
      <c r="C6" t="s">
        <v>3268</v>
      </c>
      <c r="D6">
        <v>1004</v>
      </c>
      <c r="E6" t="s">
        <v>155</v>
      </c>
      <c r="F6" s="32">
        <v>2575.15</v>
      </c>
      <c r="G6">
        <v>159.4</v>
      </c>
      <c r="H6" t="str">
        <f>VLOOKUP(D6,coordenadas!A:C,3,0)</f>
        <v>-3.8009513</v>
      </c>
      <c r="I6" t="str">
        <f>VLOOKUP(D6,coordenadas!A:D,4,0)</f>
        <v>-38.586656</v>
      </c>
      <c r="J6" s="1" t="s">
        <v>3333</v>
      </c>
      <c r="K6" s="1" t="s">
        <v>3334</v>
      </c>
      <c r="L6" s="3">
        <f>VLOOKUP(C6,pesoCaminhao!C:G,5,0)</f>
        <v>4900</v>
      </c>
      <c r="M6" t="str">
        <f>VLOOKUP(D6,horarios!B:G,6,0)</f>
        <v>DIURNO ALERTA</v>
      </c>
    </row>
    <row r="7" spans="1:13">
      <c r="A7" s="2">
        <v>45811</v>
      </c>
      <c r="B7" t="s">
        <v>3662</v>
      </c>
      <c r="C7" t="s">
        <v>3197</v>
      </c>
      <c r="D7">
        <v>1011</v>
      </c>
      <c r="E7" t="s">
        <v>157</v>
      </c>
      <c r="F7" s="32">
        <v>3151.6</v>
      </c>
      <c r="G7">
        <v>210.5</v>
      </c>
      <c r="H7" t="str">
        <f>VLOOKUP(D7,coordenadas!A:C,3,0)</f>
        <v>-3.8819005</v>
      </c>
      <c r="I7" t="str">
        <f>VLOOKUP(D7,coordenadas!A:D,4,0)</f>
        <v>-38.62523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 ALERTA</v>
      </c>
    </row>
    <row r="8" spans="1:13">
      <c r="A8" s="2">
        <v>45811</v>
      </c>
      <c r="B8" t="s">
        <v>3670</v>
      </c>
      <c r="C8" t="s">
        <v>3268</v>
      </c>
      <c r="D8">
        <v>1034</v>
      </c>
      <c r="E8" t="s">
        <v>161</v>
      </c>
      <c r="F8" s="32">
        <v>3150.32</v>
      </c>
      <c r="G8">
        <v>203.1</v>
      </c>
      <c r="H8" t="str">
        <f>VLOOKUP(D8,coordenadas!A:C,3,0)</f>
        <v>-3.83055313</v>
      </c>
      <c r="I8" t="str">
        <f>VLOOKUP(D8,coordenadas!A:D,4,0)</f>
        <v>-38.56049735</v>
      </c>
      <c r="J8" s="1" t="s">
        <v>3333</v>
      </c>
      <c r="K8" s="1" t="s">
        <v>3334</v>
      </c>
      <c r="L8" s="3">
        <f>VLOOKUP(C8,pesoCaminhao!C:G,5,0)</f>
        <v>4900</v>
      </c>
      <c r="M8" t="str">
        <f>VLOOKUP(D8,horarios!B:G,6,0)</f>
        <v>DIURNO ALERTA</v>
      </c>
    </row>
    <row r="9" spans="1:13">
      <c r="A9" s="2">
        <v>45811</v>
      </c>
      <c r="B9" t="s">
        <v>3670</v>
      </c>
      <c r="C9" t="s">
        <v>3268</v>
      </c>
      <c r="D9">
        <v>1049</v>
      </c>
      <c r="E9" t="s">
        <v>166</v>
      </c>
      <c r="F9" s="32">
        <v>1174.44</v>
      </c>
      <c r="G9">
        <v>65.2</v>
      </c>
      <c r="H9" t="str">
        <f>VLOOKUP(D9,coordenadas!A:C,3,0)</f>
        <v>-3.7955137</v>
      </c>
      <c r="I9" t="str">
        <f>VLOOKUP(D9,coordenadas!A:D,4,0)</f>
        <v>-38.4901664</v>
      </c>
      <c r="J9" s="1" t="s">
        <v>3333</v>
      </c>
      <c r="K9" s="1" t="s">
        <v>3334</v>
      </c>
      <c r="L9" s="3">
        <f>VLOOKUP(C9,pesoCaminhao!C:G,5,0)</f>
        <v>4900</v>
      </c>
      <c r="M9" t="str">
        <f>VLOOKUP(D9,horarios!B:G,6,0)</f>
        <v>DIURNO ALERTA</v>
      </c>
    </row>
    <row r="10" spans="1:13">
      <c r="A10" s="2">
        <v>45811</v>
      </c>
      <c r="B10" t="s">
        <v>3662</v>
      </c>
      <c r="C10" t="s">
        <v>3197</v>
      </c>
      <c r="D10">
        <v>1142</v>
      </c>
      <c r="E10" t="s">
        <v>182</v>
      </c>
      <c r="F10" s="32">
        <v>400.9</v>
      </c>
      <c r="G10">
        <v>49.3</v>
      </c>
      <c r="H10" t="str">
        <f>VLOOKUP(D10,coordenadas!A:C,3,0)</f>
        <v>-3.846401</v>
      </c>
      <c r="I10" t="str">
        <f>VLOOKUP(D10,coordenadas!A:D,4,0)</f>
        <v>-38.656205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45811</v>
      </c>
      <c r="B11" t="s">
        <v>3663</v>
      </c>
      <c r="C11" t="s">
        <v>3193</v>
      </c>
      <c r="D11">
        <v>1430</v>
      </c>
      <c r="E11" t="s">
        <v>219</v>
      </c>
      <c r="F11" s="32">
        <v>131.6</v>
      </c>
      <c r="G11">
        <v>19.7</v>
      </c>
      <c r="H11" t="str">
        <f>VLOOKUP(D11,coordenadas!A:C,3,0)</f>
        <v>-3.7379616</v>
      </c>
      <c r="I11" t="str">
        <f>VLOOKUP(D11,coordenadas!A:D,4,0)</f>
        <v>-38.617816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DIURNO</v>
      </c>
    </row>
    <row r="12" spans="1:13">
      <c r="A12" s="2">
        <v>45811</v>
      </c>
      <c r="B12" t="s">
        <v>3663</v>
      </c>
      <c r="C12" t="s">
        <v>3193</v>
      </c>
      <c r="D12">
        <v>1522</v>
      </c>
      <c r="E12" t="s">
        <v>3507</v>
      </c>
      <c r="F12" s="32">
        <v>132.80000000000001</v>
      </c>
      <c r="G12">
        <v>17.399999999999999</v>
      </c>
      <c r="H12" t="str">
        <f>VLOOKUP(D12,coordenadas!A:C,3,0)</f>
        <v>-3.74376207</v>
      </c>
      <c r="I12" t="str">
        <f>VLOOKUP(D12,coordenadas!A:D,4,0)</f>
        <v>-38.64179021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3489</v>
      </c>
    </row>
    <row r="13" spans="1:13">
      <c r="A13" s="2">
        <v>45811</v>
      </c>
      <c r="B13" t="s">
        <v>3663</v>
      </c>
      <c r="C13" t="s">
        <v>3193</v>
      </c>
      <c r="D13">
        <v>1548</v>
      </c>
      <c r="E13" t="s">
        <v>236</v>
      </c>
      <c r="F13" s="32">
        <v>201.5</v>
      </c>
      <c r="G13">
        <v>16.7</v>
      </c>
      <c r="H13" t="str">
        <f>VLOOKUP(D13,coordenadas!A:C,3,0)</f>
        <v>-3.7420764</v>
      </c>
      <c r="I13" t="str">
        <f>VLOOKUP(D13,coordenadas!A:D,4,0)</f>
        <v>-38.6411245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</v>
      </c>
    </row>
    <row r="14" spans="1:13">
      <c r="A14" s="2">
        <v>45811</v>
      </c>
      <c r="B14" t="s">
        <v>3669</v>
      </c>
      <c r="C14" t="s">
        <v>3494</v>
      </c>
      <c r="D14">
        <v>1980</v>
      </c>
      <c r="E14" t="s">
        <v>285</v>
      </c>
      <c r="F14" s="32">
        <v>1228.4000000000001</v>
      </c>
      <c r="G14">
        <v>61.5</v>
      </c>
      <c r="H14" t="str">
        <f>VLOOKUP(D14,coordenadas!A:C,3,0)</f>
        <v>-3.8958534</v>
      </c>
      <c r="I14" t="str">
        <f>VLOOKUP(D14,coordenadas!A:D,4,0)</f>
        <v>-38.6839187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45811</v>
      </c>
      <c r="B15" t="s">
        <v>3662</v>
      </c>
      <c r="C15" t="s">
        <v>3197</v>
      </c>
      <c r="D15">
        <v>2126</v>
      </c>
      <c r="E15" t="s">
        <v>305</v>
      </c>
      <c r="F15" s="32">
        <v>1930.2</v>
      </c>
      <c r="G15">
        <v>187.3</v>
      </c>
      <c r="H15" t="str">
        <f>VLOOKUP(D15,coordenadas!A:C,3,0)</f>
        <v>-3.80892581</v>
      </c>
      <c r="I15" t="str">
        <f>VLOOKUP(D15,coordenadas!A:D,4,0)</f>
        <v>-38.62755341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MANHA</v>
      </c>
    </row>
    <row r="16" spans="1:13">
      <c r="A16" s="2">
        <v>45811</v>
      </c>
      <c r="B16" t="s">
        <v>3662</v>
      </c>
      <c r="C16" t="s">
        <v>3197</v>
      </c>
      <c r="D16">
        <v>2351</v>
      </c>
      <c r="E16" t="s">
        <v>324</v>
      </c>
      <c r="F16" s="32">
        <v>970.03</v>
      </c>
      <c r="G16">
        <v>58.9</v>
      </c>
      <c r="H16" t="str">
        <f>VLOOKUP(D16,coordenadas!A:C,3,0)</f>
        <v>-3.8109052</v>
      </c>
      <c r="I16" t="str">
        <f>VLOOKUP(D16,coordenadas!A:D,4,0)</f>
        <v>-38.6092229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45811</v>
      </c>
      <c r="B17" t="s">
        <v>3662</v>
      </c>
      <c r="C17" t="s">
        <v>3197</v>
      </c>
      <c r="D17">
        <v>2385</v>
      </c>
      <c r="E17" t="s">
        <v>331</v>
      </c>
      <c r="F17" s="32">
        <v>3528</v>
      </c>
      <c r="G17">
        <v>144</v>
      </c>
      <c r="H17" t="str">
        <f>VLOOKUP(D17,coordenadas!A:C,3,0)</f>
        <v>-3.8898521</v>
      </c>
      <c r="I17" t="str">
        <f>VLOOKUP(D17,coordenadas!A:D,4,0)</f>
        <v>-38.6171332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 ALERTA</v>
      </c>
    </row>
    <row r="18" spans="1:13">
      <c r="A18" s="2">
        <v>45811</v>
      </c>
      <c r="B18" t="s">
        <v>3663</v>
      </c>
      <c r="C18" t="s">
        <v>3193</v>
      </c>
      <c r="D18">
        <v>3247</v>
      </c>
      <c r="E18" t="s">
        <v>416</v>
      </c>
      <c r="F18" s="32">
        <v>572.6</v>
      </c>
      <c r="G18">
        <v>96.6</v>
      </c>
      <c r="H18" t="str">
        <f>VLOOKUP(D18,coordenadas!A:C,3,0)</f>
        <v>-3.7551255</v>
      </c>
      <c r="I18" t="str">
        <f>VLOOKUP(D18,coordenadas!A:D,4,0)</f>
        <v>-38.6225031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45811</v>
      </c>
      <c r="B19" t="s">
        <v>3663</v>
      </c>
      <c r="C19" t="s">
        <v>3193</v>
      </c>
      <c r="D19">
        <v>3771</v>
      </c>
      <c r="E19" t="s">
        <v>494</v>
      </c>
      <c r="F19" s="32">
        <v>1140</v>
      </c>
      <c r="G19">
        <v>30</v>
      </c>
      <c r="H19" t="str">
        <f>VLOOKUP(D19,coordenadas!A:C,3,0)</f>
        <v>-3.6736142</v>
      </c>
      <c r="I19" t="str">
        <f>VLOOKUP(D19,coordenadas!A:D,4,0)</f>
        <v>-38.6696458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 ALERTA</v>
      </c>
    </row>
    <row r="20" spans="1:13">
      <c r="A20" s="2">
        <v>45811</v>
      </c>
      <c r="B20" t="s">
        <v>3668</v>
      </c>
      <c r="C20" t="s">
        <v>3196</v>
      </c>
      <c r="D20">
        <v>4029</v>
      </c>
      <c r="E20" t="s">
        <v>538</v>
      </c>
      <c r="F20" s="32">
        <v>4903.38</v>
      </c>
      <c r="G20">
        <v>249.9</v>
      </c>
      <c r="H20" t="str">
        <f>VLOOKUP(D20,coordenadas!A:C,3,0)</f>
        <v>-3.7411822</v>
      </c>
      <c r="I20" t="str">
        <f>VLOOKUP(D20,coordenadas!A:D,4,0)</f>
        <v>-38.5041525</v>
      </c>
      <c r="J20" s="1" t="s">
        <v>3333</v>
      </c>
      <c r="K20" s="1" t="s">
        <v>3334</v>
      </c>
      <c r="L20" s="3">
        <v>1590</v>
      </c>
      <c r="M20" t="str">
        <f>VLOOKUP(D20,horarios!B:G,6,0)</f>
        <v>DIURNO ALERTA</v>
      </c>
    </row>
    <row r="21" spans="1:13">
      <c r="A21" s="2">
        <v>45811</v>
      </c>
      <c r="B21" t="s">
        <v>3663</v>
      </c>
      <c r="C21" t="s">
        <v>3193</v>
      </c>
      <c r="D21">
        <v>4220</v>
      </c>
      <c r="E21" t="s">
        <v>568</v>
      </c>
      <c r="F21" s="32">
        <v>135.6</v>
      </c>
      <c r="G21">
        <v>21.7</v>
      </c>
      <c r="H21" t="str">
        <f>VLOOKUP(D21,coordenadas!A:C,3,0)</f>
        <v>-3.7394136</v>
      </c>
      <c r="I21" t="str">
        <f>VLOOKUP(D21,coordenadas!A:D,4,0)</f>
        <v>-38.61972</v>
      </c>
      <c r="J21" s="1" t="s">
        <v>3333</v>
      </c>
      <c r="K21" s="1" t="s">
        <v>3334</v>
      </c>
      <c r="L21" s="3">
        <v>1590</v>
      </c>
      <c r="M21" t="str">
        <f>VLOOKUP(D21,horarios!B:G,6,0)</f>
        <v>DIURNO ALERTA</v>
      </c>
    </row>
    <row r="22" spans="1:13">
      <c r="A22" s="2">
        <v>45811</v>
      </c>
      <c r="B22" t="s">
        <v>3668</v>
      </c>
      <c r="C22" t="s">
        <v>3196</v>
      </c>
      <c r="D22">
        <v>4393</v>
      </c>
      <c r="E22" t="s">
        <v>596</v>
      </c>
      <c r="F22" s="32">
        <v>2148.54</v>
      </c>
      <c r="G22">
        <v>108.5</v>
      </c>
      <c r="H22" t="str">
        <f>VLOOKUP(D22,coordenadas!A:C,3,0)</f>
        <v>-3.7411919</v>
      </c>
      <c r="I22" t="str">
        <f>VLOOKUP(D22,coordenadas!A:D,4,0)</f>
        <v>-38.4958533</v>
      </c>
      <c r="J22" s="1" t="s">
        <v>3333</v>
      </c>
      <c r="K22" s="1" t="s">
        <v>3334</v>
      </c>
      <c r="L22" s="3">
        <v>1591</v>
      </c>
      <c r="M22" t="str">
        <f>VLOOKUP(D22,horarios!B:G,6,0)</f>
        <v>DIURNO ALERTA</v>
      </c>
    </row>
    <row r="23" spans="1:13">
      <c r="A23" s="2">
        <v>45811</v>
      </c>
      <c r="B23" t="s">
        <v>3670</v>
      </c>
      <c r="C23" t="s">
        <v>3268</v>
      </c>
      <c r="D23">
        <v>4677</v>
      </c>
      <c r="E23" t="s">
        <v>636</v>
      </c>
      <c r="F23" s="32">
        <v>334.5</v>
      </c>
      <c r="G23">
        <v>19.8</v>
      </c>
      <c r="H23" t="str">
        <f>VLOOKUP(D23,coordenadas!A:C,3,0)</f>
        <v>-3.7567353</v>
      </c>
      <c r="I23" t="str">
        <f>VLOOKUP(D23,coordenadas!A:D,4,0)</f>
        <v>-38.5408141</v>
      </c>
      <c r="J23" s="1" t="s">
        <v>3333</v>
      </c>
      <c r="K23" s="1" t="s">
        <v>3334</v>
      </c>
      <c r="L23" s="3">
        <v>1592</v>
      </c>
      <c r="M23" t="str">
        <f>VLOOKUP(D23,horarios!B:G,6,0)</f>
        <v>DIURNO</v>
      </c>
    </row>
    <row r="24" spans="1:13">
      <c r="A24" s="2">
        <v>45811</v>
      </c>
      <c r="B24" t="s">
        <v>3662</v>
      </c>
      <c r="C24" t="s">
        <v>3197</v>
      </c>
      <c r="D24">
        <v>4965</v>
      </c>
      <c r="E24" t="s">
        <v>675</v>
      </c>
      <c r="F24" s="32">
        <v>159.19999999999999</v>
      </c>
      <c r="G24">
        <v>11.5</v>
      </c>
      <c r="H24" t="str">
        <f>VLOOKUP(D24,coordenadas!A:C,3,0)</f>
        <v>-3.8811139</v>
      </c>
      <c r="I24" t="str">
        <f>VLOOKUP(D24,coordenadas!A:D,4,0)</f>
        <v>-38.6756829</v>
      </c>
      <c r="J24" s="1" t="s">
        <v>3333</v>
      </c>
      <c r="K24" s="1" t="s">
        <v>3334</v>
      </c>
      <c r="L24" s="3">
        <v>1593</v>
      </c>
      <c r="M24" t="str">
        <f>VLOOKUP(D24,horarios!B:G,6,0)</f>
        <v>DIURNO ALERTA</v>
      </c>
    </row>
    <row r="25" spans="1:13">
      <c r="A25" s="2">
        <v>45811</v>
      </c>
      <c r="B25" t="s">
        <v>3663</v>
      </c>
      <c r="C25" t="s">
        <v>3193</v>
      </c>
      <c r="D25">
        <v>9295</v>
      </c>
      <c r="E25" t="s">
        <v>696</v>
      </c>
      <c r="F25" s="32">
        <v>1944.85</v>
      </c>
      <c r="G25">
        <v>165.6</v>
      </c>
      <c r="H25" t="str">
        <f>VLOOKUP(D25,coordenadas!A:C,3,0)</f>
        <v>-3.67554656</v>
      </c>
      <c r="I25" t="str">
        <f>VLOOKUP(D25,coordenadas!A:D,4,0)</f>
        <v>-38.66738313</v>
      </c>
      <c r="J25" s="1" t="s">
        <v>3333</v>
      </c>
      <c r="K25" s="1" t="s">
        <v>3334</v>
      </c>
      <c r="L25" s="3">
        <v>1594</v>
      </c>
      <c r="M25" t="str">
        <f>VLOOKUP(D25,horarios!B:G,6,0)</f>
        <v>DIURNO</v>
      </c>
    </row>
    <row r="26" spans="1:13">
      <c r="A26" s="2">
        <v>45811</v>
      </c>
      <c r="B26" t="s">
        <v>3663</v>
      </c>
      <c r="C26" t="s">
        <v>3193</v>
      </c>
      <c r="D26">
        <v>9301</v>
      </c>
      <c r="E26" t="s">
        <v>699</v>
      </c>
      <c r="F26" s="32">
        <v>136.1</v>
      </c>
      <c r="G26">
        <v>15.3</v>
      </c>
      <c r="H26" t="str">
        <f>VLOOKUP(D26,coordenadas!A:C,3,0)</f>
        <v>-3.7404089</v>
      </c>
      <c r="I26" t="str">
        <f>VLOOKUP(D26,coordenadas!A:D,4,0)</f>
        <v>-38.6406229</v>
      </c>
      <c r="J26" s="1" t="s">
        <v>3333</v>
      </c>
      <c r="K26" s="1" t="s">
        <v>3334</v>
      </c>
      <c r="L26" s="3">
        <v>1595</v>
      </c>
      <c r="M26" t="str">
        <f>VLOOKUP(D26,horarios!B:G,6,0)</f>
        <v>DIURNO</v>
      </c>
    </row>
    <row r="27" spans="1:13">
      <c r="A27" s="2">
        <v>45811</v>
      </c>
      <c r="B27" t="s">
        <v>3662</v>
      </c>
      <c r="C27" t="s">
        <v>3197</v>
      </c>
      <c r="D27">
        <v>9333</v>
      </c>
      <c r="E27" t="s">
        <v>713</v>
      </c>
      <c r="F27" s="32">
        <v>186.35</v>
      </c>
      <c r="G27">
        <v>17.100000000000001</v>
      </c>
      <c r="H27" t="str">
        <f>VLOOKUP(D27,coordenadas!A:C,3,0)</f>
        <v>-3.8853172</v>
      </c>
      <c r="I27" t="str">
        <f>VLOOKUP(D27,coordenadas!A:D,4,0)</f>
        <v>-38.6816109</v>
      </c>
      <c r="J27" s="1" t="s">
        <v>3333</v>
      </c>
      <c r="K27" s="1" t="s">
        <v>3334</v>
      </c>
      <c r="L27" s="3">
        <v>1596</v>
      </c>
      <c r="M27" t="str">
        <f>VLOOKUP(D27,horarios!B:G,6,0)</f>
        <v>DIURNO ALERTA</v>
      </c>
    </row>
    <row r="28" spans="1:13">
      <c r="A28" s="2">
        <v>45811</v>
      </c>
      <c r="B28" t="s">
        <v>3668</v>
      </c>
      <c r="C28" t="s">
        <v>3196</v>
      </c>
      <c r="D28">
        <v>9340</v>
      </c>
      <c r="E28" t="s">
        <v>717</v>
      </c>
      <c r="F28" s="32">
        <v>5422.2</v>
      </c>
      <c r="G28">
        <v>235.3</v>
      </c>
      <c r="H28" t="str">
        <f>VLOOKUP(D28,coordenadas!A:C,3,0)</f>
        <v>-3.745611</v>
      </c>
      <c r="I28" t="str">
        <f>VLOOKUP(D28,coordenadas!A:D,4,0)</f>
        <v>-38.495747</v>
      </c>
      <c r="J28" s="1" t="s">
        <v>3333</v>
      </c>
      <c r="K28" s="1" t="s">
        <v>3334</v>
      </c>
      <c r="L28" s="3">
        <v>1597</v>
      </c>
      <c r="M28" t="str">
        <f>VLOOKUP(D28,horarios!B:G,6,0)</f>
        <v>DIURNO ALERTA</v>
      </c>
    </row>
    <row r="29" spans="1:13">
      <c r="A29" s="2">
        <v>45811</v>
      </c>
      <c r="B29" t="s">
        <v>3667</v>
      </c>
      <c r="C29" t="s">
        <v>3198</v>
      </c>
      <c r="D29">
        <v>9345</v>
      </c>
      <c r="E29" t="s">
        <v>719</v>
      </c>
      <c r="F29" s="32">
        <v>5440.46</v>
      </c>
      <c r="G29">
        <v>311.60000000000002</v>
      </c>
      <c r="H29" t="str">
        <f>VLOOKUP(D29,coordenadas!A:C,3,0)</f>
        <v>-3.79182527</v>
      </c>
      <c r="I29" t="str">
        <f>VLOOKUP(D29,coordenadas!A:D,4,0)</f>
        <v>-38.5671401</v>
      </c>
      <c r="J29" s="1" t="s">
        <v>3333</v>
      </c>
      <c r="K29" s="1" t="s">
        <v>3334</v>
      </c>
      <c r="L29" s="3">
        <v>1598</v>
      </c>
      <c r="M29" t="str">
        <f>VLOOKUP(D29,horarios!B:G,6,0)</f>
        <v>DIURNO ALERTA</v>
      </c>
    </row>
    <row r="30" spans="1:13">
      <c r="A30" s="2">
        <v>45811</v>
      </c>
      <c r="B30" t="s">
        <v>3670</v>
      </c>
      <c r="C30" t="s">
        <v>3268</v>
      </c>
      <c r="D30">
        <v>9346</v>
      </c>
      <c r="E30" t="s">
        <v>720</v>
      </c>
      <c r="F30" s="32">
        <v>3622.51</v>
      </c>
      <c r="G30">
        <v>203</v>
      </c>
      <c r="H30" t="str">
        <f>VLOOKUP(D30,coordenadas!A:C,3,0)</f>
        <v>-3.7888981</v>
      </c>
      <c r="I30" t="str">
        <f>VLOOKUP(D30,coordenadas!A:D,4,0)</f>
        <v>-38.4759777</v>
      </c>
      <c r="J30" s="1" t="s">
        <v>3333</v>
      </c>
      <c r="K30" s="1" t="s">
        <v>3334</v>
      </c>
      <c r="L30" s="3">
        <v>1599</v>
      </c>
      <c r="M30" t="str">
        <f>VLOOKUP(D30,horarios!B:G,6,0)</f>
        <v>DIURNO ALERTA</v>
      </c>
    </row>
    <row r="31" spans="1:13">
      <c r="A31" s="2">
        <v>45811</v>
      </c>
      <c r="B31" t="s">
        <v>3663</v>
      </c>
      <c r="C31" t="s">
        <v>3193</v>
      </c>
      <c r="D31">
        <v>9595</v>
      </c>
      <c r="E31" t="s">
        <v>790</v>
      </c>
      <c r="F31" s="32">
        <v>211.2</v>
      </c>
      <c r="G31">
        <v>47.7</v>
      </c>
      <c r="H31" t="str">
        <f>VLOOKUP(D31,coordenadas!A:C,3,0)</f>
        <v>-3.736915</v>
      </c>
      <c r="I31" t="str">
        <f>VLOOKUP(D31,coordenadas!A:D,4,0)</f>
        <v>-38.6502819</v>
      </c>
      <c r="J31" s="1" t="s">
        <v>3333</v>
      </c>
      <c r="K31" s="1" t="s">
        <v>3334</v>
      </c>
      <c r="L31" s="3">
        <v>1600</v>
      </c>
      <c r="M31" t="str">
        <f>VLOOKUP(D31,horarios!B:G,6,0)</f>
        <v>DIURNO ALERTA</v>
      </c>
    </row>
    <row r="32" spans="1:13">
      <c r="A32" s="2">
        <v>45811</v>
      </c>
      <c r="B32" t="s">
        <v>3663</v>
      </c>
      <c r="C32" t="s">
        <v>3193</v>
      </c>
      <c r="D32">
        <v>9598</v>
      </c>
      <c r="E32" t="s">
        <v>793</v>
      </c>
      <c r="F32" s="32">
        <v>261.39999999999998</v>
      </c>
      <c r="G32">
        <v>28.1</v>
      </c>
      <c r="H32" t="str">
        <f>VLOOKUP(D32,coordenadas!A:C,3,0)</f>
        <v>-3.7448789</v>
      </c>
      <c r="I32" t="str">
        <f>VLOOKUP(D32,coordenadas!A:D,4,0)</f>
        <v>-38.6495637</v>
      </c>
      <c r="J32" s="1" t="s">
        <v>3333</v>
      </c>
      <c r="K32" s="1" t="s">
        <v>3334</v>
      </c>
      <c r="L32" s="3">
        <v>1601</v>
      </c>
      <c r="M32" t="str">
        <f>VLOOKUP(D32,horarios!B:G,6,0)</f>
        <v>DIURNO</v>
      </c>
    </row>
    <row r="33" spans="1:13">
      <c r="A33" s="2">
        <v>45811</v>
      </c>
      <c r="B33" t="s">
        <v>3669</v>
      </c>
      <c r="C33" t="s">
        <v>3494</v>
      </c>
      <c r="D33">
        <v>9622</v>
      </c>
      <c r="E33" t="s">
        <v>805</v>
      </c>
      <c r="F33" s="32">
        <v>3856.69</v>
      </c>
      <c r="G33">
        <v>209.8</v>
      </c>
      <c r="H33" t="str">
        <f>VLOOKUP(D33,coordenadas!A:C,3,0)</f>
        <v>-3.7570117</v>
      </c>
      <c r="I33" t="str">
        <f>VLOOKUP(D33,coordenadas!A:D,4,0)</f>
        <v>-38.5530651</v>
      </c>
      <c r="J33" s="1" t="s">
        <v>3333</v>
      </c>
      <c r="K33" s="1" t="s">
        <v>3334</v>
      </c>
      <c r="L33" s="3">
        <v>1602</v>
      </c>
      <c r="M33" t="str">
        <f>VLOOKUP(D33,horarios!B:G,6,0)</f>
        <v>DIURNO ALERTA</v>
      </c>
    </row>
    <row r="34" spans="1:13">
      <c r="A34" s="2">
        <v>45811</v>
      </c>
      <c r="B34" t="s">
        <v>3663</v>
      </c>
      <c r="C34" t="s">
        <v>3193</v>
      </c>
      <c r="D34">
        <v>10745</v>
      </c>
      <c r="E34" t="s">
        <v>815</v>
      </c>
      <c r="F34" s="32">
        <v>218.9</v>
      </c>
      <c r="G34">
        <v>10.199999999999999</v>
      </c>
      <c r="H34" t="str">
        <f>VLOOKUP(D34,coordenadas!A:C,3,0)</f>
        <v>-3.7600164</v>
      </c>
      <c r="I34" t="str">
        <f>VLOOKUP(D34,coordenadas!A:D,4,0)</f>
        <v>-38.6160465</v>
      </c>
      <c r="J34" s="1" t="s">
        <v>3333</v>
      </c>
      <c r="K34" s="1" t="s">
        <v>3334</v>
      </c>
      <c r="L34" s="3">
        <v>1603</v>
      </c>
      <c r="M34" t="str">
        <f>VLOOKUP(D34,horarios!B:G,6,0)</f>
        <v>DIURNO</v>
      </c>
    </row>
    <row r="35" spans="1:13">
      <c r="A35" s="2">
        <v>45811</v>
      </c>
      <c r="B35" t="s">
        <v>3669</v>
      </c>
      <c r="C35" t="s">
        <v>3494</v>
      </c>
      <c r="D35">
        <v>10946</v>
      </c>
      <c r="E35" t="s">
        <v>837</v>
      </c>
      <c r="F35" s="32">
        <v>1809.2</v>
      </c>
      <c r="G35">
        <v>120.6</v>
      </c>
      <c r="H35" t="str">
        <f>VLOOKUP(D35,coordenadas!A:C,3,0)</f>
        <v>-3.7216531</v>
      </c>
      <c r="I35" t="str">
        <f>VLOOKUP(D35,coordenadas!A:D,4,0)</f>
        <v>-38.540229</v>
      </c>
      <c r="J35" s="1" t="s">
        <v>3333</v>
      </c>
      <c r="K35" s="1" t="s">
        <v>3334</v>
      </c>
      <c r="L35" s="3">
        <v>1604</v>
      </c>
      <c r="M35" t="str">
        <f>VLOOKUP(D35,horarios!B:G,6,0)</f>
        <v>DIURNO ALERTA</v>
      </c>
    </row>
    <row r="36" spans="1:13">
      <c r="A36" s="2">
        <v>45811</v>
      </c>
      <c r="B36" t="s">
        <v>3670</v>
      </c>
      <c r="C36" t="s">
        <v>3268</v>
      </c>
      <c r="D36">
        <v>10947</v>
      </c>
      <c r="E36" t="s">
        <v>838</v>
      </c>
      <c r="F36" s="32">
        <v>2021.02</v>
      </c>
      <c r="G36">
        <v>116.2</v>
      </c>
      <c r="H36" t="str">
        <f>VLOOKUP(D36,coordenadas!A:C,3,0)</f>
        <v>-3.8194224</v>
      </c>
      <c r="I36" t="str">
        <f>VLOOKUP(D36,coordenadas!A:D,4,0)</f>
        <v>-38.4817816</v>
      </c>
      <c r="J36" s="1" t="s">
        <v>3333</v>
      </c>
      <c r="K36" s="1" t="s">
        <v>3334</v>
      </c>
      <c r="L36" s="3">
        <v>1605</v>
      </c>
      <c r="M36" t="str">
        <f>VLOOKUP(D36,horarios!B:G,6,0)</f>
        <v>DIURNO ALERTA</v>
      </c>
    </row>
    <row r="37" spans="1:13">
      <c r="A37" s="2">
        <v>45811</v>
      </c>
      <c r="B37" t="s">
        <v>3670</v>
      </c>
      <c r="C37" t="s">
        <v>3268</v>
      </c>
      <c r="D37">
        <v>10948</v>
      </c>
      <c r="E37" t="s">
        <v>839</v>
      </c>
      <c r="F37" s="32">
        <v>2602.9699999999998</v>
      </c>
      <c r="G37">
        <v>129.9</v>
      </c>
      <c r="H37" t="str">
        <f>VLOOKUP(D37,coordenadas!A:C,3,0)</f>
        <v>-3.81050075</v>
      </c>
      <c r="I37" t="str">
        <f>VLOOKUP(D37,coordenadas!A:D,4,0)</f>
        <v>-38.57394099</v>
      </c>
      <c r="J37" s="1" t="s">
        <v>3333</v>
      </c>
      <c r="K37" s="1" t="s">
        <v>3334</v>
      </c>
      <c r="L37" s="3">
        <v>1606</v>
      </c>
      <c r="M37" t="str">
        <f>VLOOKUP(D37,horarios!B:G,6,0)</f>
        <v>DIURNO ALERTA</v>
      </c>
    </row>
    <row r="38" spans="1:13">
      <c r="A38" s="2">
        <v>45811</v>
      </c>
      <c r="B38" t="s">
        <v>3663</v>
      </c>
      <c r="C38" t="s">
        <v>3193</v>
      </c>
      <c r="D38">
        <v>11268</v>
      </c>
      <c r="E38" t="s">
        <v>908</v>
      </c>
      <c r="F38" s="32">
        <v>954.8</v>
      </c>
      <c r="G38">
        <v>127.6</v>
      </c>
      <c r="H38" t="str">
        <f>VLOOKUP(D38,coordenadas!A:C,3,0)</f>
        <v>-3.73335329</v>
      </c>
      <c r="I38" t="str">
        <f>VLOOKUP(D38,coordenadas!A:D,4,0)</f>
        <v>-38.6569974</v>
      </c>
      <c r="J38" s="1" t="s">
        <v>3333</v>
      </c>
      <c r="K38" s="1" t="s">
        <v>3334</v>
      </c>
      <c r="L38" s="3">
        <v>1607</v>
      </c>
      <c r="M38" t="str">
        <f>VLOOKUP(D38,horarios!B:G,6,0)</f>
        <v>MANHA</v>
      </c>
    </row>
    <row r="39" spans="1:13">
      <c r="A39" s="2">
        <v>45811</v>
      </c>
      <c r="B39" t="s">
        <v>3662</v>
      </c>
      <c r="C39" t="s">
        <v>3197</v>
      </c>
      <c r="D39">
        <v>11513</v>
      </c>
      <c r="E39" t="s">
        <v>941</v>
      </c>
      <c r="F39" s="32">
        <v>488.84</v>
      </c>
      <c r="G39">
        <v>35.5</v>
      </c>
      <c r="H39" t="str">
        <f>VLOOKUP(D39,coordenadas!A:C,3,0)</f>
        <v>-3.80683521</v>
      </c>
      <c r="I39" t="str">
        <f>VLOOKUP(D39,coordenadas!A:D,4,0)</f>
        <v>-38.62994815</v>
      </c>
      <c r="J39" s="1" t="s">
        <v>3333</v>
      </c>
      <c r="K39" s="1" t="s">
        <v>3334</v>
      </c>
      <c r="L39" s="3">
        <v>1608</v>
      </c>
      <c r="M39" t="str">
        <f>VLOOKUP(D39,horarios!B:G,6,0)</f>
        <v>MANHA</v>
      </c>
    </row>
    <row r="40" spans="1:13">
      <c r="A40" s="2">
        <v>45811</v>
      </c>
      <c r="B40" t="s">
        <v>3669</v>
      </c>
      <c r="C40" t="s">
        <v>3494</v>
      </c>
      <c r="D40">
        <v>11775</v>
      </c>
      <c r="E40" t="s">
        <v>990</v>
      </c>
      <c r="F40" s="32">
        <v>3086.22</v>
      </c>
      <c r="G40">
        <v>157.80000000000001</v>
      </c>
      <c r="H40" t="str">
        <f>VLOOKUP(D40,coordenadas!A:C,3,0)</f>
        <v>-3.73996838</v>
      </c>
      <c r="I40" t="str">
        <f>VLOOKUP(D40,coordenadas!A:D,4,0)</f>
        <v>-38.53237147</v>
      </c>
      <c r="J40" s="1" t="s">
        <v>3333</v>
      </c>
      <c r="K40" s="1" t="s">
        <v>3334</v>
      </c>
      <c r="L40" s="3">
        <v>1609</v>
      </c>
      <c r="M40" t="str">
        <f>VLOOKUP(D40,horarios!B:G,6,0)</f>
        <v>DIURNO ALERTA</v>
      </c>
    </row>
    <row r="41" spans="1:13">
      <c r="A41" s="2">
        <v>45811</v>
      </c>
      <c r="B41" t="s">
        <v>3667</v>
      </c>
      <c r="C41" t="s">
        <v>3198</v>
      </c>
      <c r="D41">
        <v>11809</v>
      </c>
      <c r="E41" t="s">
        <v>1006</v>
      </c>
      <c r="F41" s="32">
        <v>2142.25</v>
      </c>
      <c r="G41">
        <v>105.9</v>
      </c>
      <c r="H41" t="str">
        <f>VLOOKUP(D41,coordenadas!A:C,3,0)</f>
        <v>-3.77305558</v>
      </c>
      <c r="I41" t="str">
        <f>VLOOKUP(D41,coordenadas!A:D,4,0)</f>
        <v>-38.57358276</v>
      </c>
      <c r="J41" s="1" t="s">
        <v>3333</v>
      </c>
      <c r="K41" s="1" t="s">
        <v>3334</v>
      </c>
      <c r="L41" s="3">
        <v>1610</v>
      </c>
      <c r="M41" t="str">
        <f>VLOOKUP(D41,horarios!B:G,6,0)</f>
        <v>DIURNO ALERTA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2025-06-02T18:52:55Z</dcterms:modified>
</cp:coreProperties>
</file>