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32D62C22-D185-4544-80A5-BDF4DEFB55F1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6" l="1"/>
  <c r="M27" i="6"/>
  <c r="M28" i="6"/>
  <c r="M29" i="6"/>
  <c r="L26" i="6"/>
  <c r="L27" i="6"/>
  <c r="L28" i="6"/>
  <c r="L29" i="6"/>
  <c r="I26" i="6"/>
  <c r="I27" i="6"/>
  <c r="I28" i="6"/>
  <c r="I29" i="6"/>
  <c r="H26" i="6"/>
  <c r="H27" i="6"/>
  <c r="H28" i="6"/>
  <c r="H29" i="6"/>
  <c r="M17" i="6"/>
  <c r="M18" i="6"/>
  <c r="M19" i="6"/>
  <c r="M20" i="6"/>
  <c r="M21" i="6"/>
  <c r="M22" i="6"/>
  <c r="M23" i="6"/>
  <c r="M24" i="6"/>
  <c r="M25" i="6"/>
  <c r="L17" i="6"/>
  <c r="L18" i="6"/>
  <c r="L19" i="6"/>
  <c r="L20" i="6"/>
  <c r="L21" i="6"/>
  <c r="L22" i="6"/>
  <c r="L23" i="6"/>
  <c r="L24" i="6"/>
  <c r="L25" i="6"/>
  <c r="I17" i="6"/>
  <c r="I18" i="6"/>
  <c r="I19" i="6"/>
  <c r="I20" i="6"/>
  <c r="I21" i="6"/>
  <c r="I22" i="6"/>
  <c r="I23" i="6"/>
  <c r="I24" i="6"/>
  <c r="I25" i="6"/>
  <c r="H17" i="6"/>
  <c r="H18" i="6"/>
  <c r="H19" i="6"/>
  <c r="H20" i="6"/>
  <c r="H21" i="6"/>
  <c r="H22" i="6"/>
  <c r="H23" i="6"/>
  <c r="H24" i="6"/>
  <c r="H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L12" i="6"/>
  <c r="L13" i="6"/>
  <c r="L14" i="6"/>
  <c r="L15" i="6"/>
  <c r="L16" i="6"/>
  <c r="I12" i="6"/>
  <c r="I13" i="6"/>
  <c r="I14" i="6"/>
  <c r="I15" i="6"/>
  <c r="I16" i="6"/>
  <c r="H12" i="6"/>
  <c r="H13" i="6"/>
  <c r="H14" i="6"/>
  <c r="H15" i="6"/>
  <c r="H16" i="6"/>
  <c r="L3" i="6" l="1"/>
  <c r="L4" i="6"/>
  <c r="L5" i="6"/>
  <c r="L6" i="6"/>
  <c r="L7" i="6"/>
  <c r="L8" i="6"/>
  <c r="L9" i="6"/>
  <c r="L10" i="6"/>
  <c r="L11" i="6"/>
  <c r="L2" i="6"/>
  <c r="H3" i="6" l="1"/>
  <c r="H4" i="6"/>
  <c r="H5" i="6"/>
  <c r="H6" i="6"/>
  <c r="H7" i="6"/>
  <c r="H8" i="6"/>
  <c r="H9" i="6"/>
  <c r="H10" i="6"/>
  <c r="H11" i="6"/>
  <c r="I3" i="6"/>
  <c r="I4" i="6"/>
  <c r="I5" i="6"/>
  <c r="I6" i="6"/>
  <c r="I7" i="6"/>
  <c r="I8" i="6"/>
  <c r="I9" i="6"/>
  <c r="I10" i="6"/>
  <c r="I11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<sst xmlns="http://schemas.openxmlformats.org/spreadsheetml/2006/main" count="13462" uniqueCount="6765">
  <si>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</si>
  <si>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</si>
  <si>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</si>
  <si>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</si>
  <si>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</si>
  <si>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</si>
  <si>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</si>
  <si>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</si>
  <si>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</si>
  <si>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</si>
  <si>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</si>
  <si>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</si>
  <si>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</si>
  <si>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</si>
  <si>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</si>
  <si>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</si>
  <si>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</si>
  <si>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</si>
  <si>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</si>
  <si>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</si>
  <si>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</si>
  <si>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</si>
  <si>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</si>
  <si>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</si>
  <si>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</si>
  <si>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</si>
  <si>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</si>
  <si>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</si>
  <si>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</si>
  <si>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</si>
  <si>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</si>
  <si>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</si>
  <si>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</si>
  <si>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</si>
  <si>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</si>
  <si>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</si>
  <si>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</si>
  <si>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</si>
  <si>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</si>
  <si>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</si>
  <si>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</si>
  <si>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</si>
  <si>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</si>
  <si>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</si>
  <si>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</si>
  <si>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</si>
  <si>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</si>
  <si>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</si>
  <si>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</si>
  <si>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</si>
  <si>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</si>
  <si>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</si>
  <si>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</si>
  <si>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</si>
  <si>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</si>
  <si>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</si>
  <si>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</si>
  <si>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</si>
  <si>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</si>
  <si>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</si>
  <si>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</si>
  <si>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</si>
  <si>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</si>
  <si>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</si>
  <si>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</si>
  <si>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</si>
  <si>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</si>
  <si>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</si>
  <si>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</si>
  <si>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</si>
  <si>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</si>
  <si>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</si>
  <si>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</si>
  <si>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</si>
  <si>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</si>
  <si>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</si>
  <si>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</si>
  <si>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</si>
  <si>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</si>
  <si>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</si>
  <si>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</si>
  <si>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</si>
  <si>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</si>
  <si>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</si>
  <si>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</si>
  <si>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</si>
  <si>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</si>
  <si>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</si>
  <si>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</si>
  <si>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</si>
  <si>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</si>
  <si>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</si>
  <si>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</si>
  <si>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</si>
  <si>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</si>
  <si>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</si>
  <si>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</si>
  <si>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</si>
  <si>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</si>
  <si>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</si>
  <si>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</si>
  <si>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</si>
  <si>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</si>
  <si>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</si>
  <si>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</si>
  <si>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</si>
  <si>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</si>
  <si>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</si>
  <si>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</si>
  <si>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</si>
  <si>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</si>
  <si>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</si>
  <si>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</si>
  <si>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</si>
  <si>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</si>
  <si>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</si>
  <si>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</si>
  <si>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</si>
  <si>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</si>
  <si>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</si>
  <si>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</si>
  <si>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</si>
  <si>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</si>
  <si>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</si>
  <si>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</si>
  <si>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</si>
  <si>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</si>
  <si>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</si>
  <si>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</si>
  <si>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</si>
  <si>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</si>
  <si>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</si>
  <si>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</si>
  <si>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</si>
  <si>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</si>
  <si>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</si>
  <si>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</si>
  <si>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</si>
  <si>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</si>
  <si>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</si>
  <si>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</si>
  <si>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</si>
  <si>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</si>
  <si>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</si>
  <si>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</si>
  <si>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</si>
  <si>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</si>
  <si>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</si>
  <si>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</si>
  <si>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</si>
  <si>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</si>
  <si>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</si>
  <si>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</si>
  <si>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</si>
  <si>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</si>
  <si>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</si>
  <si>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</si>
  <si>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</si>
  <si>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</si>
  <si>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</si>
  <si>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</si>
  <si>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</si>
  <si>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</si>
  <si>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</si>
  <si>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</si>
  <si>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</si>
  <si>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</si>
  <si>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</si>
  <si>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</si>
  <si>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</si>
  <si>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</si>
  <si>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</si>
  <si>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</si>
  <si>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</si>
  <si>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</si>
  <si>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</si>
  <si>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</si>
  <si>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</si>
  <si>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</si>
  <si>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</si>
  <si>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</si>
  <si>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</si>
  <si>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</si>
  <si>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</si>
  <si>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</si>
  <si>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</si>
  <si>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</si>
  <si>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</si>
  <si>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</si>
  <si>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</si>
  <si>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</si>
  <si>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</si>
  <si>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</si>
  <si>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</si>
  <si>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</si>
  <si>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</si>
  <si>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</si>
  <si>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</si>
  <si>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</si>
  <si>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</si>
  <si>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</si>
  <si>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</si>
  <si>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</si>
  <si>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</si>
  <si>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</si>
  <si>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</si>
  <si>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</si>
  <si>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</si>
  <si>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</si>
  <si>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</si>
  <si>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</si>
  <si>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</si>
  <si>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</si>
  <si>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</si>
  <si>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</si>
  <si>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</si>
  <si>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</si>
  <si>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</si>
  <si>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</si>
  <si>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</si>
  <si>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</si>
  <si>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</si>
  <si>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</si>
  <si>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</si>
  <si>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</si>
  <si>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</si>
  <si>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</si>
  <si>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</si>
  <si>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</si>
  <si>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</si>
  <si>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</si>
  <si>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</si>
  <si>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</si>
  <si>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</si>
  <si>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</si>
  <si>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</si>
  <si>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</si>
  <si>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</si>
  <si>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</si>
  <si>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</si>
  <si>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</si>
  <si>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</si>
  <si>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</si>
  <si>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</si>
  <si>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</si>
  <si>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</si>
  <si>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</si>
  <si>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</si>
  <si>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</si>
  <si>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</si>
  <si>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</si>
  <si>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</si>
  <si>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</si>
  <si>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</si>
  <si>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</si>
  <si>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</si>
  <si>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</si>
  <si>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</si>
  <si>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</si>
  <si>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</si>
  <si>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</si>
  <si>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</si>
  <si>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</si>
  <si>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</si>
  <si>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</si>
  <si>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</si>
  <si>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</si>
  <si>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</si>
  <si>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</si>
  <si>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</si>
  <si>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</si>
  <si>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</si>
  <si>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</si>
  <si>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</si>
  <si>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</si>
  <si>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</si>
  <si>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</si>
  <si>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</si>
  <si>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</si>
  <si>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</si>
  <si>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</si>
  <si>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</si>
  <si>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</si>
  <si>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</si>
  <si>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</si>
  <si>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</si>
  <si>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</si>
  <si>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</si>
  <si>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</si>
  <si>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</si>
  <si>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</si>
  <si>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</si>
  <si>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</si>
  <si>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</si>
  <si>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</si>
  <si>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</si>
  <si>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</si>
  <si>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</si>
  <si>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</si>
  <si>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</si>
  <si>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</si>
  <si>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</si>
  <si>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</si>
  <si>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</si>
  <si>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</si>
  <si>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</si>
  <si>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</si>
  <si>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</si>
  <si>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</si>
  <si>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</si>
  <si>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</si>
  <si>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</si>
  <si>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</si>
  <si>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</si>
  <si>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</si>
  <si>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</si>
  <si>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</si>
  <si>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</si>
  <si>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</si>
  <si>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</si>
  <si>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</si>
  <si>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</si>
  <si>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</si>
  <si>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</si>
  <si>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</si>
  <si>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</si>
  <si>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</si>
  <si>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</si>
  <si>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</si>
  <si>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</si>
  <si>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</si>
  <si>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</si>
  <si>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</si>
  <si>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</si>
  <si>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</si>
  <si>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</si>
  <si>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</si>
  <si>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</si>
  <si>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</si>
  <si>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</si>
  <si>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</si>
  <si>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</si>
  <si>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</si>
  <si>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</si>
  <si>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</si>
  <si>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</si>
  <si>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</si>
  <si>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</si>
  <si>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</si>
  <si>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</si>
  <si>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</si>
  <si>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</si>
  <si>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</si>
  <si>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</si>
  <si>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</si>
  <si>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</si>
  <si>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</si>
  <si>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</si>
  <si>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</si>
  <si>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</si>
  <si>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</si>
  <si>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</si>
  <si>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</si>
  <si>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</si>
  <si>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</si>
  <si>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</si>
  <si>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</si>
  <si>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</si>
  <si>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</si>
  <si>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</si>
  <si>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</si>
  <si>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</si>
  <si>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</si>
  <si>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</si>
  <si>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</si>
  <si>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</si>
  <si>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</si>
  <si>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</si>
  <si>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</si>
  <si>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</si>
  <si>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</si>
  <si>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</si>
  <si>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</si>
  <si>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</si>
  <si>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</si>
  <si>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</si>
  <si>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</si>
  <si>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</si>
  <si>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</si>
  <si>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</si>
  <si>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</si>
  <si>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</si>
  <si>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</si>
  <si>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</si>
  <si>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</si>
  <si>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</si>
  <si>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</si>
  <si>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</si>
  <si>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</si>
  <si>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</si>
  <si>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</si>
  <si>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</si>
  <si>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</si>
  <si>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</si>
  <si>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</si>
  <si>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</si>
  <si>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</si>
  <si>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</si>
  <si>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</si>
  <si>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</si>
  <si>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</si>
  <si>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</si>
  <si>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</si>
  <si>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</si>
  <si>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</si>
  <si>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</si>
  <si>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</si>
  <si>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</si>
  <si>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</si>
  <si>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</si>
  <si>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</si>
  <si>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</si>
  <si>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</si>
  <si>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</si>
  <si>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</si>
  <si>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</si>
  <si>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</si>
  <si>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</si>
  <si>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</si>
  <si>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</si>
  <si>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</si>
  <si>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</si>
  <si>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</si>
  <si>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</si>
  <si>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</si>
  <si>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</si>
  <si>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</si>
  <si>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</si>
  <si>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</si>
  <si>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</si>
  <si>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</si>
  <si>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</si>
  <si>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</si>
  <si>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</si>
  <si>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</si>
  <si>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</si>
  <si>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</si>
  <si>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</si>
  <si>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</si>
  <si>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</si>
  <si>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</si>
  <si>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</si>
  <si>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</si>
  <si>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</si>
  <si>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</si>
  <si>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</si>
  <si>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</si>
  <si>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</si>
  <si>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</si>
  <si>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</si>
  <si>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</si>
  <si>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</si>
  <si>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</si>
  <si>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</si>
  <si>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</si>
  <si>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</si>
  <si>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</si>
  <si>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</si>
  <si>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</si>
  <si>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</si>
  <si>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</si>
  <si>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</si>
  <si>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</si>
  <si>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</si>
  <si>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</si>
  <si>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</si>
  <si>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</si>
  <si>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</si>
  <si>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</si>
  <si>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</si>
  <si>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</si>
  <si>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</si>
  <si>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</si>
  <si>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</si>
  <si>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</si>
  <si>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</si>
  <si>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</si>
  <si>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</si>
  <si>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</si>
  <si>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</si>
  <si>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</si>
  <si>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</si>
  <si>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</si>
  <si>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</si>
  <si>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</si>
  <si>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</si>
  <si>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</si>
  <si>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</si>
  <si>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</si>
  <si>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</si>
  <si>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</si>
  <si>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</si>
  <si>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</si>
  <si>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</si>
  <si>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</si>
  <si>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</si>
  <si>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</si>
  <si>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</si>
  <si>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</si>
  <si>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</si>
  <si>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</si>
  <si>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</si>
  <si>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</si>
  <si>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</si>
  <si>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</si>
  <si>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</si>
  <si>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</si>
  <si>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</si>
  <si>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</si>
  <si>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</si>
  <si>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</si>
  <si>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</si>
  <si>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</si>
  <si>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</si>
  <si>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</si>
  <si>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</si>
  <si>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</si>
  <si>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</si>
  <si>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</si>
  <si>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</si>
  <si>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</si>
  <si>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</si>
  <si>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</si>
  <si>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</si>
  <si>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</si>
  <si>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</si>
  <si>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</si>
  <si>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</si>
  <si>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</si>
  <si>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</si>
  <si>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</si>
  <si>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</si>
  <si>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</si>
  <si>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</si>
  <si>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</si>
  <si>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</si>
  <si>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</si>
  <si>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</si>
  <si>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</si>
  <si>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</si>
  <si>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</si>
  <si>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</si>
  <si>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</si>
  <si>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</si>
  <si>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</si>
  <si>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</si>
  <si>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</si>
  <si>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</si>
  <si>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</si>
  <si>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</si>
  <si>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</si>
  <si>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</si>
  <si>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</si>
  <si>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</si>
  <si>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</si>
  <si>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</si>
  <si>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</si>
  <si>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</si>
  <si>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</si>
  <si>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</si>
  <si>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</si>
  <si>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</si>
  <si>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</si>
  <si>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</si>
  <si>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</si>
  <si>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</si>
  <si>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</si>
  <si>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</si>
  <si>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</si>
  <si>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</si>
  <si>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</si>
  <si>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</si>
  <si>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</si>
  <si>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</si>
  <si>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</si>
  <si>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</si>
  <si>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</si>
  <si>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</si>
  <si>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</si>
  <si>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</si>
  <si>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</si>
  <si>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</si>
  <si>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</si>
  <si>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</si>
  <si>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</si>
  <si>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</si>
  <si>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</si>
  <si>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</si>
  <si>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</si>
  <si>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</si>
  <si>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</si>
  <si>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</si>
  <si>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</si>
  <si>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</si>
  <si>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</si>
  <si>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</si>
  <si>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</si>
  <si>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</si>
  <si>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</si>
  <si>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</si>
  <si>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</si>
  <si>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</si>
  <si>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</si>
  <si>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</si>
  <si>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</si>
  <si>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</si>
  <si>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</si>
  <si>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</si>
  <si>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</si>
  <si>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</si>
  <si>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</si>
  <si>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</si>
  <si>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</si>
  <si>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</si>
  <si>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</si>
  <si>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</si>
  <si>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</si>
  <si>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</si>
  <si>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</si>
  <si>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</si>
  <si>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</si>
  <si>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</si>
  <si>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</si>
  <si>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</si>
  <si>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</si>
  <si>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</si>
  <si>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</si>
  <si>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</si>
  <si>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</si>
  <si>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</si>
  <si>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</si>
  <si>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</si>
  <si>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</si>
  <si>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</si>
  <si>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</si>
  <si>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</si>
  <si>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</si>
  <si>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</si>
  <si>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</si>
  <si>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</si>
  <si>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</si>
  <si>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</si>
  <si>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</si>
  <si>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</si>
  <si>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</si>
  <si>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</si>
  <si>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</si>
  <si>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</si>
  <si>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</si>
  <si>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</si>
  <si>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</si>
  <si>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</si>
  <si>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</si>
  <si>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</si>
  <si>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</si>
  <si>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</si>
  <si>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</si>
  <si>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</si>
  <si>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</si>
  <si>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</si>
  <si>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</si>
  <si>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</si>
  <si>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</si>
  <si>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</si>
  <si>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</si>
  <si>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</si>
  <si>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</si>
  <si>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</si>
  <si>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</si>
  <si>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</si>
  <si>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</si>
  <si>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</si>
  <si>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</si>
  <si>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</si>
  <si>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</si>
  <si>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</si>
  <si>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</si>
  <si>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</si>
  <si>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</si>
  <si>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</si>
  <si>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</si>
  <si>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</si>
  <si>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</si>
  <si>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</si>
  <si>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</si>
  <si>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</si>
  <si>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</si>
  <si>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</si>
  <si>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</si>
  <si>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</si>
  <si>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</si>
  <si>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</si>
  <si>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</si>
  <si>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</si>
  <si>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</si>
  <si>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</si>
  <si>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</si>
  <si>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</si>
  <si>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</si>
  <si>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</si>
  <si>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</si>
  <si>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</si>
  <si>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</si>
  <si>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</si>
  <si>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</si>
  <si>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</si>
  <si>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</si>
  <si>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</si>
  <si>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</si>
  <si>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</si>
  <si>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</si>
  <si>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</si>
  <si>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</si>
  <si>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</si>
  <si>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</si>
  <si>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</si>
  <si>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</si>
  <si>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</si>
  <si>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</si>
  <si>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</si>
  <si>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</si>
  <si>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</si>
  <si>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</si>
  <si>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</si>
  <si>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</si>
  <si>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</si>
  <si>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</si>
  <si>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</si>
  <si>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</si>
  <si>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</si>
  <si>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</si>
  <si>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</si>
  <si>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</si>
  <si>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</si>
  <si>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</si>
  <si>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</si>
  <si>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</si>
  <si>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</si>
  <si>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</si>
  <si>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</si>
  <si>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</si>
  <si>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</si>
  <si>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</si>
  <si>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</si>
  <si>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</si>
  <si>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</si>
  <si>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</si>
  <si>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</si>
  <si>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</si>
  <si>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</si>
  <si>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</si>
  <si>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</si>
  <si>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</si>
  <si>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</si>
  <si>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</si>
  <si>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</si>
  <si>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</si>
  <si>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</si>
  <si>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</si>
  <si>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</si>
  <si>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</si>
  <si>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</si>
  <si>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</si>
  <si>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</si>
  <si>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</si>
  <si>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</si>
  <si>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</si>
  <si>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</si>
  <si>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</si>
  <si>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</si>
  <si>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</si>
  <si>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</si>
  <si>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</si>
  <si>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</si>
  <si>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</si>
  <si>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</si>
  <si>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</si>
  <si>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</si>
  <si>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</si>
  <si>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</si>
  <si>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</si>
  <si>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</si>
  <si>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</si>
  <si>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</si>
  <si>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</si>
  <si>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</si>
  <si>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</si>
  <si>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</si>
  <si>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</si>
  <si>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</si>
  <si>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</si>
  <si>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</si>
  <si>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</si>
  <si>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</si>
  <si>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</si>
  <si>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</si>
  <si>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</si>
  <si>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</si>
  <si>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</si>
  <si>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</si>
  <si>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</si>
  <si>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</si>
  <si>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</si>
  <si>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</si>
  <si>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</si>
  <si>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</si>
  <si>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</si>
  <si>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</si>
  <si>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</si>
  <si>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</si>
  <si>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</si>
  <si>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</si>
  <si>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</si>
  <si>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</si>
  <si>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</si>
  <si>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</si>
  <si>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</si>
  <si>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</si>
  <si>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</si>
  <si>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</si>
  <si>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</si>
  <si>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</si>
  <si>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</si>
  <si>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</si>
  <si>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</si>
  <si>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</si>
  <si>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</si>
  <si>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</si>
  <si>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</si>
  <si>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</si>
  <si>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</si>
  <si>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</si>
  <si>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</si>
  <si>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</si>
  <si>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</si>
  <si>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</si>
  <si>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</si>
  <si>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</si>
  <si>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</si>
  <si>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</si>
  <si>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</si>
  <si>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</si>
  <si>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</si>
  <si>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</si>
  <si>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</si>
  <si>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</si>
  <si>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</si>
  <si>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</si>
  <si>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</si>
  <si>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</si>
  <si>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</si>
  <si>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</si>
  <si>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</si>
  <si>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</si>
  <si>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</si>
  <si>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</si>
  <si>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</si>
  <si>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</si>
  <si>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</si>
  <si>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</si>
  <si>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</si>
  <si>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</si>
  <si>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</si>
  <si>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</si>
  <si>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</si>
  <si>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</si>
  <si>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</si>
  <si>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</si>
  <si>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</si>
  <si>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</si>
  <si>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</si>
  <si>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</si>
  <si>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</si>
  <si>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</si>
  <si>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</si>
  <si>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</si>
  <si>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</si>
  <si>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</si>
  <si>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</si>
  <si>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</si>
  <si>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</si>
  <si>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</si>
  <si>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</si>
  <si>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</si>
  <si>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</si>
  <si>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</si>
  <si>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</si>
  <si>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</si>
  <si>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</si>
  <si>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</si>
  <si>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</si>
  <si>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</si>
  <si>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</si>
  <si>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</si>
  <si>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</si>
  <si>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</si>
  <si>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</si>
  <si>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</si>
  <si>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</si>
  <si>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</si>
  <si>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</si>
  <si>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</si>
  <si>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</si>
  <si>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</si>
  <si>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</si>
  <si>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</si>
  <si>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</si>
  <si>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</si>
  <si>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</si>
  <si>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</si>
  <si>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</si>
  <si>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</si>
  <si>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</si>
  <si>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</si>
  <si>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</si>
  <si>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</si>
  <si>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</si>
  <si>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</si>
  <si>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</si>
  <si>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</si>
  <si>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</si>
  <si>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</si>
  <si>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</si>
  <si>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</si>
  <si>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</si>
  <si>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</si>
  <si>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</si>
  <si>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</si>
  <si>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</si>
  <si>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</si>
  <si>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</si>
  <si>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</si>
  <si>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</si>
  <si>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</si>
  <si>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</si>
  <si>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</si>
  <si>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</si>
  <si>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</si>
  <si>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</si>
  <si>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</si>
  <si>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</si>
  <si>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</si>
  <si>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</si>
  <si>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</si>
  <si>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</si>
  <si>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</si>
  <si>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</si>
  <si>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</si>
  <si>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</si>
  <si>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</si>
  <si>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</si>
  <si>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</si>
  <si>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</si>
  <si>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</si>
  <si>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</si>
  <si>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</si>
  <si>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</si>
  <si>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</si>
  <si>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</si>
  <si>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</si>
  <si>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</si>
  <si>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</si>
  <si>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</si>
  <si>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</si>
  <si>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</si>
  <si>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</si>
  <si>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</si>
  <si>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</si>
  <si>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</si>
  <si>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</si>
  <si>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</si>
  <si>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</si>
  <si>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</si>
  <si>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</si>
  <si>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</si>
  <si>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</si>
  <si>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</si>
  <si>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</si>
  <si>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</si>
  <si>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</si>
  <si>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</si>
  <si>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</si>
  <si>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</si>
  <si>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</si>
  <si>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</si>
  <si>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</si>
  <si>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</si>
  <si>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</si>
  <si>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</si>
  <si>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</si>
  <si>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</si>
  <si>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</si>
  <si>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</si>
  <si>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</si>
  <si>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</si>
  <si>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</si>
  <si>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</si>
  <si>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</si>
  <si>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</si>
  <si>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</si>
  <si>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</si>
  <si>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</si>
  <si>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</si>
  <si>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</si>
  <si>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</si>
  <si>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</si>
  <si>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</si>
  <si>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</si>
  <si>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</si>
  <si>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</si>
  <si>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</si>
  <si>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</si>
  <si>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</si>
  <si>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</si>
  <si>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</si>
  <si>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</si>
  <si>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</si>
  <si>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</si>
  <si>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</si>
  <si>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</si>
  <si>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</si>
  <si>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</si>
  <si>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</si>
  <si>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</si>
  <si>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</si>
  <si>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</si>
  <si>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</si>
  <si>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</si>
  <si>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</si>
  <si>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</si>
  <si>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</si>
  <si>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</si>
  <si>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</si>
  <si>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</si>
  <si>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</si>
  <si>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</si>
  <si>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</si>
  <si>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</si>
  <si>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</si>
  <si>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</si>
  <si>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</si>
  <si>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</si>
  <si>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</si>
  <si>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</si>
  <si>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</si>
  <si>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</si>
  <si>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</si>
  <si>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</si>
  <si>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</si>
  <si>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</si>
  <si>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</si>
  <si>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</si>
  <si>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</si>
  <si>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</si>
  <si>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</si>
  <si>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</si>
  <si>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</si>
  <si>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</si>
  <si>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</si>
  <si>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</si>
  <si>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</si>
  <si>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</si>
  <si>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</si>
  <si>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</si>
  <si>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</si>
  <si>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</si>
  <si>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</si>
  <si>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</si>
  <si>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</si>
  <si>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</si>
  <si>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</si>
  <si>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</si>
  <si>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</si>
  <si>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</si>
  <si>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</si>
  <si>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</si>
  <si>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</si>
  <si>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</si>
  <si>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</si>
  <si>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</si>
  <si>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</si>
  <si>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</si>
  <si>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</si>
  <si>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</si>
  <si>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</si>
  <si>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</si>
  <si>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</si>
  <si>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</si>
  <si>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</si>
  <si>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</si>
  <si>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</si>
  <si>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</si>
  <si>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</si>
  <si>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</si>
  <si>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</si>
  <si>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</si>
  <si>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</si>
  <si>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</si>
  <si>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</si>
  <si>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</si>
  <si>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</si>
  <si>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</si>
  <si>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</si>
  <si>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</si>
  <si>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</si>
  <si>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</si>
  <si>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</si>
  <si>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</si>
  <si>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</si>
  <si>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</si>
  <si>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</si>
  <si>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</si>
  <si>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</si>
  <si>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</si>
  <si>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</si>
  <si>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</si>
  <si>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</si>
  <si>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</si>
  <si>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</si>
  <si>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</si>
  <si>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</si>
  <si>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</si>
  <si>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</si>
  <si>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</si>
  <si>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</si>
  <si>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</si>
  <si>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</si>
  <si>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</si>
  <si>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</si>
  <si>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</si>
  <si>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</si>
  <si>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</si>
  <si>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</si>
  <si>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</si>
  <si>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</si>
  <si>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</si>
  <si>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</si>
  <si>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</si>
  <si>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</si>
  <si>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</si>
  <si>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</si>
  <si>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</si>
  <si>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</si>
  <si>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</si>
  <si>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</si>
  <si>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</si>
  <si>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</si>
  <si>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</si>
  <si>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</si>
  <si>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</si>
  <si>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</si>
  <si>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</si>
  <si>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</si>
  <si>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</si>
  <si>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</si>
  <si>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</si>
  <si>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</si>
  <si>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</si>
  <si>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</si>
  <si>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</si>
  <si>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</si>
  <si>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</si>
  <si>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</si>
  <si>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</si>
  <si>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</si>
  <si>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</si>
  <si>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</si>
  <si>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</si>
  <si>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</si>
  <si>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</si>
  <si>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</si>
  <si>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</si>
  <si>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</si>
  <si>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</si>
  <si>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</si>
  <si>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</si>
  <si>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</si>
  <si>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</si>
  <si>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</si>
  <si>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</si>
  <si>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</si>
  <si>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</si>
  <si>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</si>
  <si>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</si>
  <si>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</si>
  <si>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</si>
  <si>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</si>
  <si>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</si>
  <si>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</si>
  <si>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</si>
  <si>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</si>
  <si>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</si>
  <si>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</si>
  <si>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</si>
  <si>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</si>
  <si>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</si>
  <si>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</si>
  <si>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</si>
  <si>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</si>
  <si>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</si>
  <si>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</si>
  <si>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</si>
  <si>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</si>
  <si>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</si>
  <si>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</si>
  <si>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</si>
  <si>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</si>
  <si>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</si>
  <si>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</si>
  <si>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</si>
  <si>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</si>
  <si>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</si>
  <si>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</si>
  <si>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</si>
  <si>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</si>
  <si>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</si>
  <si>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</si>
  <si>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</si>
  <si>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</si>
  <si>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</si>
  <si>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</si>
  <si>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</si>
  <si>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</si>
  <si>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</si>
  <si>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</si>
  <si>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</si>
  <si>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</si>
  <si>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</si>
  <si>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</si>
  <si>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</si>
  <si>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</si>
  <si>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</si>
  <si>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</si>
  <si>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</si>
  <si>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</si>
  <si>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</si>
  <si>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</si>
  <si>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</si>
  <si>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</si>
  <si>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</si>
  <si>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</si>
  <si>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</si>
  <si>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</si>
  <si>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</si>
  <si>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</si>
  <si>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</si>
  <si>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</si>
  <si>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</si>
  <si>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</si>
  <si>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</si>
  <si>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</si>
  <si>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</si>
  <si>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</si>
  <si>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</si>
  <si>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</si>
  <si>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</si>
  <si>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</si>
  <si>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</si>
  <si>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</si>
  <si>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</si>
  <si>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</si>
  <si>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</si>
  <si>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</si>
  <si>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</si>
  <si>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</si>
  <si>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</si>
  <si>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</si>
  <si>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</si>
  <si>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</si>
  <si>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</si>
  <si>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</si>
  <si>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</si>
  <si>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</si>
  <si>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</si>
  <si>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</si>
  <si>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</si>
  <si>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</si>
  <si>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</si>
  <si>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</si>
  <si>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</si>
  <si>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</si>
  <si>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</si>
  <si>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</si>
  <si>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</si>
  <si>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</si>
  <si>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</si>
  <si>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</si>
  <si>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</si>
  <si>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</si>
  <si>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</si>
  <si>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</si>
  <si>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</si>
  <si>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</si>
  <si>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</si>
  <si>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</si>
  <si>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</si>
  <si>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</si>
  <si>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</si>
  <si>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</si>
  <si>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</si>
  <si>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</si>
  <si>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</si>
  <si>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</si>
  <si>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</si>
  <si>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</si>
  <si>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</si>
  <si>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</si>
  <si>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</si>
  <si>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</si>
  <si>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</si>
  <si>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</si>
  <si>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</si>
  <si>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</si>
  <si>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</si>
  <si>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</si>
  <si>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</si>
  <si>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</si>
  <si>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</si>
  <si>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</si>
  <si>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</si>
  <si>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</si>
  <si>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</si>
  <si>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</si>
  <si>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</si>
  <si>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</si>
  <si>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</si>
  <si>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</si>
  <si>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</si>
  <si>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</si>
  <si>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</si>
  <si>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</si>
  <si>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</si>
  <si>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</si>
  <si>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</si>
  <si>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</si>
  <si>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</si>
  <si>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</si>
  <si>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</si>
  <si>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</si>
  <si>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</si>
  <si>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</si>
  <si>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</si>
  <si>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</si>
  <si>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</si>
  <si>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</si>
  <si>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</si>
  <si>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</si>
  <si>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</si>
  <si>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</si>
  <si>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</si>
  <si>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</si>
  <si>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</si>
  <si>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</si>
  <si>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</si>
  <si>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</si>
  <si>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</si>
  <si>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</si>
  <si>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</si>
  <si>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</si>
  <si>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</si>
  <si>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</si>
  <si>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</si>
  <si>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</si>
  <si>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</si>
  <si>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</si>
  <si>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</si>
  <si>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</si>
  <si>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</si>
  <si>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</si>
  <si>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</si>
  <si>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</si>
  <si>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</si>
  <si>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</si>
  <si>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</si>
  <si>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</si>
  <si>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</si>
  <si>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</si>
  <si>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</si>
  <si>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</si>
  <si>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</si>
  <si>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</si>
  <si>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</si>
  <si>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</si>
  <si>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</si>
  <si>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</si>
  <si>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</si>
  <si>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</si>
  <si>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</si>
  <si>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</si>
  <si>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</si>
  <si>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</si>
  <si>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</si>
  <si>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</si>
  <si>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</si>
  <si>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</si>
  <si>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</si>
  <si>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</si>
  <si>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</si>
  <si>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</si>
  <si>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</si>
  <si>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</si>
  <si>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</si>
  <si>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</si>
  <si>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</si>
  <si>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</si>
  <si>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</si>
  <si>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</si>
  <si>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</si>
  <si>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</si>
  <si>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</si>
  <si>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</si>
  <si>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</si>
  <si>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</si>
  <si>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</si>
  <si>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</si>
  <si>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</si>
  <si>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</si>
  <si>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</si>
  <si>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</si>
  <si>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</si>
  <si>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</si>
  <si>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</si>
  <si>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</si>
  <si>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</si>
  <si>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</si>
  <si>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</si>
  <si>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</si>
  <si>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</si>
  <si>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</si>
  <si>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</si>
  <si>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</si>
  <si>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</si>
  <si>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</si>
  <si>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</si>
  <si>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</si>
  <si>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</si>
  <si>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</si>
  <si>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</si>
  <si>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</si>
  <si>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</si>
  <si>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</si>
  <si>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</si>
  <si>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</si>
  <si>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</si>
  <si>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</si>
  <si>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</si>
  <si>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</si>
  <si>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</si>
  <si>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</si>
  <si>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</si>
  <si>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</si>
  <si>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</si>
  <si>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</si>
  <si>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</si>
  <si>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</si>
  <si>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</si>
  <si>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</si>
  <si>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</si>
  <si>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</si>
  <si>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</si>
  <si>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</si>
  <si>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</si>
  <si>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</si>
  <si>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</si>
  <si>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</si>
  <si>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</si>
  <si>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</si>
  <si>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</si>
  <si>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</si>
  <si>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</si>
  <si>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</si>
  <si>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</si>
  <si>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</si>
  <si>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</si>
  <si>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</si>
  <si>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</si>
  <si>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</si>
  <si>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</si>
  <si>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</si>
  <si>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</si>
  <si>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</si>
  <si>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</si>
  <si>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</si>
  <si>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</si>
  <si>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</si>
  <si>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</si>
  <si>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</si>
  <si>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</si>
  <si>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</si>
  <si>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</si>
  <si>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</si>
  <si>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</si>
  <si>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</si>
  <si>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</si>
  <si>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</si>
  <si>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</si>
  <si>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</si>
  <si>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</si>
  <si>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</si>
  <si>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</si>
  <si>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</si>
  <si>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</si>
  <si>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</si>
  <si>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</si>
  <si>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</si>
  <si>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</si>
  <si>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</si>
  <si>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</si>
  <si>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</si>
  <si>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</si>
  <si>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</si>
  <si>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</si>
  <si>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</si>
  <si>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</si>
  <si>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</si>
  <si>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</si>
  <si>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</si>
  <si>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</si>
  <si>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</si>
  <si>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</si>
  <si>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</si>
  <si>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</si>
  <si>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</si>
  <si>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</si>
  <si>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</si>
  <si>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</si>
  <si>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</si>
  <si>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</si>
  <si>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</si>
  <si>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</si>
  <si>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</si>
  <si>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</si>
  <si>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</si>
  <si>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</si>
  <si>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</si>
  <si>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</si>
  <si>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</si>
  <si>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</si>
  <si>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</si>
  <si>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</si>
  <si>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</si>
  <si>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</si>
  <si>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</si>
  <si>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</si>
  <si>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</si>
  <si>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</si>
  <si>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</si>
  <si>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</si>
  <si>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</si>
  <si>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</si>
  <si>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</si>
  <si>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</si>
  <si>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</si>
  <si>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</si>
  <si>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</si>
  <si>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</si>
  <si>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</si>
  <si>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</si>
  <si>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</si>
  <si>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</si>
  <si>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</si>
  <si>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</si>
  <si>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</si>
  <si>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</si>
  <si>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</si>
  <si>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</si>
  <si>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</si>
  <si>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</si>
  <si>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</si>
  <si>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</si>
  <si>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</si>
  <si>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</si>
  <si>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</si>
  <si>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</si>
  <si>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</si>
  <si>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</si>
  <si>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</si>
  <si>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</si>
  <si>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</si>
  <si>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</si>
  <si>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</si>
  <si>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</si>
  <si>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</si>
  <si>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</si>
  <si>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</si>
  <si>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</si>
  <si>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</si>
  <si>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</si>
  <si>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</si>
  <si>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</si>
  <si>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</si>
  <si>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</si>
  <si>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</si>
  <si>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</si>
  <si>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</si>
  <si>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</si>
  <si>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</si>
  <si>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</si>
  <si>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</si>
  <si>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</si>
  <si>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</si>
  <si>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</si>
  <si>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</si>
  <si>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</si>
  <si>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</si>
  <si>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</si>
  <si>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</si>
  <si>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</si>
  <si>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</si>
  <si>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</si>
  <si>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</si>
  <si>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</si>
  <si>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</si>
  <si>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</si>
  <si>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</si>
  <si>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</si>
  <si>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</si>
  <si>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</si>
  <si>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</si>
  <si>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</si>
  <si>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</si>
  <si>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</si>
  <si>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</si>
  <si>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</si>
  <si>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</si>
  <si>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</si>
  <si>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</si>
  <si>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</si>
  <si>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</si>
  <si>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</si>
  <si>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</si>
  <si>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</si>
  <si>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</si>
  <si>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</si>
  <si>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</si>
  <si>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</si>
  <si>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</si>
  <si>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</si>
  <si>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</si>
  <si>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</si>
  <si>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</si>
  <si>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</si>
  <si>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</si>
  <si>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</si>
  <si>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</si>
  <si>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</si>
  <si>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</si>
  <si>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</si>
  <si>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</si>
  <si>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</si>
  <si>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</si>
  <si>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</si>
  <si>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</si>
  <si>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</si>
  <si>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</si>
  <si>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</si>
  <si>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</si>
  <si>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</si>
  <si>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</si>
  <si>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</si>
  <si>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</si>
  <si>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</si>
  <si>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</si>
  <si>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</si>
  <si>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</si>
  <si>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</si>
  <si>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</si>
  <si>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</si>
  <si>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</si>
  <si>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</si>
  <si>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</si>
  <si>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</si>
  <si>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</si>
  <si>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</si>
  <si>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</si>
  <si>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</si>
  <si>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</si>
  <si>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</si>
  <si>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</si>
  <si>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</si>
  <si>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</si>
  <si>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</si>
  <si>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</si>
  <si>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</si>
  <si>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</si>
  <si>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</si>
  <si>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</si>
  <si>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</si>
  <si>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</si>
  <si>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</si>
  <si>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</si>
  <si>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</si>
  <si>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</si>
  <si>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</si>
  <si>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</si>
  <si>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</si>
  <si>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</si>
  <si>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</si>
  <si>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</si>
  <si>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</si>
  <si>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</si>
  <si>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</si>
  <si>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</si>
  <si>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</si>
  <si>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</si>
  <si>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</si>
  <si>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</si>
  <si>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</si>
  <si>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</si>
  <si>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</si>
  <si>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</si>
  <si>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</si>
  <si>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</si>
  <si>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</si>
  <si>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</si>
  <si>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</si>
  <si>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</si>
  <si>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</si>
  <si>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</si>
  <si>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</si>
  <si>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</si>
  <si>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</si>
  <si>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</si>
  <si>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</si>
  <si>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</si>
  <si>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</si>
  <si>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</si>
  <si>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</si>
  <si>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</si>
  <si>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</si>
  <si>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</si>
  <si>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</si>
  <si>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</si>
  <si>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</si>
  <si>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</si>
  <si>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</si>
  <si>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</si>
  <si>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</si>
  <si>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</si>
  <si>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</si>
  <si>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</si>
  <si>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</si>
  <si>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</si>
  <si>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</si>
  <si>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</si>
  <si>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</si>
  <si>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</si>
  <si>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</si>
  <si>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</si>
  <si>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</si>
  <si>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</si>
  <si>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</si>
  <si>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</si>
  <si>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</si>
  <si>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</si>
  <si>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</si>
  <si>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</si>
  <si>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</si>
  <si>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</si>
  <si>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</si>
  <si>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</si>
  <si>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</si>
  <si>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</si>
  <si>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</si>
  <si>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</si>
  <si>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</si>
  <si>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</si>
  <si>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</si>
  <si>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</si>
  <si>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</si>
  <si>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</si>
  <si>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</si>
  <si>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</si>
  <si>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</si>
  <si>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</si>
  <si>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</si>
  <si>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</si>
  <si>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</si>
  <si>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</si>
  <si>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</si>
  <si>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</si>
  <si>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</si>
  <si>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</si>
  <si>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</si>
  <si>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</si>
  <si>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</si>
  <si>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</si>
  <si>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</si>
  <si>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</si>
  <si>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</si>
  <si>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</si>
  <si>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</si>
  <si>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</si>
  <si>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</si>
  <si>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</si>
  <si>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</si>
  <si>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</si>
  <si>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</si>
  <si>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</si>
  <si>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</si>
  <si>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</si>
  <si>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</si>
  <si>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</si>
  <si>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</si>
  <si>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</si>
  <si>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</si>
  <si>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</si>
  <si>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</si>
  <si>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</si>
  <si>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</si>
  <si>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</si>
  <si>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</si>
  <si>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</si>
  <si>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</si>
  <si>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</si>
  <si>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</si>
  <si>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</si>
  <si>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</si>
  <si>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</si>
  <si>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</si>
  <si>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</si>
  <si>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</si>
  <si>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</si>
  <si>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</si>
  <si>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</si>
  <si>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</si>
  <si>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</si>
  <si>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</si>
  <si>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</si>
  <si>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</si>
  <si>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</si>
  <si>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</si>
  <si>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</si>
  <si>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</si>
  <si>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</si>
  <si>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</si>
  <si>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</si>
  <si>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</si>
  <si>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</si>
  <si>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</si>
  <si>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</si>
  <si>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</si>
  <si>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</si>
  <si>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</si>
  <si>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</si>
  <si>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</si>
  <si>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</si>
  <si>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</si>
  <si>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</si>
  <si>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</si>
  <si>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</si>
  <si>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</si>
  <si>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</si>
  <si>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</si>
  <si>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</si>
  <si>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</si>
  <si>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</si>
  <si>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</si>
  <si>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</si>
  <si>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</si>
  <si>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</si>
  <si>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</si>
  <si>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</si>
  <si>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</si>
  <si>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</si>
  <si>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</si>
  <si>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</si>
  <si>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</si>
  <si>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</si>
  <si>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</si>
  <si>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</si>
  <si>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</si>
  <si>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</si>
  <si>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</si>
  <si>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</si>
  <si>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</si>
  <si>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</si>
  <si>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</si>
  <si>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</si>
  <si>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</si>
  <si>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</si>
  <si>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</si>
  <si>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</si>
  <si>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</si>
  <si>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</si>
  <si>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</si>
  <si>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</si>
  <si>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</si>
  <si>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</si>
  <si>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</si>
  <si>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</si>
  <si>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</si>
  <si>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</si>
  <si>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</si>
  <si>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</si>
  <si>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</si>
  <si>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</si>
  <si>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</si>
  <si>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</si>
  <si>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</si>
  <si>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</si>
  <si>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</si>
  <si>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</si>
  <si>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</si>
  <si>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</si>
  <si>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</si>
  <si>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</si>
  <si>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</si>
  <si>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</si>
  <si>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</si>
  <si>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</si>
  <si>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</si>
  <si>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</si>
  <si>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</si>
  <si>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</si>
  <si>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</si>
  <si>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</si>
  <si>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</si>
  <si>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</si>
  <si>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</si>
  <si>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</si>
  <si>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</si>
  <si>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</si>
  <si>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</si>
  <si>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</si>
  <si>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</si>
  <si>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</si>
  <si>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</si>
  <si>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</si>
  <si>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</si>
  <si>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</si>
  <si>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</si>
  <si>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</si>
  <si>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</si>
  <si>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</si>
  <si>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</si>
  <si>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</si>
  <si>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</si>
  <si>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</si>
  <si>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</si>
  <si>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</si>
  <si>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</si>
  <si>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</si>
  <si>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</si>
  <si>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</si>
  <si>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</si>
  <si>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</si>
  <si>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</si>
  <si>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</si>
  <si>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</si>
  <si>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</si>
  <si>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</si>
  <si>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</si>
  <si>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</si>
  <si>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</si>
  <si>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</si>
  <si>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</si>
  <si>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</si>
  <si>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</si>
  <si>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</si>
  <si>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</si>
  <si>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</si>
  <si>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</si>
  <si>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</si>
  <si>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</si>
  <si>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</si>
  <si>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</si>
  <si>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</si>
  <si>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</si>
  <si>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</si>
  <si>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</si>
  <si>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</si>
  <si>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</si>
  <si>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</si>
  <si>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</si>
  <si>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</si>
  <si>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</si>
  <si>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</si>
  <si>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</si>
  <si>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</si>
  <si>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</si>
  <si>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</si>
  <si>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</si>
  <si>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</si>
  <si>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</si>
  <si>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</si>
  <si>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</si>
  <si>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</si>
  <si>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</si>
  <si>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</si>
  <si>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</si>
  <si>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</si>
  <si>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</si>
  <si>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</si>
  <si>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</si>
  <si>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</si>
  <si>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</si>
  <si>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</si>
  <si>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</si>
  <si>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</si>
  <si>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</si>
  <si>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</si>
  <si>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</si>
  <si>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</si>
  <si>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</si>
  <si>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</si>
  <si>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</si>
  <si>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</si>
  <si>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</si>
  <si>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</si>
  <si>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</si>
  <si>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</si>
  <si>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</si>
  <si>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</si>
  <si>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</si>
  <si>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</si>
  <si>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</si>
  <si>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</si>
  <si>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</si>
  <si>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</si>
  <si>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</si>
  <si>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</si>
  <si>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</si>
  <si>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</si>
  <si>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</si>
  <si>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</si>
  <si>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</si>
  <si>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</si>
  <si>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</si>
  <si>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</si>
  <si>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</si>
  <si>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</si>
  <si>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</si>
  <si>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</si>
  <si>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</si>
  <si>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</si>
  <si>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</si>
  <si>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</si>
  <si>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</si>
  <si>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</si>
  <si>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</si>
  <si>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</si>
  <si>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</si>
  <si>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</si>
  <si>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</si>
  <si>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</si>
  <si>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</si>
  <si>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</si>
  <si>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</si>
  <si>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</si>
  <si>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</si>
  <si>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</si>
  <si>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</si>
  <si>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</si>
  <si>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</si>
  <si>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</si>
  <si>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</si>
  <si>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</si>
  <si>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</si>
  <si>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</si>
  <si>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</si>
  <si>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</si>
  <si>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</si>
  <si>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</si>
  <si>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</si>
  <si>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</si>
  <si>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</si>
  <si>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</si>
  <si>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</si>
  <si>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</si>
  <si>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</si>
  <si>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</si>
  <si>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</si>
  <si>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</si>
  <si>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</si>
  <si>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</si>
  <si>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</si>
  <si>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</si>
  <si>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</si>
  <si>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</si>
  <si>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</si>
  <si>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</si>
  <si>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</si>
  <si>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</si>
  <si>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</si>
  <si>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</si>
  <si>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</si>
  <si>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</si>
  <si>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</si>
  <si>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</si>
  <si>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</si>
  <si>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</si>
  <si>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</si>
  <si>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</si>
  <si>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</si>
  <si>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</si>
  <si>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</si>
  <si>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</si>
  <si>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</si>
  <si>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</si>
  <si>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</si>
  <si>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</si>
  <si>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</si>
  <si>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</si>
  <si>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</si>
  <si>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</si>
  <si>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</si>
  <si>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</si>
  <si>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</si>
  <si>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</si>
  <si>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</si>
  <si>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</si>
  <si>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</si>
  <si>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</si>
  <si>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</si>
  <si>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</si>
  <si>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</si>
  <si>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</si>
  <si>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</si>
  <si>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</si>
  <si>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</si>
  <si>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</si>
  <si>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</si>
  <si>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</si>
  <si>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</si>
  <si>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</si>
  <si>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</si>
  <si>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</si>
  <si>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</si>
  <si>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</si>
  <si>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</si>
  <si>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</si>
  <si>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</si>
  <si>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</si>
  <si>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</si>
  <si>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</si>
  <si>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</si>
  <si>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</si>
  <si>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</si>
  <si>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</si>
  <si>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</si>
  <si>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</si>
  <si>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</si>
  <si>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</si>
  <si>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</si>
  <si>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</si>
  <si>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</si>
  <si>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</si>
  <si>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</si>
  <si>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</si>
  <si>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</si>
  <si>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</si>
  <si>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</si>
  <si>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</si>
  <si>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</si>
  <si>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</si>
  <si>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</si>
  <si>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</si>
  <si>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</si>
  <si>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</si>
  <si>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</si>
  <si>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</si>
  <si>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</si>
  <si>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</si>
  <si>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</si>
  <si>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</si>
  <si>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</si>
  <si>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</si>
  <si>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</si>
  <si>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</si>
  <si>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</si>
  <si>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</si>
  <si>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</si>
  <si>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</si>
  <si>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</si>
  <si>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</si>
  <si>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</si>
  <si>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</si>
  <si>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</si>
  <si>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</si>
  <si>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</si>
  <si>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</si>
  <si>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</si>
  <si>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</si>
  <si>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</si>
  <si>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</si>
  <si>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</si>
  <si>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</si>
  <si>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</si>
  <si>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</si>
  <si>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</si>
  <si>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</si>
  <si>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</si>
  <si>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</si>
  <si>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</si>
  <si>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</si>
  <si>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</si>
  <si>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</si>
  <si>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</si>
  <si>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</si>
  <si>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</si>
  <si>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</si>
  <si>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</si>
  <si>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</si>
  <si>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</si>
  <si>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</si>
  <si>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</si>
  <si>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</si>
  <si>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</si>
  <si>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</si>
  <si>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</si>
  <si>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</si>
  <si>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</si>
  <si>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</si>
  <si>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</si>
  <si>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</si>
  <si>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</si>
  <si>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</si>
  <si>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</si>
  <si>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</si>
  <si>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</si>
  <si>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</si>
  <si>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</si>
  <si>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</si>
  <si>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</si>
  <si>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</si>
  <si>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</si>
  <si>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</si>
  <si>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</si>
  <si>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</si>
  <si>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</si>
  <si>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</si>
  <si>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</si>
  <si>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</si>
  <si>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</si>
  <si>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</si>
  <si>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</si>
  <si>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</si>
  <si>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</si>
  <si>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</si>
  <si>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</si>
  <si>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</si>
  <si>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</si>
  <si>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</si>
  <si>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</si>
  <si>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</si>
  <si>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</si>
  <si>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</si>
  <si>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</si>
  <si>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</si>
  <si>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</si>
  <si>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</si>
  <si>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</si>
  <si>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</si>
  <si>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</si>
  <si>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</si>
  <si>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</si>
  <si>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</si>
  <si>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</si>
  <si>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</si>
  <si>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</si>
  <si>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</si>
  <si>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</si>
  <si>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</si>
  <si>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</si>
  <si>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</si>
  <si>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</si>
  <si>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</si>
  <si>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</si>
  <si>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</si>
  <si>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</si>
  <si>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</si>
  <si>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</si>
  <si>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</si>
  <si>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</si>
  <si>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</si>
  <si>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</si>
  <si>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</si>
  <si>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</si>
  <si>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</si>
  <si>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</si>
  <si>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</si>
  <si>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</si>
  <si>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</si>
  <si>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</si>
  <si>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</si>
  <si>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</si>
  <si>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</si>
  <si>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</si>
  <si>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</si>
  <si>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</si>
  <si>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</si>
  <si>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</si>
  <si>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</si>
  <si>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</si>
  <si>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</si>
  <si>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</si>
  <si>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</si>
  <si>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</si>
  <si>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</si>
  <si>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</si>
  <si>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</si>
  <si>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</si>
  <si>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</si>
  <si>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</si>
  <si>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</si>
  <si>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</si>
  <si>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</si>
  <si>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</si>
  <si>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</si>
  <si>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</si>
  <si>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</si>
  <si>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</si>
  <si>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</si>
  <si>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</si>
  <si>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</si>
  <si>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</si>
  <si>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</si>
  <si>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</si>
  <si>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</si>
  <si>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</si>
  <si>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</si>
  <si>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</si>
  <si>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</si>
  <si>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</si>
  <si>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</si>
  <si>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</si>
  <si>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</si>
  <si>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</si>
  <si>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</si>
  <si>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</si>
  <si>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</si>
  <si>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</si>
  <si>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</si>
  <si>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</si>
  <si>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</si>
  <si>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</si>
  <si>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</si>
  <si>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</si>
  <si>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</si>
  <si>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</si>
  <si>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</si>
  <si>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</si>
  <si>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</si>
  <si>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</si>
  <si>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</si>
  <si>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</si>
  <si>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</si>
  <si>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</si>
  <si>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</si>
  <si>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</si>
  <si>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</si>
  <si>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</si>
  <si>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</si>
  <si>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</si>
  <si>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</si>
  <si>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</si>
  <si>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</si>
  <si>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</si>
  <si>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</si>
  <si>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</si>
  <si>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</si>
  <si>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</si>
  <si>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</si>
  <si>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</si>
  <si>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</si>
  <si>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</si>
  <si>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</si>
  <si>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</si>
  <si>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</si>
  <si>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</si>
  <si>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</si>
  <si>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</si>
  <si>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</si>
  <si>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</si>
  <si>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</si>
  <si>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</si>
  <si>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</si>
  <si>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</si>
  <si>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</si>
  <si>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</si>
  <si>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</si>
  <si>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</si>
  <si>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</si>
  <si>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</si>
  <si>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</si>
  <si>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</si>
  <si>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</si>
  <si>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</si>
  <si>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</si>
  <si>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</si>
  <si>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</si>
  <si>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</si>
  <si>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</si>
  <si>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</si>
  <si>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</si>
  <si>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</si>
  <si>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</si>
  <si>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</si>
  <si>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</si>
  <si>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</si>
  <si>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</si>
  <si>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</si>
  <si>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</si>
  <si>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</si>
  <si>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</si>
  <si>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</si>
  <si>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</si>
  <si>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</si>
  <si>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</si>
  <si>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</si>
  <si>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</si>
  <si>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</si>
  <si>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</si>
  <si>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</si>
  <si>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</si>
  <si>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</si>
  <si>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</si>
  <si>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</si>
  <si>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</si>
  <si>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</si>
  <si>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</si>
  <si>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</si>
  <si>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</si>
  <si>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</si>
  <si>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</si>
  <si>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</si>
  <si>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</si>
  <si>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</si>
  <si>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</si>
  <si>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</si>
  <si>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</si>
  <si>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</si>
  <si>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</si>
  <si>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</si>
  <si>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</si>
  <si>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</si>
  <si>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</si>
  <si>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</si>
  <si>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</si>
  <si>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</si>
  <si>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</si>
  <si>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</si>
  <si>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</si>
  <si>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</si>
  <si>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</si>
  <si>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</si>
  <si>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</si>
  <si>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</si>
  <si>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</si>
  <si>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</si>
  <si>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</si>
  <si>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</si>
  <si>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</si>
  <si>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</si>
  <si>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</si>
  <si>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</si>
  <si>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</si>
  <si>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</si>
  <si>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</si>
  <si>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</si>
  <si>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</si>
  <si>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</si>
  <si>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</si>
  <si>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</si>
  <si>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</si>
  <si>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</si>
  <si>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</si>
  <si>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</si>
  <si>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</si>
  <si>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</si>
  <si>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</si>
  <si>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</si>
  <si>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</si>
  <si>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</si>
  <si>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</si>
  <si>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</si>
  <si>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</si>
  <si>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</si>
  <si>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</si>
  <si>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</si>
  <si>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</si>
  <si>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</si>
  <si>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</si>
  <si>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</si>
  <si>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</si>
  <si>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</si>
  <si>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</si>
  <si>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</si>
  <si>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</si>
  <si>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</si>
  <si>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</si>
  <si>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</si>
  <si>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</si>
  <si>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</si>
  <si>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</si>
  <si>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</si>
  <si>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</si>
  <si>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</si>
  <si>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</si>
  <si>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</si>
  <si>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</si>
  <si>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</si>
  <si>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</si>
  <si>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</si>
  <si>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</si>
  <si>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</si>
  <si>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</si>
  <si>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</si>
  <si>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</si>
  <si>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</si>
  <si>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</si>
  <si>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</si>
  <si>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</si>
  <si>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</si>
  <si>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</si>
  <si>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</si>
  <si>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</si>
  <si>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</si>
  <si>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</si>
  <si>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</si>
  <si>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</si>
  <si>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</si>
  <si>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</si>
  <si>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</si>
  <si>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</si>
  <si>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</si>
  <si>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</si>
  <si>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</si>
  <si>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</si>
  <si>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</si>
  <si>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</si>
  <si>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</si>
  <si>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</si>
  <si>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</si>
  <si>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</si>
  <si>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</si>
  <si>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</si>
  <si>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</si>
  <si>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</si>
  <si>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</si>
  <si>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</si>
  <si>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</si>
  <si>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</si>
  <si>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</si>
  <si>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</si>
  <si>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</si>
  <si>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</si>
  <si>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</si>
  <si>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</si>
  <si>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</si>
  <si>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</si>
  <si>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</si>
  <si>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</si>
  <si>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</si>
  <si>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</si>
  <si>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</si>
  <si>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</si>
  <si>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</si>
  <si>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</si>
  <si>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</si>
  <si>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</si>
  <si>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</si>
  <si>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</si>
  <si>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</si>
  <si>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</si>
  <si>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</si>
  <si>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</si>
  <si>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</si>
  <si>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</si>
  <si>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</si>
  <si>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</si>
  <si>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</si>
  <si>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</si>
  <si>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</si>
  <si>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</si>
  <si>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</si>
  <si>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</si>
  <si>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</si>
  <si>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</si>
  <si>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</si>
  <si>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</si>
  <si>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</si>
  <si>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</si>
  <si>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</si>
  <si>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</si>
  <si>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</si>
  <si>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</si>
  <si>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</si>
  <si>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</si>
  <si>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</si>
  <si>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</si>
  <si>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</si>
  <si>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</si>
  <si>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</si>
  <si>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</si>
  <si>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</si>
  <si>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</si>
  <si>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</si>
  <si>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</si>
  <si>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</si>
  <si>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</si>
  <si>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</si>
  <si>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</si>
  <si>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</si>
  <si>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</si>
  <si>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</si>
  <si>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</si>
  <si>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</si>
  <si>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</si>
  <si>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</si>
  <si>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</si>
  <si>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</si>
  <si>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</si>
  <si>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</si>
  <si>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</si>
  <si>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</si>
  <si>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</si>
  <si>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</si>
  <si>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</si>
  <si>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</si>
  <si>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</si>
  <si>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</si>
  <si>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</si>
  <si>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</si>
  <si>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</si>
  <si>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</si>
  <si>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</si>
  <si>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</si>
  <si>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</si>
  <si>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</si>
  <si>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</si>
  <si>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</si>
  <si>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</si>
  <si>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</si>
  <si>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</si>
  <si>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</si>
  <si>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</si>
  <si>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</si>
  <si>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</si>
  <si>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</si>
  <si>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</si>
  <si>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</si>
  <si>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</si>
  <si>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</si>
  <si>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</si>
  <si>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</si>
  <si>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</si>
  <si>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</si>
  <si>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</si>
  <si>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</si>
  <si>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</si>
  <si>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</si>
  <si>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</si>
  <si>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</si>
  <si>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</si>
  <si>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</si>
  <si>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</si>
  <si>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</si>
  <si>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</si>
  <si>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</si>
  <si>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</si>
  <si>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</si>
  <si>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</si>
  <si>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</si>
  <si>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</si>
  <si>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</si>
  <si>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</si>
  <si>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</si>
  <si>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</si>
  <si>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</si>
  <si>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</si>
  <si>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</si>
  <si>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</si>
  <si>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</si>
  <si>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</si>
  <si>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</si>
  <si>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</si>
  <si>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</si>
  <si>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</si>
  <si>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</si>
  <si>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</si>
  <si>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</si>
  <si>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</si>
  <si>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</si>
  <si>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</si>
  <si>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</si>
  <si>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</si>
  <si>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</si>
  <si>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</si>
  <si>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</si>
  <si>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</si>
  <si>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</si>
  <si>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</si>
  <si>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</si>
  <si>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</si>
  <si>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</si>
  <si>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</si>
  <si>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</si>
  <si>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</si>
  <si>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</si>
  <si>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</si>
  <si>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</si>
  <si>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</si>
  <si>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</si>
  <si>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</si>
  <si>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</si>
  <si>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</si>
  <si>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</si>
  <si>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</si>
  <si>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</si>
  <si>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</si>
  <si>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</si>
  <si>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</si>
  <si>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</si>
  <si>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</si>
  <si>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</si>
  <si>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</si>
  <si>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</si>
  <si>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</si>
  <si>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</si>
  <si>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</si>
  <si>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</si>
  <si>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</si>
  <si>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</si>
  <si>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</si>
  <si>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</si>
  <si>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</si>
  <si>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</si>
  <si>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</si>
  <si>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</si>
  <si>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</si>
  <si>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</si>
  <si>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</si>
  <si>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</si>
  <si>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</si>
  <si>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</si>
  <si>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</si>
  <si>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</si>
  <si>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</si>
  <si>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</si>
  <si>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</si>
  <si>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</si>
  <si>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</si>
  <si>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</si>
  <si>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</si>
  <si>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</si>
  <si>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</si>
  <si>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</si>
  <si>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</si>
  <si>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</si>
  <si>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</si>
  <si>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</si>
  <si>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</si>
  <si>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</si>
  <si>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</si>
  <si>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</si>
  <si>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</si>
  <si>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</si>
  <si>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</si>
  <si>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</si>
  <si>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</si>
  <si>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</si>
  <si>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</si>
  <si>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</si>
  <si>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</si>
  <si>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</si>
  <si>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</si>
  <si>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</si>
  <si>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</si>
  <si>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</si>
  <si>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</si>
  <si>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</si>
  <si>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</si>
  <si>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</si>
  <si>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</si>
  <si>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</si>
  <si>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</si>
  <si>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</si>
  <si>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</si>
  <si>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</si>
  <si>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</si>
  <si>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</si>
  <si>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</si>
  <si>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</si>
  <si>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</si>
  <si>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</si>
  <si>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</si>
  <si>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</si>
  <si>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</si>
  <si>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</si>
  <si>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</si>
  <si>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</si>
  <si>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</si>
  <si>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</si>
  <si>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</si>
  <si>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</si>
  <si>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</si>
  <si>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</si>
  <si>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</si>
  <si>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</si>
  <si>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</si>
  <si>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</si>
  <si>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</si>
  <si>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</si>
  <si>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</si>
  <si>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</si>
  <si>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</si>
  <si>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</si>
  <si>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</si>
  <si>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</si>
  <si>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</si>
  <si>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</si>
  <si>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</si>
  <si>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</si>
  <si>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</si>
  <si>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</si>
  <si>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</si>
  <si>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</si>
  <si>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</si>
  <si>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</si>
  <si>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</si>
  <si>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</si>
  <si>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</si>
  <si>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</si>
  <si>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</si>
  <si>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</si>
  <si>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</si>
  <si>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</si>
  <si>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</si>
  <si>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</si>
  <si>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</si>
  <si>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</si>
  <si>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</si>
  <si>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</si>
  <si>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</si>
  <si>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</si>
  <si>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</si>
  <si>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</si>
  <si>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</si>
  <si>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</si>
  <si>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</si>
  <si>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</si>
  <si>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</si>
  <si>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</si>
  <si>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</si>
  <si>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</si>
  <si>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</si>
  <si>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</si>
  <si>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</si>
  <si>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</si>
  <si>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</si>
  <si>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</si>
  <si>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</si>
  <si>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</si>
  <si>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</si>
  <si>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</si>
  <si>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</si>
  <si>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</si>
  <si>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</si>
  <si>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</si>
  <si>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</si>
  <si>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</si>
  <si>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</si>
  <si>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</si>
  <si>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</si>
  <si>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</si>
  <si>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</si>
  <si>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</si>
  <si>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</si>
  <si>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</si>
  <si>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</si>
  <si>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</si>
  <si>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</si>
  <si>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</si>
  <si>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</si>
  <si>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</si>
  <si>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</si>
  <si>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</si>
  <si>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</si>
  <si>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</si>
  <si>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</si>
  <si>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</si>
  <si>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</si>
  <si>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</si>
  <si>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</si>
  <si>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</si>
  <si>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</si>
  <si>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</si>
  <si>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</si>
  <si>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</si>
  <si>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</si>
  <si>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</si>
  <si>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</si>
  <si>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</si>
  <si>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</si>
  <si>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</si>
  <si>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</si>
  <si>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</si>
  <si>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</si>
  <si>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</si>
  <si>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</si>
  <si>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</si>
  <si>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</si>
  <si>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</si>
  <si>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</si>
  <si>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</si>
  <si>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</si>
  <si>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</si>
  <si>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</si>
  <si>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</si>
  <si>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</si>
  <si>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</si>
  <si>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</si>
  <si>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</si>
  <si>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</si>
  <si>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</si>
  <si>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</si>
  <si>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</si>
  <si>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</si>
  <si>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</si>
  <si>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</si>
  <si>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</si>
  <si>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</si>
  <si>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</si>
  <si>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</si>
  <si>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</si>
  <si>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</si>
  <si>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</si>
  <si>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</si>
  <si>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</si>
  <si>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</si>
  <si>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</si>
  <si>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</si>
  <si>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</si>
  <si>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</si>
  <si>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</si>
  <si>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</si>
  <si>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</si>
  <si>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</si>
  <si>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</si>
  <si>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</si>
  <si>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</si>
  <si>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</si>
  <si>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</si>
  <si>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</si>
  <si>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</si>
  <si>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</si>
  <si>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</si>
  <si>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</si>
  <si>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</si>
  <si>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</si>
  <si>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</si>
  <si>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</si>
  <si>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</si>
  <si>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</si>
  <si>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</si>
  <si>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</si>
  <si>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</si>
  <si>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</si>
  <si>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</si>
  <si>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</si>
  <si>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</si>
  <si>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</si>
  <si>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</si>
  <si>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</si>
  <si>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</si>
  <si>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</si>
  <si>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</si>
  <si>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</si>
  <si>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</si>
  <si>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</si>
  <si>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</si>
  <si>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</si>
  <si>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</si>
  <si>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</si>
  <si>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</si>
  <si>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</si>
  <si>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</si>
  <si>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</si>
  <si>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</si>
  <si>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</si>
  <si>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</si>
  <si>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</si>
  <si>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</si>
  <si>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</si>
  <si>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</si>
  <si>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</si>
  <si>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</si>
  <si>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</si>
  <si>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</si>
  <si>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</si>
  <si>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</si>
  <si>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</si>
  <si>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</si>
  <si>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</si>
  <si>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</si>
  <si>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</si>
  <si>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</si>
  <si>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</si>
  <si>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</si>
  <si>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</si>
  <si>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</si>
  <si>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</si>
  <si>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</si>
  <si>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</si>
  <si>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</si>
  <si>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</si>
  <si>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</si>
  <si>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</si>
  <si>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</si>
  <si>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</si>
  <si>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</si>
  <si>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</si>
  <si>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</si>
  <si>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</si>
  <si>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</si>
  <si>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</si>
  <si>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</si>
  <si>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</si>
  <si>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</si>
  <si>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</si>
  <si>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</si>
  <si>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</si>
  <si>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</si>
  <si>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</si>
  <si>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</si>
  <si>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</si>
  <si>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</si>
  <si>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</si>
  <si>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</si>
  <si>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</si>
  <si>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</si>
  <si>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</si>
  <si>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</si>
  <si>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</si>
  <si>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</si>
  <si>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</si>
  <si>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</si>
  <si>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</si>
  <si>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</si>
  <si>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</si>
  <si>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</si>
  <si>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</si>
  <si>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</si>
  <si>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</si>
  <si>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</si>
  <si>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</si>
  <si>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</si>
  <si>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</si>
  <si>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</si>
  <si>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</si>
  <si>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</si>
  <si>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</si>
  <si>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</si>
  <si>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</si>
  <si>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</si>
  <si>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</si>
  <si>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</si>
  <si>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</si>
  <si>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</si>
  <si>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</si>
  <si>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</si>
  <si>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</si>
  <si>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</si>
  <si>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</si>
  <si>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</si>
  <si>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</si>
  <si>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</si>
  <si>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</si>
  <si>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</si>
  <si>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</si>
  <si>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</si>
  <si>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</si>
  <si>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</si>
  <si>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</si>
  <si>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</si>
  <si>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</si>
  <si>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</si>
  <si>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</si>
  <si>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</si>
  <si>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</si>
  <si>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</si>
  <si>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</si>
  <si>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</si>
  <si>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</si>
  <si>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</si>
  <si>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</si>
  <si>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</si>
  <si>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</si>
  <si>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</si>
  <si>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</si>
  <si>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</si>
  <si>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</si>
  <si>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</si>
  <si>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</si>
  <si>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</si>
  <si>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</si>
  <si>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</si>
  <si>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</si>
  <si>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</si>
  <si>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</si>
  <si>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</si>
  <si>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</si>
  <si>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</si>
  <si>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</si>
  <si>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</si>
  <si>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</si>
  <si>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</si>
  <si>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</si>
  <si>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</si>
  <si>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</si>
  <si>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</si>
  <si>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</si>
  <si>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</si>
  <si>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</si>
  <si>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</si>
  <si>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</si>
  <si>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</si>
  <si>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</si>
  <si>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</si>
  <si>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</si>
  <si>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</si>
  <si>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</si>
  <si>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</si>
  <si>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</si>
  <si>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</si>
  <si>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</si>
  <si>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</si>
  <si>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</si>
  <si>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</si>
  <si>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</si>
  <si>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</si>
  <si>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</si>
  <si>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</si>
  <si>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</si>
  <si>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</si>
  <si>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</si>
  <si>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</si>
  <si>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</si>
  <si>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</si>
  <si>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</si>
  <si>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</si>
  <si>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</si>
  <si>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</si>
  <si>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</si>
  <si>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</si>
  <si>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</si>
  <si>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</si>
  <si>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</si>
  <si>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</si>
  <si>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</si>
  <si>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</si>
  <si>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</si>
  <si>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</si>
  <si>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</si>
  <si>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</si>
  <si>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</si>
  <si>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</si>
  <si>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</si>
  <si>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</si>
  <si>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</si>
  <si>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</si>
  <si>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</si>
  <si>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</si>
  <si>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</si>
  <si>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</si>
  <si>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</si>
  <si>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</si>
  <si>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</si>
  <si>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</si>
  <si>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</si>
  <si>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</si>
  <si>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</si>
  <si>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</si>
  <si>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</si>
  <si>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</si>
  <si>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</si>
  <si>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</si>
  <si>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</si>
  <si>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</si>
  <si>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</si>
  <si>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</si>
  <si>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</si>
  <si>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</si>
  <si>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</si>
  <si>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</si>
  <si>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</si>
  <si>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</si>
  <si>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</si>
  <si>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</si>
  <si>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</si>
  <si>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</si>
  <si>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</si>
  <si>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</si>
  <si>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</si>
  <si>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</si>
  <si>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</si>
  <si>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</si>
  <si>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</si>
  <si>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</si>
  <si>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</si>
  <si>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</si>
  <si>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</si>
  <si>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</si>
  <si>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</si>
  <si>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</si>
  <si>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</si>
  <si>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</si>
  <si>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</si>
  <si>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</si>
  <si>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</si>
  <si>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</si>
  <si>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</si>
  <si>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</si>
  <si>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</si>
  <si>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</si>
  <si>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</si>
  <si>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</si>
  <si>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</si>
  <si>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</si>
  <si>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</si>
  <si>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</si>
  <si>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</si>
  <si>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</si>
  <si>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</si>
  <si>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</si>
  <si>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</si>
  <si>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</si>
  <si>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</si>
  <si>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</si>
  <si>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</si>
  <si>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</si>
  <si>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</si>
  <si>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</si>
  <si>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</si>
  <si>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</si>
  <si>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</si>
  <si>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</si>
  <si>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</si>
  <si>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</si>
  <si>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</si>
  <si>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</si>
  <si>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</si>
  <si>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</si>
  <si>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</si>
  <si>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</si>
  <si>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</si>
  <si>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</si>
  <si>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</si>
  <si>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</si>
  <si>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</si>
  <si>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</si>
  <si>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</si>
  <si>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</si>
  <si>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</si>
  <si>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</si>
  <si>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</si>
  <si>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</si>
  <si>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</si>
  <si>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</si>
  <si>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</si>
  <si>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</si>
  <si>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</si>
  <si>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</si>
  <si>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</si>
  <si>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</si>
  <si>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</si>
  <si>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</si>
  <si>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</si>
  <si>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</si>
  <si>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</si>
  <si>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</si>
  <si>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</si>
  <si>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</si>
  <si>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</si>
  <si>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</si>
  <si>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</si>
  <si>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</si>
  <si>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</si>
  <si>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</si>
  <si>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</si>
  <si>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</si>
  <si>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</si>
  <si>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</si>
  <si>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</si>
  <si>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</si>
  <si>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</si>
  <si>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</si>
  <si>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</si>
  <si>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</si>
  <si>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</si>
  <si>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</si>
  <si>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</si>
  <si>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</si>
  <si>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</si>
  <si>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</si>
  <si>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</si>
  <si>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</si>
  <si>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</si>
  <si>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</si>
  <si>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</si>
  <si>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</si>
  <si>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</si>
  <si>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</si>
  <si>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</si>
  <si>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</si>
  <si>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</si>
  <si>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</si>
  <si>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</si>
  <si>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</si>
  <si>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</si>
  <si>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</si>
  <si>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</si>
  <si>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</si>
  <si>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</si>
  <si>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</si>
  <si>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</si>
  <si>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</si>
  <si>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</si>
  <si>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</si>
  <si>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</si>
  <si>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</si>
  <si>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</si>
  <si>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</si>
  <si>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</si>
  <si>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</si>
  <si>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</si>
  <si>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</si>
  <si>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</si>
  <si>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</si>
  <si>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</si>
  <si>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</si>
  <si>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</si>
  <si>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</si>
  <si>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</si>
  <si>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</si>
  <si>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</si>
  <si>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</si>
  <si>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</si>
  <si>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</si>
  <si>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</si>
  <si>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</si>
  <si>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</si>
  <si>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</si>
  <si>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</si>
  <si>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</si>
  <si>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</si>
  <si>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</si>
  <si>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</si>
  <si>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</si>
  <si>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</si>
  <si>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</si>
  <si>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</si>
  <si>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</si>
  <si>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</si>
  <si>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</si>
  <si>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</si>
  <si>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</si>
  <si>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</si>
  <si>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</si>
  <si>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</si>
  <si>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</si>
  <si>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</si>
  <si>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</si>
  <si>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</si>
  <si>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</si>
  <si>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</si>
  <si>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</si>
  <si>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</si>
  <si>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</si>
  <si>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</si>
  <si>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</si>
  <si>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</si>
  <si>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</si>
  <si>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</si>
  <si>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</si>
  <si>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</si>
  <si>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</si>
  <si>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</si>
  <si>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</si>
  <si>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</si>
  <si>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</si>
  <si>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</si>
  <si>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</si>
  <si>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</si>
  <si>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</si>
  <si>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</si>
  <si>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</si>
  <si>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</si>
  <si>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</si>
  <si>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</si>
  <si>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</si>
  <si>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</si>
  <si>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</si>
  <si>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</si>
  <si>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</si>
  <si>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</si>
  <si>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</si>
  <si>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</si>
  <si>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</si>
  <si>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</si>
  <si>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</si>
  <si>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</si>
  <si>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</si>
  <si>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</si>
  <si>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</si>
  <si>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</si>
  <si>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</si>
  <si>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</si>
  <si>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</si>
  <si>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</si>
  <si>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</si>
  <si>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</si>
  <si>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</si>
  <si>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</si>
  <si>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</si>
  <si>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</si>
  <si>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</si>
  <si>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</si>
  <si>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</si>
  <si>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</si>
  <si>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</si>
  <si>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</si>
  <si>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</si>
  <si>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</si>
  <si>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</si>
  <si>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</si>
  <si>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</si>
  <si>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</si>
  <si>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</si>
  <si>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</si>
  <si>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</si>
  <si>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</si>
  <si>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</si>
  <si>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</si>
  <si>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</si>
  <si>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</si>
  <si>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</si>
  <si>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</si>
  <si>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</si>
  <si>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</si>
  <si>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</si>
  <si>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</si>
  <si>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</si>
  <si>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</si>
  <si>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</si>
  <si>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</si>
  <si>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</si>
  <si>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</si>
  <si>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</si>
  <si>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</si>
  <si>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</si>
  <si>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</si>
  <si>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</si>
  <si>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</si>
  <si>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</si>
  <si>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</si>
  <si>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</si>
  <si>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</si>
  <si>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</si>
  <si>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</si>
  <si>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</si>
  <si>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</si>
  <si>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</si>
  <si>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</si>
  <si>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</si>
  <si>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</si>
  <si>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</si>
  <si>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</si>
  <si>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</si>
  <si>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</si>
  <si>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</si>
  <si>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</si>
  <si>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</si>
  <si>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</si>
  <si>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</si>
  <si>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</si>
  <si>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</si>
  <si>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</si>
  <si>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</si>
  <si>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</si>
  <si>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</si>
  <si>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</si>
  <si>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</si>
  <si>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</si>
  <si>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</si>
  <si>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</si>
  <si>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</si>
  <si>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</si>
  <si>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</si>
  <si>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</si>
  <si>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</si>
  <si>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</si>
  <si>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</si>
  <si>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</si>
  <si>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</si>
  <si>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</si>
  <si>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</si>
  <si>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</si>
  <si>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</si>
  <si>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</si>
  <si>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</si>
  <si>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</si>
  <si>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</si>
  <si>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</si>
  <si>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</si>
  <si>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</si>
  <si>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</si>
  <si>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</si>
  <si>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</si>
  <si>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</si>
  <si>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</si>
  <si>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</si>
  <si>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</si>
  <si>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</si>
  <si>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</si>
  <si>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</si>
  <si>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</si>
  <si>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</si>
  <si>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</si>
  <si>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</si>
  <si>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</si>
  <si>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</si>
  <si>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</si>
  <si>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</si>
  <si>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</si>
  <si>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</si>
  <si>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</si>
  <si>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</si>
  <si>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</si>
  <si>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</si>
  <si>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</si>
  <si>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</si>
  <si>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</si>
  <si>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</si>
  <si>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</si>
  <si>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</si>
  <si>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</si>
  <si>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</si>
  <si>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</si>
  <si>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</si>
  <si>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</si>
  <si>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</si>
  <si>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</si>
  <si>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</si>
  <si>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</si>
  <si>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</si>
  <si>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</si>
  <si>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</si>
  <si>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</si>
  <si>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</si>
  <si>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</si>
  <si>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</si>
  <si>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</si>
  <si>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</si>
  <si>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</si>
  <si>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</si>
  <si>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</si>
  <si>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</si>
  <si>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</si>
  <si>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</si>
  <si>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</si>
  <si>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</si>
  <si>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</si>
  <si>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</si>
  <si>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</si>
  <si>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</si>
  <si>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</si>
  <si>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</si>
  <si>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</si>
  <si>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</si>
  <si>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</si>
  <si>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</si>
  <si>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</si>
  <si>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</si>
  <si>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</si>
  <si>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</si>
  <si>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</si>
  <si>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</si>
  <si>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</si>
  <si>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</si>
  <si>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</si>
  <si>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</si>
  <si>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</si>
  <si>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</si>
  <si>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</si>
  <si>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</si>
  <si>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</si>
  <si>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</si>
  <si>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</si>
  <si>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</si>
  <si>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</si>
  <si>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</si>
  <si>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</si>
  <si>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</si>
  <si>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</si>
  <si>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</si>
  <si>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</si>
  <si>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</si>
  <si>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</si>
  <si>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</si>
  <si>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</si>
  <si>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</si>
  <si>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</si>
  <si>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</si>
  <si>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</si>
  <si>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</si>
  <si>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</si>
  <si>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</si>
  <si>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</si>
  <si>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</si>
  <si>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</si>
  <si>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</si>
  <si>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</si>
  <si>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</si>
  <si>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</si>
  <si>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</si>
  <si>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</si>
  <si>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</si>
  <si>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</si>
  <si>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</si>
  <si>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</si>
  <si>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</si>
  <si>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</si>
  <si>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</si>
  <si>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</si>
  <si>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</si>
  <si>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</si>
  <si>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</si>
  <si>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</si>
  <si>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</si>
  <si>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</si>
  <si>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</si>
  <si>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</si>
  <si>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</si>
  <si>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</si>
  <si>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</si>
  <si>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</si>
  <si>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</si>
  <si>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</si>
  <si>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</si>
  <si>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</si>
  <si>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</si>
  <si>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</si>
  <si>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</si>
  <si>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</si>
  <si>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</si>
  <si>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</si>
  <si>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</si>
  <si>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</si>
  <si>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</si>
  <si>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</si>
  <si>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</si>
  <si>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</si>
  <si>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</si>
  <si>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</si>
  <si>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</si>
  <si>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</si>
  <si>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</si>
  <si>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</si>
  <si>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</si>
  <si>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</si>
  <si>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</si>
  <si>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</si>
  <si>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</si>
  <si>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</si>
  <si>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</si>
  <si>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</si>
  <si>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</si>
  <si>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</si>
  <si>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</si>
  <si>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</si>
  <si>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</si>
  <si>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</si>
  <si>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</si>
  <si>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</si>
  <si>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</si>
  <si>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</si>
  <si>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</si>
  <si>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</si>
  <si>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</si>
  <si>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</si>
  <si>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</si>
  <si>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</si>
  <si>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</si>
  <si>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</si>
  <si>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</si>
  <si>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</si>
  <si>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</si>
  <si>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</si>
  <si>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</si>
  <si>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</si>
  <si>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</si>
  <si>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</si>
  <si>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</si>
  <si>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</si>
  <si>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</si>
  <si>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</si>
  <si>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</si>
  <si>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</si>
  <si>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</si>
  <si>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</si>
  <si>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</si>
  <si>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</si>
  <si>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</si>
  <si>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</si>
  <si>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</si>
  <si>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</si>
  <si>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</si>
  <si>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</si>
  <si>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</si>
  <si>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</si>
  <si>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</si>
  <si>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</si>
  <si>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</si>
  <si>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</si>
  <si>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</si>
  <si>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</si>
  <si>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</si>
  <si>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</si>
  <si>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</si>
  <si>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</si>
  <si>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</si>
  <si>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</si>
  <si>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</si>
  <si>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</si>
  <si>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</si>
  <si>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</si>
  <si>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</si>
  <si>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</si>
  <si>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</si>
  <si>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</si>
  <si>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</si>
  <si>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</si>
  <si>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</si>
  <si>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</si>
  <si>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</si>
  <si>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</si>
  <si>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</si>
  <si>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</si>
  <si>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</si>
  <si>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</si>
  <si>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</si>
  <si>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</si>
  <si>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</si>
  <si>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</si>
  <si>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</si>
  <si>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</si>
  <si>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</si>
  <si>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</si>
  <si>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</si>
  <si>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</si>
  <si>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</si>
  <si>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</si>
  <si>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</si>
  <si>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</si>
  <si>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</si>
  <si>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</si>
  <si>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</si>
  <si>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</si>
  <si>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</si>
  <si>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</si>
  <si>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</si>
  <si>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</si>
  <si>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</si>
  <si>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</si>
  <si>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</si>
  <si>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</si>
  <si>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</si>
  <si>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</si>
  <si>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</si>
  <si>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</si>
  <si>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</si>
  <si>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</si>
  <si>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</si>
  <si>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</si>
  <si>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</si>
  <si>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</si>
  <si>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</si>
  <si>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</si>
  <si>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</si>
  <si>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</si>
  <si>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</si>
  <si>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</si>
  <si>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</si>
  <si>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</si>
  <si>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</si>
  <si>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</si>
  <si>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</si>
  <si>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</si>
  <si>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</si>
  <si>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</si>
  <si>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</si>
  <si>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</si>
  <si>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</si>
  <si>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</si>
  <si>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</si>
  <si>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</si>
  <si>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</si>
  <si>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</si>
  <si>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</si>
  <si>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</si>
  <si>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</si>
  <si>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</si>
  <si>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</si>
  <si>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</si>
  <si>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</si>
  <si>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</si>
  <si>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</si>
  <si>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</si>
  <si>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</si>
  <si>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</si>
  <si>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</si>
  <si>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</si>
  <si>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</si>
  <si>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</si>
  <si>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</si>
  <si>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</si>
  <si>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</si>
  <si>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</si>
  <si>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</si>
  <si>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</si>
  <si>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</si>
  <si>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</si>
  <si>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</si>
  <si>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</si>
  <si>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</si>
  <si>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</si>
  <si>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</si>
  <si>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</si>
  <si>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</si>
  <si>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</si>
  <si>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</si>
  <si>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</si>
  <si>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</si>
  <si>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</si>
  <si>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</si>
  <si>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</si>
  <si>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</si>
  <si>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</si>
  <si>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</si>
  <si>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</si>
  <si>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</si>
  <si>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</si>
  <si>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</si>
  <si>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</si>
  <si>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</si>
  <si>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</si>
  <si>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</si>
  <si>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</si>
  <si>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</si>
  <si>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</si>
  <si>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</si>
  <si>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</si>
  <si>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</si>
  <si>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</si>
  <si>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</si>
  <si>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</si>
  <si>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</si>
  <si>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</si>
  <si>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</si>
  <si>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</si>
  <si>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</si>
  <si>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</si>
  <si>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</si>
  <si>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</si>
  <si>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</si>
  <si>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</si>
  <si>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</si>
  <si>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</si>
  <si>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</si>
  <si>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</si>
  <si>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</si>
  <si>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</si>
  <si>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</si>
  <si>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</si>
  <si>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</si>
  <si>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</si>
  <si>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</si>
  <si>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</si>
  <si>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</si>
  <si>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</si>
  <si>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</si>
  <si>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</si>
  <si>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</si>
  <si>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</si>
  <si>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</si>
  <si>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</si>
  <si>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</si>
  <si>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</si>
  <si>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</si>
  <si>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</si>
  <si>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</si>
  <si>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</si>
  <si>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</si>
  <si>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</si>
  <si>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</si>
  <si>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</si>
  <si>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</si>
  <si>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</si>
  <si>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</si>
  <si>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</si>
  <si>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</si>
  <si>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</si>
  <si>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</si>
  <si>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</si>
  <si>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</si>
  <si>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</si>
  <si>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</si>
  <si>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</si>
  <si>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</si>
  <si>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</si>
  <si>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</si>
  <si>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</si>
  <si>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</si>
  <si>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</si>
  <si>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</si>
  <si>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</si>
  <si>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</si>
  <si>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</si>
  <si>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</si>
  <si>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</si>
  <si>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</si>
  <si>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</si>
  <si>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</si>
  <si>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</si>
  <si>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</si>
  <si>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</si>
  <si>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</si>
  <si>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</si>
  <si>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</si>
  <si>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</si>
  <si>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</si>
  <si>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</si>
  <si>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</si>
  <si>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</si>
  <si>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</si>
  <si>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</si>
  <si>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</si>
  <si>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</si>
  <si>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</si>
  <si>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</si>
  <si>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</si>
  <si>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</si>
  <si>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</si>
  <si>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</si>
  <si>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</si>
  <si>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</si>
  <si>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</si>
  <si>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</si>
  <si>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</si>
  <si>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</si>
  <si>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</si>
  <si>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</si>
  <si>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</si>
  <si>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</si>
  <si>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</si>
  <si>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</si>
  <si>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</si>
  <si>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</si>
  <si>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</si>
  <si>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</si>
  <si>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</si>
  <si>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</si>
  <si>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</si>
  <si>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</si>
  <si>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</si>
  <si>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</si>
  <si>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</si>
  <si>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</si>
  <si>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</si>
  <si>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</si>
  <si>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</si>
  <si>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</si>
  <si>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</si>
  <si>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</si>
  <si>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</si>
  <si>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</si>
  <si>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</si>
  <si>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</si>
  <si>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</si>
  <si>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</si>
  <si>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</si>
  <si>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</si>
  <si>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</si>
  <si>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</si>
  <si>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</si>
  <si>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</si>
  <si>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</si>
  <si>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</si>
  <si>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</si>
  <si>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</si>
  <si>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</si>
  <si>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</si>
  <si>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</si>
  <si>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</si>
  <si>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</si>
  <si>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</si>
  <si>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</si>
  <si>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</si>
  <si>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</si>
  <si>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</si>
  <si>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</si>
  <si>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</si>
  <si>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</si>
  <si>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</si>
  <si>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</si>
  <si>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</si>
  <si>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</si>
  <si>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</si>
  <si>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</si>
  <si>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</si>
  <si>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</si>
  <si>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</si>
  <si>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</si>
  <si>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</si>
  <si>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</si>
  <si>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</si>
  <si>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</si>
  <si>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</si>
  <si>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</si>
  <si>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</si>
  <si>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</si>
  <si>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</si>
  <si>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</si>
  <si>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</si>
  <si>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</si>
  <si>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</si>
  <si>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</si>
  <si>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</si>
  <si>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</si>
  <si>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</si>
  <si>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</si>
  <si>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</si>
  <si>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</si>
  <si>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</si>
  <si>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</si>
  <si>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</si>
  <si>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</si>
  <si>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</si>
  <si>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</si>
  <si>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</si>
  <si>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</si>
  <si>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</si>
  <si>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</si>
  <si>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</si>
  <si>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</si>
  <si>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</si>
  <si>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</si>
  <si>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</si>
  <si>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</si>
  <si>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</si>
  <si>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</si>
  <si>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</si>
  <si>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</si>
  <si>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</si>
  <si>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</si>
  <si>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</si>
  <si>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</si>
  <si>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</si>
  <si>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</si>
  <si>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</si>
  <si>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</si>
  <si>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</si>
  <si>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</si>
  <si>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</si>
  <si>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</si>
  <si>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</si>
  <si>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</si>
  <si>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</si>
  <si>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</si>
  <si>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</si>
  <si>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</si>
  <si>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</si>
  <si>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</si>
  <si>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</si>
  <si>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</si>
  <si>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</si>
  <si>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</si>
  <si>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</si>
  <si>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</si>
  <si>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</si>
  <si>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</si>
  <si>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</si>
  <si>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</si>
  <si>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</si>
  <si>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</si>
  <si>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</si>
  <si>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</si>
  <si>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</si>
  <si>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</si>
  <si>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</si>
  <si>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</si>
  <si>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</si>
  <si>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</si>
  <si>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</si>
  <si>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</si>
  <si>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</si>
  <si>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</si>
  <si>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</si>
  <si>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</si>
  <si>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</si>
  <si>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</si>
  <si>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</si>
  <si>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</si>
  <si>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</si>
  <si>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</si>
  <si>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</si>
  <si>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</si>
  <si>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</si>
  <si>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</si>
  <si>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</si>
  <si>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</si>
  <si>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</si>
  <si>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</si>
  <si>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</si>
  <si>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</si>
  <si>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</si>
  <si>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</si>
  <si>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</si>
  <si>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</si>
  <si>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</si>
  <si>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</si>
  <si>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</si>
  <si>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</si>
  <si>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</si>
  <si>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</si>
  <si>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</si>
  <si>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</si>
  <si>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</si>
  <si>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</si>
  <si>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</si>
  <si>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</si>
  <si>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</si>
  <si>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</si>
  <si>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</si>
  <si>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</si>
  <si>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</si>
  <si>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</si>
  <si>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</si>
  <si>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</si>
  <si>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</si>
  <si>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</si>
  <si>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</si>
  <si>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</si>
  <si>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</si>
  <si>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</si>
  <si>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</si>
  <si>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</si>
  <si>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</si>
  <si>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</si>
  <si>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</si>
  <si>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</si>
  <si>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</si>
  <si>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</si>
  <si>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</si>
  <si>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</si>
  <si>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</si>
  <si>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</si>
  <si>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</si>
  <si>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</si>
  <si>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</si>
  <si>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</si>
  <si>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</si>
  <si>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</si>
  <si>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</si>
  <si>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</si>
  <si>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</si>
  <si>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</si>
  <si>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</si>
  <si>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</si>
  <si>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</si>
  <si>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</si>
  <si>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</si>
  <si>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</si>
  <si>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</si>
  <si>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</si>
  <si>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</si>
  <si>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</si>
  <si>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</si>
  <si>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</si>
  <si>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</si>
  <si>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</si>
  <si>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</si>
  <si>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</si>
  <si>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</si>
  <si>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</si>
  <si>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</si>
  <si>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</si>
  <si>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</si>
  <si>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</si>
  <si>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</si>
  <si>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</si>
  <si>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</si>
  <si>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</si>
  <si>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</si>
  <si>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</si>
  <si>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</si>
  <si>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</si>
  <si>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</si>
  <si>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</si>
  <si>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</si>
  <si>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</si>
  <si>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</si>
  <si>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</si>
  <si>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</si>
  <si>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</si>
  <si>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</si>
  <si>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</si>
  <si>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</si>
  <si>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</si>
  <si>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</si>
  <si>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</si>
  <si>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</si>
  <si>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</si>
  <si>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</si>
  <si>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</si>
  <si>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</si>
  <si>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</si>
  <si>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</si>
  <si>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</si>
  <si>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</si>
  <si>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</si>
  <si>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</si>
  <si>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</si>
  <si>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</si>
  <si>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</si>
  <si>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</si>
  <si>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</si>
  <si>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</si>
  <si>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</si>
  <si>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</si>
  <si>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</si>
  <si>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</si>
  <si>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</si>
  <si>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</si>
  <si>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</si>
  <si>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</si>
  <si>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</si>
  <si>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</si>
  <si>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</si>
  <si>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</si>
  <si>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</si>
  <si>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</si>
  <si>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</si>
  <si>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</si>
  <si>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</si>
  <si>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</si>
  <si>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</si>
  <si>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</si>
  <si>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</si>
  <si>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</si>
  <si>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</si>
  <si>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</si>
  <si>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</si>
  <si>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</si>
  <si>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</si>
  <si>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</si>
  <si>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</si>
  <si>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</si>
  <si>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</si>
  <si>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</si>
  <si>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</si>
  <si>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</si>
  <si>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</si>
  <si>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</si>
  <si>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</si>
  <si>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</si>
  <si>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</si>
  <si>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</si>
  <si>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</si>
  <si>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</si>
  <si>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</si>
  <si>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</si>
  <si>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</si>
  <si>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</si>
  <si>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</si>
  <si>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</si>
  <si>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</si>
  <si>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</si>
  <si>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</si>
  <si>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</si>
  <si>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</si>
  <si>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</si>
  <si>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</si>
  <si>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</si>
  <si>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</si>
  <si>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</si>
  <si>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</si>
  <si>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</si>
  <si>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</si>
  <si>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</si>
  <si>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</si>
  <si>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</si>
  <si>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</si>
  <si>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</si>
  <si>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</si>
  <si>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</si>
  <si>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</si>
  <si>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</si>
  <si>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</si>
  <si>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</si>
  <si>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</si>
  <si>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</si>
  <si>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</si>
  <si>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</si>
  <si>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</si>
  <si>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</si>
  <si>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</si>
  <si>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</si>
  <si>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</si>
  <si>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</si>
  <si>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</si>
  <si>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</si>
  <si>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</si>
  <si>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</si>
  <si>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</si>
  <si>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</si>
  <si>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</si>
  <si>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</si>
  <si>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</si>
  <si>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</si>
  <si>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</si>
  <si>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</si>
  <si>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</si>
  <si>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</si>
  <si>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</si>
  <si>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</si>
  <si>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</si>
  <si>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</si>
  <si>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</si>
  <si>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</si>
  <si>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</si>
  <si>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</si>
  <si>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</si>
  <si>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</si>
  <si>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</si>
  <si>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</si>
  <si>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</si>
  <si>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</si>
  <si>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</si>
  <si>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</si>
  <si>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</si>
  <si>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</si>
  <si>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</si>
  <si>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</si>
  <si>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</si>
  <si>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</si>
  <si>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</si>
  <si>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</si>
  <si>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</si>
  <si>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</si>
  <si>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</si>
  <si>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</si>
  <si>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</si>
  <si>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</si>
  <si>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</si>
  <si>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</si>
  <si>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</si>
  <si>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</si>
  <si>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</si>
  <si>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</si>
  <si>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</si>
  <si>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</si>
  <si>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</si>
  <si>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</si>
  <si>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</si>
  <si>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</si>
  <si>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</si>
  <si>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</si>
  <si>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</si>
  <si>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</si>
  <si>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</si>
  <si>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</si>
  <si>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</si>
  <si>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</si>
  <si>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</si>
  <si>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</si>
  <si>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</si>
  <si>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</si>
  <si>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</si>
  <si>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</si>
  <si>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</si>
  <si>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</si>
  <si>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</si>
  <si>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</si>
  <si>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</si>
  <si>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</si>
  <si>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</si>
  <si>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</si>
  <si>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</si>
  <si>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</si>
  <si>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</si>
  <si>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</si>
  <si>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</si>
  <si>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</si>
  <si>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</si>
  <si>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</si>
  <si>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</si>
  <si>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</si>
  <si>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</si>
  <si>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</si>
  <si>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</si>
  <si>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</si>
  <si>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</si>
  <si>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</si>
  <si>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</si>
  <si>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</si>
  <si>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</si>
  <si>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</si>
  <si>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</si>
  <si>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</si>
  <si>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</si>
  <si>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</si>
  <si>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</si>
  <si>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</si>
  <si>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</si>
  <si>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</si>
  <si>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</si>
  <si>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</si>
  <si>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</si>
  <si>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</si>
  <si>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</si>
  <si>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</si>
  <si>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</si>
  <si>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</si>
  <si>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</si>
  <si>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</si>
  <si>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</si>
  <si>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</si>
  <si>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</si>
  <si>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</si>
  <si>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</si>
  <si>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</si>
  <si>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</si>
  <si>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</si>
  <si>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</si>
  <si>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</si>
  <si>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</si>
  <si>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</si>
  <si>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</si>
  <si>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</si>
  <si>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</si>
  <si>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</si>
  <si>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</si>
  <si>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</si>
  <si>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</si>
  <si>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</si>
  <si>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</si>
  <si>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</si>
  <si>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</si>
  <si>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</si>
  <si>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</si>
  <si>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</si>
  <si>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</si>
  <si>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</si>
  <si>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</si>
  <si>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</si>
  <si>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</si>
  <si>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</si>
  <si>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</si>
  <si>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</si>
  <si>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</si>
  <si>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</si>
  <si>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</si>
  <si>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</si>
  <si>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</si>
  <si>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</si>
  <si>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</si>
  <si>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</si>
  <si>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</si>
  <si>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</si>
  <si>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</si>
  <si>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</si>
  <si>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</si>
  <si>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</si>
  <si>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</si>
  <si>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</si>
  <si>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</si>
  <si>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</si>
  <si>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</si>
  <si>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</si>
  <si>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</si>
  <si>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</si>
  <si>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</si>
  <si>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</si>
  <si>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</si>
  <si>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</si>
  <si>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</si>
  <si>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</si>
  <si>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</si>
  <si>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</si>
  <si>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</si>
  <si>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</si>
  <si>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</si>
  <si>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</si>
  <si>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</si>
  <si>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</si>
  <si>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</si>
  <si>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</si>
  <si>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</si>
  <si>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</si>
  <si>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</si>
  <si>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</si>
  <si>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</si>
  <si>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</si>
  <si>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</si>
  <si>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</si>
  <si>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</si>
  <si>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</si>
  <si>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</si>
  <si>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</si>
  <si>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</si>
  <si>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</si>
  <si>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</si>
  <si>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</si>
  <si>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</si>
  <si>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</si>
  <si>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</si>
  <si>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</si>
  <si>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</si>
  <si>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</si>
  <si>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</si>
  <si>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</si>
  <si>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</si>
  <si>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</si>
  <si>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</si>
  <si>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</si>
  <si>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</si>
  <si>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</si>
  <si>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</si>
  <si>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</si>
  <si>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</si>
  <si>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</si>
  <si>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</si>
  <si>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</si>
  <si>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</si>
  <si>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</si>
  <si>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</si>
  <si>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</si>
  <si>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</si>
  <si>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</si>
  <si>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</si>
  <si>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</si>
  <si>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</si>
  <si>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</si>
  <si>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</si>
  <si>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</si>
  <si>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</si>
  <si>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</si>
  <si>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</si>
  <si>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</si>
  <si>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</si>
  <si>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</si>
  <si>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</si>
  <si>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</si>
  <si>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</si>
  <si>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</si>
  <si>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</si>
  <si>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</si>
  <si>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</si>
  <si>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</si>
  <si>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</si>
  <si>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</si>
  <si>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</si>
  <si>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</si>
  <si>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</si>
  <si>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</si>
  <si>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</si>
  <si>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</si>
  <si>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</si>
  <si>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</si>
  <si>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</si>
  <si>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</si>
  <si>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</si>
  <si>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</si>
  <si>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</si>
  <si>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</si>
  <si>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</si>
  <si>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</si>
  <si>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</si>
  <si>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</si>
  <si>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</si>
  <si>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</si>
  <si>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</si>
  <si>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</si>
  <si>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</si>
  <si>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</si>
  <si>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</si>
  <si>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</si>
  <si>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</si>
  <si>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</si>
  <si>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</si>
  <si>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</si>
  <si>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</si>
  <si>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</si>
  <si>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</si>
  <si>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</si>
  <si>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</si>
  <si>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</si>
  <si>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</si>
  <si>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</si>
  <si>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</si>
  <si>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</si>
  <si>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</si>
  <si>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</si>
  <si>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</si>
  <si>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</si>
  <si>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</si>
  <si>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</si>
  <si>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</si>
  <si>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</si>
  <si>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</si>
  <si>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</si>
  <si>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</si>
  <si>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</si>
  <si>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</si>
  <si>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</si>
  <si>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</si>
  <si>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</si>
  <si>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</si>
  <si>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</si>
  <si>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</si>
  <si>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</si>
  <si>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</si>
  <si>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</si>
  <si>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</si>
  <si>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</si>
  <si>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</si>
  <si>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</si>
  <si>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</si>
  <si>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</si>
  <si>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</si>
  <si>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</si>
  <si>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</si>
  <si>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</si>
  <si>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</si>
  <si>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</si>
  <si>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</si>
  <si>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</si>
  <si>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</si>
  <si>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</si>
  <si>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</si>
  <si>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</si>
  <si>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</si>
  <si>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</si>
  <si>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</si>
  <si>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</si>
  <si>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</si>
  <si>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</si>
  <si>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</si>
  <si>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</si>
  <si>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</si>
  <si>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</si>
  <si>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</si>
  <si>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</si>
  <si>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</si>
  <si>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</si>
  <si>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</si>
  <si>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</si>
  <si>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</si>
  <si>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</si>
  <si>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</si>
  <si>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</si>
  <si>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</si>
  <si>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</si>
  <si>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</si>
  <si>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</si>
  <si>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</si>
  <si>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</si>
  <si>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</si>
  <si>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</si>
  <si>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</si>
  <si>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</si>
  <si>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</si>
  <si>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</si>
  <si>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</si>
  <si>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</si>
  <si>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</si>
  <si>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</si>
  <si>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</si>
  <si>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</si>
  <si>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</si>
  <si>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</si>
  <si>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</si>
  <si>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</si>
  <si>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</si>
  <si>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</si>
  <si>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</si>
  <si>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</si>
  <si>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</si>
  <si>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</si>
  <si>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</si>
  <si>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</si>
  <si>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</si>
  <si>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</si>
  <si>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</si>
  <si>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</si>
  <si>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</si>
  <si>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</si>
  <si>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</si>
  <si>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</si>
  <si>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</si>
  <si>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</si>
  <si>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</si>
  <si>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</si>
  <si>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</si>
  <si>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</si>
  <si>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</si>
  <si>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</si>
  <si>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</si>
  <si>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</si>
  <si>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</si>
  <si>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</si>
  <si>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</si>
  <si>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</si>
  <si>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</si>
  <si>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</si>
  <si>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</si>
  <si>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</si>
  <si>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</si>
  <si>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</si>
  <si>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</si>
  <si>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</si>
  <si>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</si>
  <si>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</si>
  <si>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</si>
  <si>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</si>
  <si>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</si>
  <si>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</si>
  <si>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</si>
  <si>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</si>
  <si>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</si>
  <si>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</si>
  <si>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</si>
  <si>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</si>
  <si>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</si>
  <si>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</si>
  <si>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</si>
  <si>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</si>
  <si>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</si>
  <si>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</si>
  <si>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</si>
  <si>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</si>
  <si>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</si>
  <si>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</si>
  <si>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</si>
  <si>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</si>
  <si>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</si>
  <si>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</si>
  <si>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</si>
  <si>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</si>
  <si>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</si>
  <si>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</si>
  <si>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</si>
  <si>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</si>
  <si>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</si>
  <si>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</si>
  <si>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</si>
  <si>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</si>
  <si>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</si>
  <si>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</si>
  <si>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</si>
  <si>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</si>
  <si>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</si>
  <si>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</si>
  <si>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</si>
  <si>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</si>
  <si>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</si>
  <si>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</si>
  <si>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</si>
  <si>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</si>
  <si>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</si>
  <si>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</si>
  <si>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</si>
  <si>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</si>
  <si>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</si>
  <si>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</si>
  <si>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</si>
  <si>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</si>
  <si>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</si>
  <si>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</si>
  <si>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</si>
  <si>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</si>
  <si>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</si>
  <si>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</si>
  <si>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</si>
  <si>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</si>
  <si>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</si>
  <si>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</si>
  <si>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</si>
  <si>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</si>
  <si>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</si>
  <si>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</si>
  <si>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</si>
  <si>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</si>
  <si>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</si>
  <si>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</si>
  <si>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</si>
  <si>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</si>
  <si>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</si>
  <si>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</si>
  <si>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</si>
  <si>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</si>
  <si>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</si>
  <si>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</si>
  <si>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</si>
  <si>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</si>
  <si>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</si>
  <si>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</si>
  <si>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</si>
  <si>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</si>
  <si>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</si>
  <si>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</si>
  <si>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</si>
  <si>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</si>
  <si>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</si>
  <si>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</si>
  <si>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</si>
  <si>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</si>
  <si>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</si>
  <si>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</si>
  <si>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</si>
  <si>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</si>
  <si>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</si>
  <si>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</si>
  <si>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</si>
  <si>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</si>
  <si>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</si>
  <si>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</si>
  <si>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</si>
  <si>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</si>
  <si>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</si>
  <si>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</si>
  <si>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</si>
  <si>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</si>
  <si>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</si>
  <si>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</si>
  <si>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</si>
  <si>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</si>
  <si>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</si>
  <si>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</si>
  <si>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</si>
  <si>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</si>
  <si>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</si>
  <si>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</si>
  <si>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</si>
  <si>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</si>
  <si>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</si>
  <si>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</si>
  <si>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</si>
  <si>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</si>
  <si>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</si>
  <si>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</si>
  <si>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</si>
  <si>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</si>
  <si>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</si>
  <si>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</si>
  <si>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</si>
  <si>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</si>
  <si>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</si>
  <si>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</si>
  <si>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</si>
  <si>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</si>
  <si>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</si>
  <si>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</si>
  <si>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</si>
  <si>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</si>
  <si>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</si>
  <si>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</si>
  <si>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</si>
  <si>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</si>
  <si>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</si>
  <si>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</si>
  <si>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</si>
  <si>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</si>
  <si>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</si>
  <si>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</si>
  <si>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</si>
  <si>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</si>
  <si>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</si>
  <si>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</si>
  <si>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</si>
  <si>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</si>
  <si>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</si>
  <si>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</si>
  <si>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</si>
  <si>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</si>
  <si>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</si>
  <si>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</si>
  <si>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</si>
  <si>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</si>
  <si>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</si>
  <si>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</si>
  <si>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</si>
  <si>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</si>
  <si>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</si>
  <si>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</si>
  <si>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</si>
  <si>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</si>
  <si>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</si>
  <si>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</si>
  <si>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</si>
  <si>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</si>
  <si>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</si>
  <si>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</si>
  <si>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</si>
  <si>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</si>
  <si>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</si>
  <si>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</si>
  <si>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</si>
  <si>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</si>
  <si>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</si>
  <si>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</si>
  <si>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</si>
  <si>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</si>
  <si>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</si>
  <si>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</si>
  <si>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</si>
  <si>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</si>
  <si>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</si>
  <si>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</si>
  <si>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</si>
  <si>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</si>
  <si>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</si>
  <si>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</si>
  <si>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</si>
  <si>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</si>
  <si>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</si>
  <si>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</si>
  <si>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</si>
  <si>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</si>
  <si>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</si>
  <si>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</si>
  <si>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</si>
  <si>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</si>
  <si>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</si>
  <si>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</si>
  <si>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</si>
  <si>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</si>
  <si>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</si>
  <si>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</si>
  <si>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</si>
  <si>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</si>
  <si>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</si>
  <si>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</si>
  <si>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</si>
  <si>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</si>
  <si>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</si>
  <si>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</si>
  <si>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</si>
  <si>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</si>
  <si>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</si>
  <si>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</si>
  <si>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</si>
  <si>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</si>
  <si>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</si>
  <si>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</si>
  <si>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</si>
  <si>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</si>
  <si>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</si>
  <si>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</si>
  <si>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</si>
  <si>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</si>
  <si>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</si>
  <si>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</si>
  <si>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</si>
  <si>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</si>
  <si>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</si>
  <si>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</si>
  <si>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</si>
  <si>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</si>
  <si>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</si>
  <si>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</si>
  <si>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</si>
  <si>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</si>
  <si>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</si>
  <si>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</si>
  <si>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</si>
  <si>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</si>
  <si>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</si>
  <si>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</si>
  <si>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</si>
  <si>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</si>
  <si>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</si>
  <si>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</si>
  <si>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</si>
  <si>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</si>
  <si>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</si>
  <si>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</si>
  <si>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</si>
  <si>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</si>
  <si>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</si>
  <si>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</si>
  <si>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</si>
  <si>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</si>
  <si>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</si>
  <si>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</si>
  <si>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</si>
  <si>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</si>
  <si>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</si>
  <si>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</si>
  <si>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</si>
  <si>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</si>
  <si>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</si>
  <si>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</si>
  <si>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</si>
  <si>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</si>
  <si>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</si>
  <si>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</si>
  <si>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</si>
  <si>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</si>
  <si>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</si>
  <si>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</si>
  <si>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</si>
  <si>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</si>
  <si>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</si>
  <si>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</si>
  <si>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</si>
  <si>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</si>
  <si>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</si>
  <si>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</si>
  <si>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</si>
  <si>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</si>
  <si>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</si>
  <si>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</si>
  <si>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</si>
  <si>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</si>
  <si>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</si>
  <si>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</si>
  <si>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</si>
  <si>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</si>
  <si>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</si>
  <si>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</si>
  <si>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</si>
  <si>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</si>
  <si>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</si>
  <si>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</si>
  <si>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</si>
  <si>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</si>
  <si>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</si>
  <si>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</si>
  <si>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</si>
  <si>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</si>
  <si>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</si>
  <si>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</si>
  <si>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</si>
  <si>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</si>
  <si>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</si>
  <si>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</si>
  <si>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</si>
  <si>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</si>
  <si>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</si>
  <si>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</si>
  <si>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</si>
  <si>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</si>
  <si>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</si>
  <si>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</si>
  <si>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</si>
  <si>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</si>
  <si>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</si>
  <si>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</si>
  <si>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</si>
  <si>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</si>
  <si>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</si>
  <si>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</si>
  <si>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</si>
  <si>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</si>
  <si>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</si>
  <si>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</si>
  <si>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</si>
  <si>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</si>
  <si>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</si>
  <si>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</si>
  <si>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</si>
  <si>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</si>
  <si>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</si>
  <si>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</si>
  <si>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</si>
  <si>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</si>
  <si>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</si>
  <si>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</si>
  <si>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</si>
  <si>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</si>
  <si>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</si>
  <si>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</si>
  <si>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</si>
  <si>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</si>
  <si>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</si>
  <si>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</si>
  <si>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</si>
  <si>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</si>
  <si>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</si>
  <si>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</si>
  <si>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</si>
  <si>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</si>
  <si>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</si>
  <si>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</si>
  <si>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</si>
  <si>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</si>
  <si>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</si>
  <si>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</si>
  <si>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</si>
  <si>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</si>
  <si>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</si>
  <si>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</si>
  <si>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</si>
  <si>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</si>
  <si>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</si>
  <si>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</si>
  <si>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</si>
  <si>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</si>
  <si>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</si>
  <si>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</si>
  <si>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</si>
  <si>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</si>
  <si>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</si>
  <si>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</si>
  <si>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</si>
  <si>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</si>
  <si>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</si>
  <si>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</si>
  <si>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</si>
  <si>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</si>
  <si>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</si>
  <si>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</si>
  <si>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</si>
  <si>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</si>
  <si>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</si>
  <si>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</si>
  <si>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</si>
  <si>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</si>
  <si>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</si>
  <si>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</si>
  <si>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</si>
  <si>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</si>
  <si>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</si>
  <si>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</si>
  <si>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</si>
  <si>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</si>
  <si>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</si>
  <si>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</si>
  <si>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</si>
  <si>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</si>
  <si>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</si>
  <si>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</si>
  <si>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</si>
  <si>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</si>
  <si>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</si>
  <si>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</si>
  <si>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</si>
  <si>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</si>
  <si>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</si>
  <si>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</si>
  <si>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</si>
  <si>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</si>
  <si>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</si>
  <si>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</si>
  <si>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</si>
  <si>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</si>
  <si>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</si>
  <si>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</si>
  <si>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</si>
  <si>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</si>
  <si>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</si>
  <si>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</si>
  <si>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</si>
  <si>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</si>
  <si>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</si>
  <si>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</si>
  <si>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</si>
  <si>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</si>
  <si>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</si>
  <si>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</si>
  <si>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</si>
  <si>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</si>
  <si>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</si>
  <si>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</si>
  <si>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</si>
  <si>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</si>
  <si>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</si>
  <si>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</si>
  <si>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</si>
  <si>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</si>
  <si>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</si>
  <si>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</si>
  <si>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</si>
  <si>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</si>
  <si>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</si>
  <si>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</si>
  <si>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</si>
  <si>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</si>
  <si>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</si>
  <si>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</si>
  <si>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</si>
  <si>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</si>
  <si>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</si>
  <si>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</si>
  <si>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</si>
  <si>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</si>
  <si>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</si>
  <si>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</si>
  <si>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</si>
  <si>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</si>
  <si>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</si>
  <si>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</si>
  <si>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</si>
  <si>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</si>
  <si>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</si>
  <si>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</si>
  <si>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</si>
  <si>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</si>
  <si>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</si>
  <si>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</si>
  <si>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</si>
  <si>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</si>
  <si>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</si>
  <si>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</si>
  <si>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</si>
  <si>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</si>
  <si>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</si>
  <si>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</si>
  <si>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</si>
  <si>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</si>
  <si>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</si>
  <si>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</si>
  <si>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</si>
  <si>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</si>
  <si>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</si>
  <si>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</si>
  <si>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</si>
  <si>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</si>
  <si>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</si>
  <si>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</si>
  <si>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</si>
  <si>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</si>
  <si>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</si>
  <si>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</si>
  <si>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</si>
  <si>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</si>
  <si>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</si>
  <si>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</si>
  <si>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</si>
  <si>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</si>
  <si>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</si>
  <si>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</si>
  <si>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</si>
  <si>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</si>
  <si>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</si>
  <si>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</si>
  <si>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</si>
  <si>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</si>
  <si>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</si>
  <si>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</si>
  <si>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</si>
  <si>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</si>
  <si>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</si>
  <si>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</si>
  <si>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</si>
  <si>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</si>
  <si>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</si>
  <si>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</si>
  <si>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</si>
  <si>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</si>
  <si>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</si>
  <si>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</si>
  <si>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</si>
  <si>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</si>
  <si>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</si>
  <si>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</si>
  <si>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</si>
  <si>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</si>
  <si>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</si>
  <si>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</si>
  <si>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</si>
  <si>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</si>
  <si>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</si>
  <si>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</si>
  <si>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</si>
  <si>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</si>
  <si>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</si>
  <si>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</si>
  <si>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</si>
  <si>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</si>
  <si>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</si>
  <si>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</si>
  <si>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</si>
  <si>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</si>
  <si>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</si>
  <si>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</si>
  <si>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</si>
  <si>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</si>
  <si>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</si>
  <si>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</si>
  <si>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</si>
  <si>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</si>
  <si>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</si>
  <si>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</si>
  <si>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</si>
  <si>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</si>
  <si>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</si>
  <si>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</si>
  <si>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</si>
  <si>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</si>
  <si>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</si>
  <si>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</si>
  <si>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</si>
  <si>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</si>
  <si>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</si>
  <si>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</si>
  <si>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</si>
  <si>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</si>
  <si>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</si>
  <si>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</si>
  <si>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</si>
  <si>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</si>
  <si>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</si>
  <si>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</si>
  <si>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</si>
  <si>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</si>
  <si>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</si>
  <si>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</si>
  <si>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</si>
  <si>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</si>
  <si>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</si>
  <si>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</si>
  <si>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</si>
  <si>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</si>
  <si>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</si>
  <si>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</si>
  <si>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</si>
  <si>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</si>
  <si>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</si>
  <si>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</si>
  <si>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</si>
  <si>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</si>
  <si>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</si>
  <si>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</si>
  <si>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</si>
  <si>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</si>
  <si>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</si>
  <si>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</si>
  <si>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</si>
  <si>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</si>
  <si>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</si>
  <si>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</si>
  <si>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</si>
  <si>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</si>
  <si>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</si>
  <si>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</si>
  <si>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</si>
  <si>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</si>
  <si>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</si>
  <si>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</si>
  <si>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</si>
  <si>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</si>
  <si>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</si>
  <si>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</si>
  <si>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</si>
  <si>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</si>
  <si>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</si>
  <si>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</si>
  <si>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</si>
  <si>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</si>
  <si>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</si>
  <si>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</si>
  <si>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</si>
  <si>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</si>
  <si>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</si>
  <si>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</si>
  <si>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</si>
  <si>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</si>
  <si>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</si>
  <si>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</si>
  <si>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</si>
  <si>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</si>
  <si>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</si>
  <si>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</si>
  <si>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</si>
  <si>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</si>
  <si>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</si>
  <si>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</si>
  <si>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</si>
  <si>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</si>
  <si>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</si>
  <si>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</si>
  <si>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</si>
  <si>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</si>
  <si>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</si>
  <si>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</si>
  <si>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</si>
  <si>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</si>
  <si>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</si>
  <si>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</si>
  <si>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</si>
  <si>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</si>
  <si>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</si>
  <si>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</si>
  <si>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</si>
  <si>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</si>
  <si>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</si>
  <si>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</si>
  <si>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</si>
  <si>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</si>
  <si>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</si>
  <si>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</si>
  <si>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</si>
  <si>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</si>
  <si>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</si>
  <si>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</si>
  <si>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</si>
  <si>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</si>
  <si>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</si>
  <si>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</si>
  <si>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</si>
  <si>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</si>
  <si>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</si>
  <si>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</si>
  <si>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</si>
  <si>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</si>
  <si>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</si>
  <si>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</si>
  <si>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</si>
  <si>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</si>
  <si>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</si>
  <si>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</si>
  <si>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</si>
  <si>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</si>
  <si>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</si>
  <si>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</si>
  <si>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</si>
  <si>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</si>
  <si>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</si>
  <si>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</si>
  <si>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</si>
  <si>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</si>
  <si>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</si>
  <si>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</si>
  <si>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</si>
  <si>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</si>
  <si>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</si>
  <si>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</si>
  <si>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</si>
  <si>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</si>
  <si>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</si>
  <si>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</si>
  <si>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</si>
  <si>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</si>
  <si>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</si>
  <si>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</si>
  <si>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</si>
  <si>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</si>
  <si>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</si>
  <si>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</si>
  <si>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</si>
  <si>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</si>
  <si>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</si>
  <si>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</si>
  <si>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</si>
  <si>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</si>
  <si>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</si>
  <si>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</si>
  <si>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</si>
  <si>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</si>
  <si>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</si>
  <si>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</si>
  <si>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</si>
  <si>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</si>
  <si>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</si>
  <si>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</si>
  <si>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</si>
  <si>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</si>
  <si>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</si>
  <si>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</si>
  <si>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</si>
  <si>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</si>
  <si>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</si>
  <si>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</si>
  <si>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</si>
  <si>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</si>
  <si>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</si>
  <si>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</si>
  <si>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</si>
  <si>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</si>
  <si>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</si>
  <si>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</si>
  <si>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</si>
  <si>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</si>
  <si>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</si>
  <si>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</si>
  <si>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</si>
  <si>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</si>
  <si>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</si>
  <si>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</si>
  <si>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</si>
  <si>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</si>
  <si>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</si>
  <si>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</si>
  <si>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</si>
  <si>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</si>
  <si>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</si>
  <si>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</si>
  <si>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</si>
  <si>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</si>
  <si>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</si>
  <si>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</si>
  <si>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</si>
  <si>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</si>
  <si>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</si>
  <si>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</si>
  <si>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</si>
  <si>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</si>
  <si>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</si>
  <si>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</si>
  <si>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</si>
  <si>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</si>
  <si>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</si>
  <si>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</si>
  <si>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</si>
  <si>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</si>
  <si>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</si>
  <si>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</si>
  <si>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</si>
  <si>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</si>
  <si>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</si>
  <si>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</si>
  <si>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</si>
  <si>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</si>
  <si>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</si>
  <si>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</si>
  <si>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</si>
  <si>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</si>
  <si>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</si>
  <si>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</si>
  <si>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</si>
  <si>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</si>
  <si>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</si>
  <si>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</si>
  <si>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</si>
  <si>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</si>
  <si>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</si>
  <si>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</si>
  <si>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</si>
  <si>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</si>
  <si>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</si>
  <si>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</si>
  <si>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</si>
  <si>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</si>
  <si>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</si>
  <si>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</si>
  <si>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</si>
  <si>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</si>
  <si>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</si>
  <si>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</si>
  <si>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</si>
  <si>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</si>
  <si>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</si>
  <si>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</si>
  <si>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</si>
  <si>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</si>
  <si>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</si>
  <si>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</si>
  <si>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</si>
  <si>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</si>
  <si>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</si>
  <si>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</si>
  <si>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</si>
  <si>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</si>
  <si>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</si>
  <si>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</si>
  <si>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</si>
  <si>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</si>
  <si>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</si>
  <si>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</si>
  <si>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</si>
  <si>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</si>
  <si>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</si>
  <si>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</si>
  <si>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</si>
  <si>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</si>
  <si>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</si>
  <si>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</si>
  <si>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</si>
  <si>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</si>
  <si>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</si>
  <si>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</si>
  <si>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</si>
  <si>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</si>
  <si>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</si>
  <si>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</si>
  <si>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</si>
  <si>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</si>
  <si>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</si>
  <si>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</si>
  <si>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</si>
  <si>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</si>
  <si>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</si>
  <si>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</si>
  <si>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</si>
  <si>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</si>
  <si>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</si>
  <si>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</si>
  <si>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</si>
  <si>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</si>
  <si>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</si>
  <si>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</si>
  <si>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</si>
  <si>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</si>
  <si>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</si>
  <si>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</si>
  <si>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</si>
  <si>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</si>
  <si>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</si>
  <si>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</si>
  <si>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</si>
  <si>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</si>
  <si>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</si>
  <si>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</si>
  <si>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</si>
  <si>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</si>
  <si>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</si>
  <si>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</si>
  <si>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</si>
  <si>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</si>
  <si>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</si>
  <si>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</si>
  <si>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</si>
  <si>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</si>
  <si>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</si>
  <si>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</si>
  <si>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</si>
  <si>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</si>
  <si>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</si>
  <si>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</si>
  <si>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</si>
  <si>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</si>
  <si>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</si>
  <si>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</si>
  <si>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</si>
  <si>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</si>
  <si>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</si>
  <si>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</si>
  <si>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</si>
  <si>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</si>
  <si>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</si>
  <si>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</si>
  <si>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</si>
  <si>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</si>
  <si>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</si>
  <si>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</si>
  <si>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</si>
  <si>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</si>
  <si>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</si>
  <si>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</si>
  <si>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</si>
  <si>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</si>
  <si>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</si>
  <si>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</si>
  <si>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</si>
  <si>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</si>
  <si>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</si>
  <si>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</si>
  <si>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</si>
  <si>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</si>
  <si>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</si>
  <si>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</si>
  <si>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</si>
  <si>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</si>
  <si>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</si>
  <si>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</si>
  <si>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</si>
  <si>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</si>
  <si>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</si>
  <si>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</si>
  <si>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</si>
  <si>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</si>
  <si>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</si>
  <si>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</si>
  <si>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</si>
  <si>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</si>
  <si>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</si>
  <si>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</si>
  <si>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</si>
  <si>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</si>
  <si>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</si>
  <si>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</si>
  <si>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</si>
  <si>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</si>
  <si>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</si>
  <si>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</si>
  <si>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</si>
  <si>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</si>
  <si>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</si>
  <si>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</si>
  <si>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</si>
  <si>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</si>
  <si>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</si>
  <si>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</si>
  <si>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</si>
  <si>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</si>
  <si>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</si>
  <si>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</si>
  <si>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</si>
  <si>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</si>
  <si>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</si>
  <si>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</si>
  <si>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</si>
  <si>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</si>
  <si>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</si>
  <si>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</si>
  <si>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</si>
  <si>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</si>
  <si>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</si>
  <si>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</si>
  <si>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</si>
  <si>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</si>
  <si>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</si>
  <si>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</si>
  <si>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</si>
  <si>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</si>
  <si>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</si>
  <si>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</si>
  <si>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</si>
  <si>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</si>
  <si>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</si>
  <si>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</si>
  <si>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</si>
  <si>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</si>
  <si>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</si>
  <si>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</si>
  <si>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</si>
  <si>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</si>
  <si>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</si>
  <si>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</si>
  <si>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</si>
  <si>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</si>
  <si>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</si>
  <si>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</si>
  <si>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</si>
  <si>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</si>
  <si>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</si>
  <si>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</si>
  <si>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</si>
  <si>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</si>
  <si>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</si>
  <si>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</si>
  <si>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</si>
  <si>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</si>
  <si>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</si>
  <si>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</si>
  <si>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</si>
  <si>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</si>
  <si>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</si>
  <si>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</si>
  <si>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</si>
  <si>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</si>
  <si>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</si>
  <si>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</si>
  <si>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</si>
  <si>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</si>
  <si>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</si>
  <si>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</si>
  <si>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</si>
  <si>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</si>
  <si>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</si>
  <si>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</si>
  <si>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</si>
  <si>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</si>
  <si>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</si>
  <si>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</si>
  <si>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</si>
  <si>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</si>
  <si>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</si>
  <si>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</si>
  <si>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</si>
  <si>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</si>
  <si>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</si>
  <si>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</si>
  <si>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</si>
  <si>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</si>
  <si>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</si>
  <si>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</si>
  <si>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</si>
  <si>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</si>
  <si>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</si>
  <si>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</si>
  <si>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</si>
  <si>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</si>
  <si>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</si>
  <si>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</si>
  <si>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</si>
  <si>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</si>
  <si>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</si>
  <si>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</si>
  <si>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</si>
  <si>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</si>
  <si>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</si>
  <si>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</si>
  <si>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</si>
  <si>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</si>
  <si>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</si>
  <si>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</si>
  <si>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</si>
  <si>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</si>
  <si>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</si>
  <si>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</si>
  <si>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</si>
  <si>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</si>
  <si>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</si>
  <si>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</si>
  <si>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</si>
  <si>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</si>
  <si>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</si>
  <si>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</si>
  <si>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</si>
  <si>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</si>
  <si>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</si>
  <si>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</si>
  <si>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</si>
  <si>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</si>
  <si>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</si>
  <si>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</si>
  <si>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</si>
  <si>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</si>
  <si>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</si>
  <si>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</si>
  <si>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</si>
  <si>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</si>
  <si>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</si>
  <si>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</si>
  <si>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</si>
  <si>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</si>
  <si>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</si>
  <si>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</si>
  <si>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</si>
  <si>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</si>
  <si>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</si>
  <si>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</si>
  <si>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</si>
  <si>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</si>
  <si>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</si>
  <si>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</si>
  <si>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</si>
  <si>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</si>
  <si>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</si>
  <si>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</si>
  <si>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</si>
  <si>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</si>
  <si>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</si>
  <si>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</si>
  <si>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</si>
  <si>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</si>
  <si>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</si>
  <si>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</si>
  <si>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</si>
  <si>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</si>
  <si>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</si>
  <si>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</si>
  <si>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</si>
  <si>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</si>
  <si>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</si>
  <si>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</si>
  <si>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</si>
  <si>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</si>
  <si>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</si>
  <si>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</si>
  <si>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</si>
  <si>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</si>
  <si>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</si>
  <si>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</si>
  <si>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</si>
  <si>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</si>
  <si>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</si>
  <si>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</si>
  <si>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</si>
  <si>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</si>
  <si>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</si>
  <si>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</si>
  <si>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</si>
  <si>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</si>
  <si>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</si>
  <si>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</si>
  <si>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</si>
  <si>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</si>
  <si>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</si>
  <si>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</si>
  <si>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</si>
  <si>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</si>
  <si>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</si>
  <si>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</si>
  <si>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</si>
  <si>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</si>
  <si>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</si>
  <si>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</si>
  <si>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</si>
  <si>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</si>
  <si>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</si>
  <si>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</si>
  <si>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</si>
  <si>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</si>
  <si>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</si>
  <si>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</si>
  <si>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</si>
  <si>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</si>
  <si>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</si>
  <si>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</si>
  <si>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</si>
  <si>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</si>
  <si>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</si>
  <si>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</si>
  <si>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</si>
  <si>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</si>
  <si>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</si>
  <si>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</si>
  <si>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</si>
  <si>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</si>
  <si>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</si>
  <si>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</si>
  <si>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</si>
  <si>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</si>
  <si>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</si>
  <si>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</si>
  <si>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</si>
  <si>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</si>
  <si>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</si>
  <si>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</si>
  <si>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</si>
  <si>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</si>
  <si>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</si>
  <si>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</si>
  <si>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</si>
  <si>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</si>
  <si>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</si>
  <si>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</si>
  <si>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</si>
  <si>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</si>
  <si>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</si>
  <si>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</si>
  <si>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</si>
  <si>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</si>
  <si>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</si>
  <si>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</si>
  <si>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</si>
  <si>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</si>
  <si>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</si>
  <si>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</si>
  <si>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</si>
  <si>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</si>
  <si>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</si>
  <si>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</si>
  <si>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</si>
  <si>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</si>
  <si>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</si>
  <si>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</si>
  <si>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</si>
  <si>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</si>
  <si>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</si>
  <si>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</si>
  <si>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</si>
  <si>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</si>
  <si>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</si>
  <si>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</si>
  <si>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</si>
  <si>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</si>
  <si>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</si>
  <si>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</si>
  <si>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</si>
  <si>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</si>
  <si>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</si>
  <si>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</si>
  <si>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</si>
  <si>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</si>
  <si>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</si>
  <si>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</si>
  <si>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</si>
  <si>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</si>
  <si>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</si>
  <si>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</si>
  <si>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</si>
  <si>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</si>
  <si>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</si>
  <si>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</si>
  <si>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</si>
  <si>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</si>
  <si>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</si>
  <si>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</si>
  <si>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</si>
  <si>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</si>
  <si>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</si>
  <si>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</si>
  <si>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</si>
  <si>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</si>
  <si>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</si>
  <si>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</si>
  <si>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</si>
  <si>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</si>
  <si>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</si>
  <si>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</si>
  <si>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</si>
  <si>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</si>
  <si>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</si>
  <si>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</si>
  <si>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</si>
  <si>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</si>
  <si>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</si>
  <si>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</si>
  <si>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</si>
  <si>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</si>
  <si>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</si>
  <si>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</si>
  <si>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</si>
  <si>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</si>
  <si>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</si>
  <si>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</si>
  <si>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</si>
  <si>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</si>
  <si>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</si>
  <si>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</si>
  <si>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</si>
  <si>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</si>
  <si>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</si>
  <si>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</si>
  <si>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</si>
  <si>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</si>
  <si>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</si>
  <si>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</si>
  <si>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</si>
  <si>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</si>
  <si>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</si>
  <si>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</si>
  <si>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</si>
  <si>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</si>
  <si>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</si>
  <si>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</si>
  <si>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</si>
  <si>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</si>
  <si>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</si>
  <si>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</si>
  <si>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</si>
  <si>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</si>
  <si>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</si>
  <si>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</si>
  <si>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</si>
  <si>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</si>
  <si>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</si>
  <si>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</si>
  <si>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</si>
  <si>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</si>
  <si>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</si>
  <si>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</si>
  <si>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</si>
  <si>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</si>
  <si>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</si>
  <si>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</si>
  <si>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</si>
  <si>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</si>
  <si>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</si>
  <si>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</si>
  <si>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</si>
  <si>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</si>
  <si>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</si>
  <si>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</si>
  <si>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</si>
  <si>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</si>
  <si>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</si>
  <si>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</si>
  <si>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</si>
  <si>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</si>
  <si>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</si>
  <si>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</si>
  <si>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</si>
  <si>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</si>
  <si>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</si>
  <si>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</si>
  <si>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</si>
  <si>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</si>
  <si>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</si>
  <si>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</si>
  <si>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</si>
  <si>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</si>
  <si>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</si>
  <si>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</si>
  <si>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</si>
  <si>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</si>
  <si>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</si>
  <si>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</si>
  <si>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</si>
  <si>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</si>
  <si>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</si>
  <si>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</si>
  <si>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</si>
  <si>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</si>
  <si>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</si>
  <si>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</si>
  <si>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</si>
  <si>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</si>
  <si>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</si>
  <si>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</si>
  <si>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</si>
  <si>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</si>
  <si>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</si>
  <si>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</si>
  <si>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</si>
  <si>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</si>
  <si>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</si>
  <si>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</si>
  <si>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</si>
  <si>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</si>
  <si>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</si>
  <si>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</si>
  <si>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</si>
  <si>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</si>
  <si>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</si>
  <si>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</si>
  <si>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</si>
  <si>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</si>
  <si>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</si>
  <si>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</si>
  <si>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</si>
  <si>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</si>
  <si>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</si>
  <si>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</si>
  <si>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</si>
  <si>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</si>
  <si>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</si>
  <si>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</si>
  <si>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</si>
  <si>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</si>
  <si>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</si>
  <si>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</si>
  <si>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</si>
  <si>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</si>
  <si>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</si>
  <si>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</si>
  <si>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</si>
  <si>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</si>
  <si>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</si>
  <si>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</si>
  <si>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</si>
  <si>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</si>
  <si>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</si>
  <si>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</si>
  <si>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</si>
  <si>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</si>
  <si>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</si>
  <si>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</si>
  <si>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</si>
  <si>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</si>
  <si>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</si>
  <si>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</si>
  <si>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</si>
  <si>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</si>
  <si>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</si>
  <si>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</si>
  <si>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</si>
  <si>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</si>
  <si>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</si>
  <si>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</si>
  <si>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</si>
  <si>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</si>
  <si>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</si>
  <si>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</si>
  <si>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</si>
  <si>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</si>
  <si>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</si>
  <si>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</si>
  <si>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</si>
  <si>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</si>
  <si>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</si>
  <si>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</si>
  <si>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</si>
  <si>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</si>
  <si>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</si>
  <si>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</si>
  <si>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</si>
  <si>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</si>
  <si>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</si>
  <si>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</si>
  <si>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</si>
  <si>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</si>
  <si>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</si>
  <si>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</si>
  <si>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</si>
  <si>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</si>
  <si>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</si>
  <si>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</si>
  <si>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</si>
  <si>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</si>
  <si>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</si>
  <si>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</si>
  <si>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</si>
  <si>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</si>
  <si>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</si>
  <si>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</si>
  <si>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</si>
  <si>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</si>
  <si>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</si>
  <si>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</si>
  <si>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</si>
  <si>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</si>
  <si>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</si>
  <si>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</si>
  <si>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</si>
  <si>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</si>
  <si>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</si>
  <si>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</si>
  <si>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</si>
  <si>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</si>
  <si>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</si>
  <si>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</si>
  <si>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</si>
  <si>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</si>
  <si>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</si>
  <si>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</si>
  <si>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</si>
  <si>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</si>
  <si>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</si>
  <si>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</si>
  <si>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</si>
  <si>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</si>
  <si>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</si>
  <si>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</si>
  <si>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</si>
  <si>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</si>
  <si>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</si>
  <si>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</si>
  <si>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</si>
  <si>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</si>
  <si>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</si>
  <si>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</si>
  <si>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</si>
  <si>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</si>
  <si>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</si>
  <si>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</si>
  <si>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</si>
  <si>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</si>
  <si>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</si>
  <si>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</si>
  <si>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</si>
  <si>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</si>
  <si>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</si>
  <si>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</si>
  <si>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</si>
  <si>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</si>
  <si>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</si>
  <si>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</si>
  <si>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</si>
  <si>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</si>
  <si>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</si>
  <si>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</si>
  <si>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</si>
  <si>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</si>
  <si>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</si>
  <si>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</si>
  <si>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</si>
  <si>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</si>
  <si>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</si>
  <si>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</si>
  <si>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</si>
  <si>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</si>
  <si>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</si>
  <si>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</si>
  <si>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</si>
  <si>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</si>
  <si>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</si>
  <si>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</si>
  <si>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</si>
  <si>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</si>
  <si>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</si>
  <si>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</si>
  <si>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</si>
  <si>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</si>
  <si>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</si>
  <si>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</si>
  <si>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</si>
  <si>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</si>
  <si>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</si>
  <si>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</si>
  <si>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</si>
  <si>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</si>
  <si>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</si>
  <si>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</si>
  <si>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</si>
  <si>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</si>
  <si>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</si>
  <si>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</si>
  <si>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</si>
  <si>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</si>
  <si>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</si>
  <si>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</si>
  <si>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</si>
  <si>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</si>
  <si>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</si>
  <si>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</si>
  <si>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</si>
  <si>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</si>
  <si>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</si>
  <si>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</si>
  <si>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</si>
  <si>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</si>
  <si>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</si>
  <si>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</si>
  <si>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</si>
  <si>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</si>
  <si>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</si>
  <si>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</si>
  <si>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</si>
  <si>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</si>
  <si>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</si>
  <si>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</si>
  <si>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</si>
  <si>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</si>
  <si>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</si>
  <si>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</si>
  <si>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</si>
  <si>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</si>
  <si>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</si>
  <si>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</si>
  <si>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</si>
  <si>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</si>
  <si>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</si>
  <si>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</si>
  <si>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</si>
  <si>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</si>
  <si>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</si>
  <si>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</si>
  <si>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</si>
  <si>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</si>
  <si>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</si>
  <si>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</si>
  <si>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</si>
  <si>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</si>
  <si>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</si>
  <si>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</si>
  <si>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</si>
  <si>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</si>
  <si>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</si>
  <si>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</si>
  <si>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</si>
  <si>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</si>
  <si>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</si>
  <si>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</si>
  <si>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</si>
  <si>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</si>
  <si>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</si>
  <si>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</si>
  <si>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</si>
  <si>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</si>
  <si>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</si>
  <si>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</si>
  <si>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</si>
  <si>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</si>
  <si>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</si>
  <si>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</si>
  <si>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</si>
  <si>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</si>
  <si>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</si>
  <si>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</si>
  <si>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</si>
  <si>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</si>
  <si>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</si>
  <si>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</si>
  <si>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</si>
  <si>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</si>
  <si>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</si>
  <si>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</si>
  <si>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</si>
  <si>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</si>
  <si>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</si>
  <si>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</si>
  <si>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</si>
  <si>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</si>
  <si>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</si>
  <si>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</si>
  <si>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</si>
  <si>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</si>
  <si>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</si>
  <si>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</si>
  <si>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</si>
  <si>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</si>
  <si>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</si>
  <si>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</si>
  <si>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</si>
  <si>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</si>
  <si>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</si>
  <si>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</si>
  <si>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</si>
  <si>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</si>
  <si>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</si>
  <si>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</si>
  <si>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</si>
  <si>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</si>
  <si>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</si>
  <si>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</si>
  <si>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</si>
  <si>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</si>
  <si>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</si>
  <si>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</si>
  <si>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</si>
  <si>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</si>
  <si>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</si>
  <si>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</si>
  <si>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</si>
  <si>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</si>
  <si>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</si>
  <si>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</si>
  <si>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</si>
  <si>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</si>
  <si>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</si>
  <si>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</si>
  <si>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</si>
  <si>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</si>
  <si>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</si>
  <si>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</si>
  <si>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</si>
  <si>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</si>
  <si>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</si>
  <si>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</si>
  <si>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</si>
  <si>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</si>
  <si>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</si>
  <si>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</si>
  <si>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</si>
  <si>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</si>
  <si>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</si>
  <si>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</si>
  <si>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</si>
  <si>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</si>
  <si>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</si>
  <si>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</si>
  <si>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</si>
  <si>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</si>
  <si>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</si>
  <si>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</si>
  <si>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</si>
  <si>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</si>
  <si>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</si>
  <si>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</si>
  <si>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</si>
  <si>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</si>
  <si>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</si>
  <si>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</si>
  <si>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</si>
  <si>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</si>
  <si>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</si>
  <si>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</si>
  <si>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</si>
  <si>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</si>
  <si>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</si>
  <si>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</si>
  <si>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</si>
  <si>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</si>
  <si>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</si>
  <si>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</si>
  <si>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</si>
  <si>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</si>
  <si>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</si>
  <si>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</si>
  <si>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</si>
  <si>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</si>
  <si>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</si>
  <si>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</si>
  <si>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</si>
  <si>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</si>
  <si>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</si>
  <si>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</si>
  <si>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</si>
  <si>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</si>
  <si>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</si>
  <si>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</si>
  <si>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</si>
  <si>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</si>
  <si>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</si>
  <si>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</si>
  <si>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</si>
  <si>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</si>
  <si>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</si>
  <si>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</si>
  <si>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</si>
  <si>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</si>
  <si>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</si>
  <si>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</si>
  <si>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</si>
  <si>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</si>
  <si>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</si>
  <si>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</si>
  <si>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</si>
  <si>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</si>
  <si>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</si>
  <si>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</si>
  <si>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</si>
  <si>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</si>
  <si>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</si>
  <si>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</si>
  <si>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</si>
  <si>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</si>
  <si>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</si>
  <si>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</si>
  <si>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</si>
  <si>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</si>
  <si>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</si>
  <si>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</si>
  <si>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</si>
  <si>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</si>
  <si>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</si>
  <si>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</si>
  <si>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</si>
  <si>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</si>
  <si>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</si>
  <si>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</si>
  <si>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</si>
  <si>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</si>
  <si>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</si>
  <si>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</si>
  <si>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</si>
  <si>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</si>
  <si>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</si>
  <si>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</si>
  <si>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</si>
  <si>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</si>
  <si>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</si>
  <si>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</si>
  <si>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</si>
  <si>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</si>
  <si>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</si>
  <si>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</si>
  <si>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</si>
  <si>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</si>
  <si>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</si>
  <si>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</si>
  <si>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</si>
  <si>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</si>
  <si>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</si>
  <si>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</si>
  <si>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</si>
  <si>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</si>
  <si>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</si>
  <si>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</si>
  <si>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</si>
  <si>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</si>
  <si>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</si>
  <si>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</si>
  <si>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</si>
  <si>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</si>
  <si>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</si>
  <si>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</si>
  <si>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</si>
  <si>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</si>
  <si>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</si>
  <si>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</si>
  <si>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</si>
  <si>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</si>
  <si>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</si>
  <si>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</si>
  <si>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</si>
  <si>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</si>
  <si>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</si>
  <si>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</si>
  <si>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</si>
  <si>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</si>
  <si>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</si>
  <si>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</si>
  <si>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</si>
  <si>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</si>
  <si>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</si>
  <si>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</si>
  <si>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</si>
  <si>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</si>
  <si>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</si>
  <si>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</si>
  <si>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</si>
  <si>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</si>
  <si>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</si>
  <si>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</si>
  <si>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</si>
  <si>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</si>
  <si>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</si>
  <si>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</si>
  <si>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</si>
  <si>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</si>
  <si>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</si>
  <si>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</si>
  <si>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</si>
  <si>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</si>
  <si>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</si>
  <si>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</si>
  <si>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</si>
  <si>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</si>
  <si>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</si>
  <si>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</si>
  <si>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</si>
  <si>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</si>
  <si>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</si>
  <si>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</si>
  <si>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</si>
  <si>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</si>
  <si>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</si>
  <si>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</si>
  <si>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</si>
  <si>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</si>
  <si>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</si>
  <si>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</si>
  <si>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</si>
  <si>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</si>
  <si>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</si>
  <si>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</si>
  <si>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</si>
  <si>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</si>
  <si>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</si>
  <si>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</si>
  <si>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</si>
  <si>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</si>
  <si>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</si>
  <si>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</si>
  <si>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</si>
  <si>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</si>
  <si>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</si>
  <si>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</si>
  <si>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</si>
  <si>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</si>
  <si>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</si>
  <si>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</si>
  <si>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</si>
  <si>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</si>
  <si>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</si>
  <si>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</si>
  <si>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</si>
  <si>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</si>
  <si>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</si>
  <si>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</si>
  <si>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</si>
  <si>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</si>
  <si>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</si>
  <si>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</si>
  <si>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</si>
  <si>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</si>
  <si>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</si>
  <si>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</si>
  <si>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</si>
  <si>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</si>
  <si>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</si>
  <si>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</si>
  <si>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</si>
  <si>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</si>
  <si>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</si>
  <si>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</si>
  <si>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</si>
  <si>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</si>
  <si>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</si>
  <si>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</si>
  <si>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</si>
  <si>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</si>
  <si>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</si>
  <si>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</si>
  <si>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</si>
  <si>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</si>
  <si>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</si>
  <si>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</si>
  <si>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</si>
  <si>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</si>
  <si>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</si>
  <si>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</si>
  <si>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</si>
  <si>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</si>
  <si>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</si>
  <si>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</si>
  <si>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</si>
  <si>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</si>
  <si>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</si>
  <si>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</si>
  <si>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</si>
  <si>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</si>
  <si>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</si>
  <si>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</si>
  <si>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</si>
  <si>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</si>
  <si>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</si>
  <si>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</si>
  <si>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</si>
  <si>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</si>
  <si>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</si>
  <si>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</si>
  <si>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</si>
  <si>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</si>
  <si>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</si>
  <si>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</si>
  <si>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</si>
  <si>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</si>
  <si>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</si>
  <si>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</si>
  <si>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</si>
  <si>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</si>
  <si>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</si>
  <si>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</si>
  <si>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</si>
  <si>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</si>
  <si>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</si>
  <si>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</si>
  <si>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</si>
  <si>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</si>
  <si>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</si>
  <si>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</si>
  <si>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</si>
  <si>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</si>
  <si>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</si>
  <si>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</si>
  <si>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</si>
  <si>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</si>
  <si>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</si>
  <si>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</si>
  <si>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</si>
  <si>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</si>
  <si>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</si>
  <si>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</si>
  <si>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</si>
  <si>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</si>
  <si>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</si>
  <si>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</si>
  <si>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</si>
  <si>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</si>
  <si>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</si>
  <si>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</si>
  <si>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</si>
  <si>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</si>
  <si>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</si>
  <si>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</si>
  <si>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</si>
  <si>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</si>
  <si>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</si>
  <si>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</si>
  <si>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</si>
  <si>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</si>
  <si>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</si>
  <si>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</si>
  <si>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</si>
  <si>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</si>
  <si>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</si>
  <si>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</si>
  <si>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</si>
  <si>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</si>
  <si>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</si>
  <si>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</si>
  <si>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</si>
  <si>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</si>
  <si>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</si>
  <si>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</si>
  <si>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</si>
  <si>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</si>
  <si>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</si>
  <si>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AGENDAMENTO - ANCORA</t>
  </si>
  <si>
    <t>MERCATIL O FERREIRA</t>
  </si>
  <si>
    <t>HIPER MENEZES SUPERMERCADO</t>
  </si>
  <si>
    <t>-3.79397969</t>
  </si>
  <si>
    <t>-38.62495922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</si>
</sst>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9"/>
  <sheetViews>
    <sheetView topLeftCell="E51" workbookViewId="0">
      <selection activeCell="E1105" sqref="E110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2">
      <c r="A1096">
        <v>4754</v>
      </c>
      <c r="B1096" t="s">
        <v>6753</v>
      </c>
      <c r="J1096" s="1" t="s">
        <v>6755</v>
      </c>
      <c r="K1096" s="1" t="s">
        <v>6756</v>
      </c>
      <c r="L1096" s="1"/>
    </row>
    <row r="1097" spans="1:12">
      <c r="A1097">
        <v>12119</v>
      </c>
      <c r="B1097" t="s">
        <v>6754</v>
      </c>
      <c r="J1097" s="1" t="s">
        <v>6757</v>
      </c>
      <c r="K1097" s="1" t="s">
        <v>6758</v>
      </c>
    </row>
    <row r="1098" spans="1:12">
      <c r="A1098">
        <v>12123</v>
      </c>
      <c r="B1098" t="s">
        <v>6761</v>
      </c>
      <c r="J1098" s="1" t="s">
        <v>6763</v>
      </c>
      <c r="K1098" s="1" t="s">
        <v>6764</v>
      </c>
    </row>
    <row r="1099" spans="1:12">
      <c r="A1099">
        <v>12144</v>
      </c>
      <c r="B1099" t="s">
        <v>6762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D22" sqref="D22:E22"/>
    </sheetView>
  </sheetViews>
  <sheetFormatPr defaultRowHeight="15"/>
  <cols>
    <col min="1" max="1" width="15.85546875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45786</v>
      </c>
      <c r="B2" t="s">
        <v>6746</v>
      </c>
      <c r="C2" t="s">
        <v>6431</v>
      </c>
      <c r="D2">
        <v>595</v>
      </c>
      <c r="E2" t="s">
        <v>72</v>
      </c>
      <c r="F2" s="37">
        <v>644.79999999999995</v>
      </c>
      <c r="G2">
        <v>43.7</v>
      </c>
      <c r="H2" t="str">
        <f>VLOOKUP(D2,COORDENADAS!A:J,10,FALSE)</f>
        <v>-3.7691711</v>
      </c>
      <c r="I2" t="str">
        <f>VLOOKUP(D2,COORDENADAS!A:K,11,FALSE)</f>
        <v>-38.6569162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DIURNO ALERTA</v>
      </c>
    </row>
    <row r="3" spans="1:13">
      <c r="A3" s="4">
        <v>45786</v>
      </c>
      <c r="B3" t="s">
        <v>6746</v>
      </c>
      <c r="C3" t="s">
        <v>6431</v>
      </c>
      <c r="D3">
        <v>763</v>
      </c>
      <c r="E3" t="s">
        <v>104</v>
      </c>
      <c r="F3" s="37">
        <v>549.4</v>
      </c>
      <c r="G3">
        <v>14</v>
      </c>
      <c r="H3" t="str">
        <f>VLOOKUP(D3,COORDENADAS!A:J,10,FALSE)</f>
        <v>-3.7654576</v>
      </c>
      <c r="I3" t="str">
        <f>VLOOKUP(D3,COORDENADAS!A:K,11,FALSE)</f>
        <v>-38.65276694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DIURNO ALERTA</v>
      </c>
    </row>
    <row r="4" spans="1:13">
      <c r="A4" s="4">
        <v>45786</v>
      </c>
      <c r="B4" t="s">
        <v>6752</v>
      </c>
      <c r="C4" t="s">
        <v>6516</v>
      </c>
      <c r="D4">
        <v>898</v>
      </c>
      <c r="E4" t="s">
        <v>138</v>
      </c>
      <c r="F4" s="37">
        <v>1536.17</v>
      </c>
      <c r="G4">
        <v>149.69999999999999</v>
      </c>
      <c r="H4" t="str">
        <f>VLOOKUP(D4,COORDENADAS!A:J,10,FALSE)</f>
        <v>-3.7249377</v>
      </c>
      <c r="I4" t="str">
        <f>VLOOKUP(D4,COORDENADAS!A:K,11,FALSE)</f>
        <v>-38.5890115</v>
      </c>
      <c r="J4" s="1" t="s">
        <v>6571</v>
      </c>
      <c r="K4" s="1" t="s">
        <v>6572</v>
      </c>
      <c r="L4" s="7">
        <f>VLOOKUP(C4,pesoCaminhao!C:G,5,0)</f>
        <v>900</v>
      </c>
      <c r="M4" s="7" t="str">
        <f>VLOOKUP(D4,horarios!B:G,6,0)</f>
        <v>MANHA</v>
      </c>
    </row>
    <row r="5" spans="1:13">
      <c r="A5" s="4">
        <v>45786</v>
      </c>
      <c r="C5" t="s">
        <v>6732</v>
      </c>
      <c r="D5">
        <v>931</v>
      </c>
      <c r="E5" t="s">
        <v>142</v>
      </c>
      <c r="F5" s="37">
        <v>579.20000000000005</v>
      </c>
      <c r="G5">
        <v>34.799999999999997</v>
      </c>
      <c r="H5" t="str">
        <f>VLOOKUP(D5,COORDENADAS!A:J,10,FALSE)</f>
        <v>-3.766361</v>
      </c>
      <c r="I5" t="str">
        <f>VLOOKUP(D5,COORDENADAS!A:K,11,FALSE)</f>
        <v>-38.6211393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 ALERTA</v>
      </c>
    </row>
    <row r="6" spans="1:13">
      <c r="A6" s="4">
        <v>45786</v>
      </c>
      <c r="B6" t="s">
        <v>6752</v>
      </c>
      <c r="C6" t="s">
        <v>6516</v>
      </c>
      <c r="D6">
        <v>1285</v>
      </c>
      <c r="E6" t="s">
        <v>208</v>
      </c>
      <c r="F6" s="37">
        <v>213.5</v>
      </c>
      <c r="G6">
        <v>22.9</v>
      </c>
      <c r="H6" t="str">
        <f>VLOOKUP(D6,COORDENADAS!A:J,10,FALSE)</f>
        <v>-3.7144614</v>
      </c>
      <c r="I6" t="str">
        <f>VLOOKUP(D6,COORDENADAS!A:K,11,FALSE)</f>
        <v>-38.6021725</v>
      </c>
      <c r="J6" s="1" t="s">
        <v>6571</v>
      </c>
      <c r="K6" s="1" t="s">
        <v>6572</v>
      </c>
      <c r="L6" s="7">
        <f>VLOOKUP(C6,pesoCaminhao!C:G,5,0)</f>
        <v>900</v>
      </c>
      <c r="M6" s="7" t="str">
        <f>VLOOKUP(D6,horarios!B:G,6,0)</f>
        <v>DIURNO ALERTA</v>
      </c>
    </row>
    <row r="7" spans="1:13">
      <c r="A7" s="4">
        <v>45786</v>
      </c>
      <c r="B7" t="s">
        <v>6746</v>
      </c>
      <c r="C7" t="s">
        <v>6431</v>
      </c>
      <c r="D7">
        <v>1770</v>
      </c>
      <c r="E7" t="s">
        <v>271</v>
      </c>
      <c r="F7" s="37">
        <v>802.4</v>
      </c>
      <c r="G7">
        <v>75</v>
      </c>
      <c r="H7" t="str">
        <f>VLOOKUP(D7,COORDENADAS!A:J,10,FALSE)</f>
        <v>-3.7881655</v>
      </c>
      <c r="I7" t="str">
        <f>VLOOKUP(D7,COORDENADAS!A:K,11,FALSE)</f>
        <v>-38.6279994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MANHA</v>
      </c>
    </row>
    <row r="8" spans="1:13">
      <c r="A8" s="4">
        <v>45786</v>
      </c>
      <c r="B8" t="s">
        <v>6744</v>
      </c>
      <c r="C8" t="s">
        <v>6435</v>
      </c>
      <c r="D8">
        <v>1777</v>
      </c>
      <c r="E8" t="s">
        <v>272</v>
      </c>
      <c r="F8" s="37">
        <v>220.75</v>
      </c>
      <c r="G8">
        <v>23.6</v>
      </c>
      <c r="H8" t="str">
        <f>VLOOKUP(D8,COORDENADAS!A:J,10,FALSE)</f>
        <v>-3.8463687</v>
      </c>
      <c r="I8" t="str">
        <f>VLOOKUP(D8,COORDENADAS!A:K,11,FALSE)</f>
        <v>-38.6555481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 ALERTA</v>
      </c>
    </row>
    <row r="9" spans="1:13">
      <c r="A9" s="4">
        <v>45786</v>
      </c>
      <c r="B9" t="s">
        <v>6744</v>
      </c>
      <c r="C9" t="s">
        <v>6435</v>
      </c>
      <c r="D9">
        <v>1875</v>
      </c>
      <c r="E9" t="s">
        <v>282</v>
      </c>
      <c r="F9" s="37">
        <v>180</v>
      </c>
      <c r="G9">
        <v>54</v>
      </c>
      <c r="H9" t="str">
        <f>VLOOKUP(D9,COORDENADAS!A:J,10,FALSE)</f>
        <v>-3.8891567</v>
      </c>
      <c r="I9" t="str">
        <f>VLOOKUP(D9,COORDENADAS!A:K,11,FALSE)</f>
        <v>-38.6108356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 ALERTA</v>
      </c>
    </row>
    <row r="10" spans="1:13">
      <c r="A10" s="4">
        <v>45786</v>
      </c>
      <c r="B10" t="s">
        <v>6744</v>
      </c>
      <c r="C10" t="s">
        <v>6435</v>
      </c>
      <c r="D10">
        <v>2385</v>
      </c>
      <c r="E10" t="s">
        <v>335</v>
      </c>
      <c r="F10" s="37">
        <v>1650</v>
      </c>
      <c r="G10">
        <v>191.4</v>
      </c>
      <c r="H10" t="str">
        <f>VLOOKUP(D10,COORDENADAS!A:J,10,FALSE)</f>
        <v>-3.8898521</v>
      </c>
      <c r="I10" t="str">
        <f>VLOOKUP(D10,COORDENADAS!A:K,11,FALSE)</f>
        <v>-38.6171332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 ALERTA</v>
      </c>
    </row>
    <row r="11" spans="1:13">
      <c r="A11" s="4">
        <v>45786</v>
      </c>
      <c r="B11" t="s">
        <v>6744</v>
      </c>
      <c r="C11" t="s">
        <v>6435</v>
      </c>
      <c r="D11">
        <v>2665</v>
      </c>
      <c r="E11" t="s">
        <v>356</v>
      </c>
      <c r="F11" s="37">
        <v>684.74</v>
      </c>
      <c r="G11">
        <v>83.8</v>
      </c>
      <c r="H11" t="str">
        <f>VLOOKUP(D11,COORDENADAS!A:J,10,FALSE)</f>
        <v>-3.8857407</v>
      </c>
      <c r="I11" t="str">
        <f>VLOOKUP(D11,COORDENADAS!A:K,11,FALSE)</f>
        <v>-38.6332654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DIURNO</v>
      </c>
    </row>
    <row r="12" spans="1:13">
      <c r="A12" s="4">
        <v>45786</v>
      </c>
      <c r="B12" t="s">
        <v>6749</v>
      </c>
      <c r="C12" t="s">
        <v>6432</v>
      </c>
      <c r="D12">
        <v>2860</v>
      </c>
      <c r="E12" t="s">
        <v>380</v>
      </c>
      <c r="F12" s="37">
        <v>340</v>
      </c>
      <c r="G12">
        <v>8.9</v>
      </c>
      <c r="H12" t="str">
        <f>VLOOKUP(D12,COORDENADAS!A:J,10,FALSE)</f>
        <v>-3.8450757</v>
      </c>
      <c r="I12" t="str">
        <f>VLOOKUP(D12,COORDENADAS!A:K,11,FALSE)</f>
        <v>-38.5287336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4">
        <v>45786</v>
      </c>
      <c r="B13" t="s">
        <v>6760</v>
      </c>
      <c r="C13" t="s">
        <v>6506</v>
      </c>
      <c r="D13">
        <v>2909</v>
      </c>
      <c r="E13" t="s">
        <v>388</v>
      </c>
      <c r="F13" s="37">
        <v>19081.5</v>
      </c>
      <c r="G13">
        <v>2279.5</v>
      </c>
      <c r="H13" t="str">
        <f>VLOOKUP(D13,COORDENADAS!A:J,10,FALSE)</f>
        <v>-3.8546626</v>
      </c>
      <c r="I13" t="str">
        <f>VLOOKUP(D13,COORDENADAS!A:K,11,FALSE)</f>
        <v>-38.6021541</v>
      </c>
      <c r="J13" s="1" t="s">
        <v>6571</v>
      </c>
      <c r="K13" s="1" t="s">
        <v>6572</v>
      </c>
      <c r="L13" s="7">
        <f>VLOOKUP(C13,pesoCaminhao!C:G,5,0)</f>
        <v>4900</v>
      </c>
      <c r="M13" s="7" t="str">
        <f>VLOOKUP(D13,horarios!B:G,6,0)</f>
        <v>DIURNO ALERTA</v>
      </c>
    </row>
    <row r="14" spans="1:13">
      <c r="A14" s="4">
        <v>45786</v>
      </c>
      <c r="B14" t="s">
        <v>6749</v>
      </c>
      <c r="C14" t="s">
        <v>6432</v>
      </c>
      <c r="D14">
        <v>3386</v>
      </c>
      <c r="E14" t="s">
        <v>443</v>
      </c>
      <c r="F14" s="37">
        <v>795.65</v>
      </c>
      <c r="G14">
        <v>52.9</v>
      </c>
      <c r="H14" t="str">
        <f>VLOOKUP(D14,COORDENADAS!A:J,10,FALSE)</f>
        <v>-3.8246733</v>
      </c>
      <c r="I14" t="str">
        <f>VLOOKUP(D14,COORDENADAS!A:K,11,FALSE)</f>
        <v>-38.5192122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 ALERTA</v>
      </c>
    </row>
    <row r="15" spans="1:13">
      <c r="A15" s="4">
        <v>45786</v>
      </c>
      <c r="B15" t="s">
        <v>6749</v>
      </c>
      <c r="C15" t="s">
        <v>6432</v>
      </c>
      <c r="D15">
        <v>3776</v>
      </c>
      <c r="E15" t="s">
        <v>500</v>
      </c>
      <c r="F15" s="37">
        <v>996.96</v>
      </c>
      <c r="G15">
        <v>115.3</v>
      </c>
      <c r="H15" t="str">
        <f>VLOOKUP(D15,COORDENADAS!A:J,10,FALSE)</f>
        <v>-3.8471524</v>
      </c>
      <c r="I15" t="str">
        <f>VLOOKUP(D15,COORDENADAS!A:K,11,FALSE)</f>
        <v>-38.5283154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DIURNO</v>
      </c>
    </row>
    <row r="16" spans="1:13">
      <c r="A16" s="4">
        <v>45786</v>
      </c>
      <c r="B16" t="s">
        <v>6744</v>
      </c>
      <c r="C16" t="s">
        <v>6435</v>
      </c>
      <c r="D16">
        <v>4002</v>
      </c>
      <c r="E16" t="s">
        <v>535</v>
      </c>
      <c r="F16" s="37">
        <v>1218.8800000000001</v>
      </c>
      <c r="G16">
        <v>50.4</v>
      </c>
      <c r="H16" t="str">
        <f>VLOOKUP(D16,COORDENADAS!A:J,10,FALSE)</f>
        <v>-3.8933999</v>
      </c>
      <c r="I16" t="str">
        <f>VLOOKUP(D16,COORDENADAS!A:K,11,FALSE)</f>
        <v>-38.6076423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 ALERTA</v>
      </c>
    </row>
    <row r="17" spans="1:13">
      <c r="A17" s="4">
        <v>45786</v>
      </c>
      <c r="B17" t="s">
        <v>6749</v>
      </c>
      <c r="C17" t="s">
        <v>6432</v>
      </c>
      <c r="D17">
        <v>4057</v>
      </c>
      <c r="E17" t="s">
        <v>545</v>
      </c>
      <c r="F17" s="37">
        <v>1588.84</v>
      </c>
      <c r="G17">
        <v>136.9</v>
      </c>
      <c r="H17" t="str">
        <f>VLOOKUP(D17,COORDENADAS!A:J,10,FALSE)</f>
        <v>-3.83330121</v>
      </c>
      <c r="I17" t="str">
        <f>VLOOKUP(D17,COORDENADAS!A:K,11,FALSE)</f>
        <v>-38.55298266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 ALERTA</v>
      </c>
    </row>
    <row r="18" spans="1:13">
      <c r="A18" s="4">
        <v>45786</v>
      </c>
      <c r="B18" t="s">
        <v>6752</v>
      </c>
      <c r="C18" t="s">
        <v>6516</v>
      </c>
      <c r="D18">
        <v>4067</v>
      </c>
      <c r="E18" t="s">
        <v>547</v>
      </c>
      <c r="F18" s="37">
        <v>810.9</v>
      </c>
      <c r="G18">
        <v>56.5</v>
      </c>
      <c r="H18" t="str">
        <f>VLOOKUP(D18,COORDENADAS!A:J,10,FALSE)</f>
        <v>-3.7188623</v>
      </c>
      <c r="I18" t="str">
        <f>VLOOKUP(D18,COORDENADAS!A:K,11,FALSE)</f>
        <v>-38.6057626</v>
      </c>
      <c r="J18" s="1" t="s">
        <v>6571</v>
      </c>
      <c r="K18" s="1" t="s">
        <v>6572</v>
      </c>
      <c r="L18" s="7">
        <f>VLOOKUP(C18,pesoCaminhao!C:G,5,0)</f>
        <v>900</v>
      </c>
      <c r="M18" s="7" t="str">
        <f>VLOOKUP(D18,horarios!B:G,6,0)</f>
        <v>DIURNO ALERTA</v>
      </c>
    </row>
    <row r="19" spans="1:13">
      <c r="A19" s="4">
        <v>45786</v>
      </c>
      <c r="B19" t="s">
        <v>6748</v>
      </c>
      <c r="C19" t="s">
        <v>6434</v>
      </c>
      <c r="D19">
        <v>4197</v>
      </c>
      <c r="E19" t="s">
        <v>568</v>
      </c>
      <c r="F19" s="37">
        <v>1671</v>
      </c>
      <c r="G19">
        <v>44.2</v>
      </c>
      <c r="H19" t="str">
        <f>VLOOKUP(D19,COORDENADAS!A:J,10,FALSE)</f>
        <v>-3.7306636</v>
      </c>
      <c r="I19" t="str">
        <f>VLOOKUP(D19,COORDENADAS!A:K,11,FALSE)</f>
        <v>-38.5131575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MANHA</v>
      </c>
    </row>
    <row r="20" spans="1:13">
      <c r="A20" s="4">
        <v>45786</v>
      </c>
      <c r="B20" t="s">
        <v>6748</v>
      </c>
      <c r="C20" t="s">
        <v>6434</v>
      </c>
      <c r="D20">
        <v>4786</v>
      </c>
      <c r="E20" t="s">
        <v>657</v>
      </c>
      <c r="F20" s="37">
        <v>1746.51</v>
      </c>
      <c r="G20">
        <v>114.9</v>
      </c>
      <c r="H20" t="str">
        <f>VLOOKUP(D20,COORDENADAS!A:J,10,FALSE)</f>
        <v>-3.7605617</v>
      </c>
      <c r="I20" t="str">
        <f>VLOOKUP(D20,COORDENADAS!A:K,11,FALSE)</f>
        <v>-38.5306641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 ALERTA</v>
      </c>
    </row>
    <row r="21" spans="1:13">
      <c r="A21" s="4">
        <v>45786</v>
      </c>
      <c r="B21" t="s">
        <v>6748</v>
      </c>
      <c r="C21" t="s">
        <v>6434</v>
      </c>
      <c r="D21">
        <v>10749</v>
      </c>
      <c r="E21" t="s">
        <v>822</v>
      </c>
      <c r="F21" s="37">
        <v>774.4</v>
      </c>
      <c r="G21">
        <v>88.5</v>
      </c>
      <c r="H21" t="str">
        <f>VLOOKUP(D21,COORDENADAS!A:J,10,FALSE)</f>
        <v>-3.7242051</v>
      </c>
      <c r="I21" t="str">
        <f>VLOOKUP(D21,COORDENADAS!A:K,11,FALSE)</f>
        <v>-38.4636954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</v>
      </c>
    </row>
    <row r="22" spans="1:13">
      <c r="A22" s="4">
        <v>45786</v>
      </c>
      <c r="B22" t="s">
        <v>6748</v>
      </c>
      <c r="C22" t="s">
        <v>6434</v>
      </c>
      <c r="D22">
        <v>10753</v>
      </c>
      <c r="E22" t="s">
        <v>27</v>
      </c>
      <c r="F22" s="37">
        <v>171.4</v>
      </c>
      <c r="G22">
        <v>21.6</v>
      </c>
      <c r="H22" t="str">
        <f>VLOOKUP(D22,COORDENADAS!A:J,10,FALSE)</f>
        <v>-3.77192310</v>
      </c>
      <c r="I22" t="str">
        <f>VLOOKUP(D22,COORDENADAS!A:K,11,FALSE)</f>
        <v>-38.57808470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</v>
      </c>
    </row>
    <row r="23" spans="1:13">
      <c r="A23" s="4">
        <v>45786</v>
      </c>
      <c r="B23" t="s">
        <v>6746</v>
      </c>
      <c r="C23" t="s">
        <v>6431</v>
      </c>
      <c r="D23">
        <v>11069</v>
      </c>
      <c r="E23" t="s">
        <v>866</v>
      </c>
      <c r="F23" s="37">
        <v>552.19000000000005</v>
      </c>
      <c r="G23">
        <v>29.4</v>
      </c>
      <c r="H23" t="str">
        <f>VLOOKUP(D23,COORDENADAS!A:J,10,FALSE)</f>
        <v>-3.76838301</v>
      </c>
      <c r="I23" t="str">
        <f>VLOOKUP(D23,COORDENADAS!A:K,11,FALSE)</f>
        <v>-38.63246723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4">
        <v>45786</v>
      </c>
      <c r="B24" t="s">
        <v>6744</v>
      </c>
      <c r="C24" t="s">
        <v>6435</v>
      </c>
      <c r="D24">
        <v>11344</v>
      </c>
      <c r="E24" t="s">
        <v>921</v>
      </c>
      <c r="F24" s="37">
        <v>1971.32</v>
      </c>
      <c r="G24">
        <v>232.5</v>
      </c>
      <c r="H24" t="str">
        <f>VLOOKUP(D24,COORDENADAS!A:J,10,FALSE)</f>
        <v>-3.88312803</v>
      </c>
      <c r="I24" t="str">
        <f>VLOOKUP(D24,COORDENADAS!A:K,11,FALSE)</f>
        <v>-38.61106739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DIURNO ALERTA</v>
      </c>
    </row>
    <row r="25" spans="1:13">
      <c r="A25" s="4">
        <v>45786</v>
      </c>
      <c r="B25" t="s">
        <v>6748</v>
      </c>
      <c r="C25" t="s">
        <v>6434</v>
      </c>
      <c r="D25">
        <v>11645</v>
      </c>
      <c r="E25" t="s">
        <v>968</v>
      </c>
      <c r="F25" s="37">
        <v>1001.8</v>
      </c>
      <c r="G25">
        <v>125.7</v>
      </c>
      <c r="H25" t="str">
        <f>VLOOKUP(D25,COORDENADAS!A:J,10,FALSE)</f>
        <v>-3.72712807</v>
      </c>
      <c r="I25" t="str">
        <f>VLOOKUP(D25,COORDENADAS!A:K,11,FALSE)</f>
        <v>-38.47527325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</v>
      </c>
    </row>
    <row r="26" spans="1:13">
      <c r="A26" s="4">
        <v>45786</v>
      </c>
      <c r="B26" t="s">
        <v>6746</v>
      </c>
      <c r="C26" t="s">
        <v>6431</v>
      </c>
      <c r="D26">
        <v>11666</v>
      </c>
      <c r="E26" t="s">
        <v>975</v>
      </c>
      <c r="F26" s="37">
        <v>166.8</v>
      </c>
      <c r="G26">
        <v>10.1</v>
      </c>
      <c r="H26" t="str">
        <f>VLOOKUP(D26,COORDENADAS!A:J,10,FALSE)</f>
        <v>-3.76979132</v>
      </c>
      <c r="I26" t="str">
        <f>VLOOKUP(D26,COORDENADAS!A:K,11,FALSE)</f>
        <v>-38.6548591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DIURNO</v>
      </c>
    </row>
    <row r="27" spans="1:13">
      <c r="A27" s="4">
        <v>45786</v>
      </c>
      <c r="B27" t="s">
        <v>6748</v>
      </c>
      <c r="C27" t="s">
        <v>6434</v>
      </c>
      <c r="D27">
        <v>11963</v>
      </c>
      <c r="E27" t="s">
        <v>1059</v>
      </c>
      <c r="F27" s="37">
        <v>510</v>
      </c>
      <c r="G27">
        <v>4.8</v>
      </c>
      <c r="H27" t="str">
        <f>VLOOKUP(D27,COORDENADAS!A:J,10,FALSE)</f>
        <v>-3.73417493</v>
      </c>
      <c r="I27" t="str">
        <f>VLOOKUP(D27,COORDENADAS!A:K,11,FALSE)</f>
        <v>-38.4888451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DIURNO</v>
      </c>
    </row>
    <row r="28" spans="1:13">
      <c r="A28" s="4">
        <v>45786</v>
      </c>
      <c r="B28" t="s">
        <v>6746</v>
      </c>
      <c r="C28" t="s">
        <v>6431</v>
      </c>
      <c r="D28">
        <v>12123</v>
      </c>
      <c r="E28" t="s">
        <v>6761</v>
      </c>
      <c r="F28" s="37">
        <v>522.79999999999995</v>
      </c>
      <c r="G28">
        <v>37.5</v>
      </c>
      <c r="H28" t="str">
        <f>VLOOKUP(D28,COORDENADAS!A:J,10,FALSE)</f>
        <v>-3.79397969</v>
      </c>
      <c r="I28" t="str">
        <f>VLOOKUP(D28,COORDENADAS!A:K,11,FALSE)</f>
        <v>-38.62495922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DIURNO</v>
      </c>
    </row>
    <row r="29" spans="1:13">
      <c r="A29" s="4">
        <v>45786</v>
      </c>
      <c r="B29" t="s">
        <v>6744</v>
      </c>
      <c r="C29" t="s">
        <v>6435</v>
      </c>
      <c r="D29">
        <v>12144</v>
      </c>
      <c r="E29" t="s">
        <v>6762</v>
      </c>
      <c r="F29" s="37">
        <v>2644.4</v>
      </c>
      <c r="G29">
        <v>147.4</v>
      </c>
      <c r="H29">
        <f>VLOOKUP(D29,COORDENADAS!A:J,10,FALSE)</f>
        <v>0</v>
      </c>
      <c r="I29">
        <f>VLOOKUP(D29,COORDENADAS!A:K,11,FALSE)</f>
        <v>0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DIURNO</v>
      </c>
    </row>
    <row r="30" spans="1:13">
      <c r="A30" s="4"/>
      <c r="F30" s="37"/>
      <c r="G30"/>
      <c r="J30" s="1"/>
      <c r="K30" s="1"/>
    </row>
    <row r="31" spans="1:13">
      <c r="A31" s="4"/>
      <c r="F31" s="37"/>
      <c r="G31"/>
      <c r="J31" s="1"/>
      <c r="K31" s="1"/>
    </row>
    <row r="32" spans="1:13">
      <c r="A32" s="4"/>
      <c r="F32" s="37"/>
      <c r="G32"/>
      <c r="J32" s="1"/>
      <c r="K32" s="1"/>
    </row>
    <row r="33" spans="1:11">
      <c r="A33" s="4"/>
      <c r="F33" s="37"/>
      <c r="G33"/>
      <c r="J33" s="1"/>
      <c r="K33" s="1"/>
    </row>
    <row r="34" spans="1:11">
      <c r="A34" s="4"/>
      <c r="F34" s="37"/>
      <c r="G34"/>
      <c r="J34" s="1"/>
      <c r="K34" s="1"/>
    </row>
    <row r="35" spans="1:11">
      <c r="A35" s="4"/>
      <c r="F35" s="37"/>
      <c r="G35"/>
      <c r="J35" s="1"/>
      <c r="K35" s="1"/>
    </row>
    <row r="36" spans="1:11">
      <c r="A36" s="4"/>
      <c r="F36" s="37"/>
      <c r="G36"/>
      <c r="J36" s="1"/>
      <c r="K36" s="1"/>
    </row>
    <row r="37" spans="1:11">
      <c r="A37" s="4"/>
      <c r="F37" s="37"/>
      <c r="G37"/>
      <c r="J37" s="1"/>
      <c r="K37" s="1"/>
    </row>
    <row r="38" spans="1:11">
      <c r="A38" s="4"/>
      <c r="F38" s="37"/>
      <c r="G38"/>
      <c r="J38" s="1"/>
      <c r="K38" s="1"/>
    </row>
    <row r="39" spans="1:11">
      <c r="A39" s="4"/>
      <c r="F39" s="37"/>
      <c r="G39"/>
      <c r="J39" s="1"/>
      <c r="K39" s="1"/>
    </row>
    <row r="40" spans="1:11">
      <c r="A40" s="4"/>
      <c r="F40" s="37"/>
      <c r="G40"/>
      <c r="J40" s="1"/>
      <c r="K40" s="1"/>
    </row>
    <row r="41" spans="1:11">
      <c r="A41" s="4"/>
      <c r="F41" s="37"/>
      <c r="G41"/>
      <c r="J41" s="1"/>
      <c r="K41" s="1"/>
    </row>
    <row r="42" spans="1:11">
      <c r="A42" s="4"/>
      <c r="B42" s="4"/>
      <c r="F42" s="37"/>
      <c r="G42"/>
      <c r="J42" s="1"/>
      <c r="K42" s="1"/>
    </row>
    <row r="43" spans="1:11">
      <c r="A43" s="4"/>
      <c r="B43" s="4"/>
      <c r="F43" s="37"/>
      <c r="G43"/>
      <c r="J43" s="1"/>
      <c r="K43" s="1"/>
    </row>
    <row r="44" spans="1:11">
      <c r="A44" s="4"/>
      <c r="B44" s="4"/>
      <c r="F44" s="37"/>
      <c r="G44"/>
      <c r="J44" s="1"/>
      <c r="K44" s="1"/>
    </row>
    <row r="45" spans="1:11">
      <c r="A45" s="4"/>
      <c r="B45" s="4"/>
      <c r="F45" s="37"/>
      <c r="G45"/>
      <c r="J45" s="1"/>
      <c r="K45" s="1"/>
    </row>
    <row r="46" spans="1:11">
      <c r="A46" s="4"/>
      <c r="B46" s="4"/>
      <c r="F46" s="37"/>
      <c r="J46" s="1"/>
      <c r="K46" s="1"/>
    </row>
    <row r="47" spans="1:11">
      <c r="A47" s="4"/>
      <c r="B47" s="4"/>
      <c r="F47" s="37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74"/>
  <sheetViews>
    <sheetView topLeftCell="A350" workbookViewId="0">
      <selection activeCell="G375" sqref="G375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6759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6759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6759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6759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6759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6759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6759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6759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6759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6759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6759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6759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6759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6759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6759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6759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6759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6759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6759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6759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6759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6759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6759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6759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6759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6759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6759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6759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6759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6759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6759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6759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6759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6759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6759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6759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7" t="s">
        <v>6759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7" t="s">
        <v>6759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7" t="s">
        <v>6759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7" t="s">
        <v>6759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7" t="s">
        <v>6759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7" t="s">
        <v>6759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7" t="s">
        <v>6759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7" t="s">
        <v>6759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7" t="s">
        <v>6759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7" t="s">
        <v>6759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7" t="s">
        <v>6759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7" t="s">
        <v>6759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7" t="s">
        <v>6759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7" t="s">
        <v>6759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7" t="s">
        <v>6759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7" t="s">
        <v>6759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7" t="s">
        <v>6759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7" t="s">
        <v>6759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7" t="s">
        <v>6759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7" t="s">
        <v>6759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7" t="s">
        <v>6759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7" t="s">
        <v>6759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7" t="s">
        <v>6759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7" t="s">
        <v>6759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7" t="s">
        <v>6759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7" t="s">
        <v>6759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7" t="s">
        <v>6759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7" t="s">
        <v>6759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7" t="s">
        <v>6759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7" t="s">
        <v>6759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7" t="s">
        <v>6759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7" t="s">
        <v>6759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7" t="s">
        <v>6759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7" t="s">
        <v>6759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7" t="s">
        <v>6759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7" t="s">
        <v>6759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7" t="s">
        <v>6759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7" t="s">
        <v>6759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7" t="s">
        <v>6759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7" t="s">
        <v>6759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7" t="s">
        <v>6759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7" t="s">
        <v>6759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7" t="s">
        <v>6759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7" t="s">
        <v>6759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7" t="s">
        <v>6759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7" t="s">
        <v>6759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7" t="s">
        <v>6759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7" t="s">
        <v>6759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7" t="s">
        <v>6759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7" t="s">
        <v>6759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7" t="s">
        <v>6759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7" t="s">
        <v>6759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7" t="s">
        <v>6759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7" t="s">
        <v>6759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7" t="s">
        <v>6759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7" t="s">
        <v>6759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7" t="s">
        <v>6759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7" t="s">
        <v>6759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7" t="s">
        <v>6759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7" t="s">
        <v>6759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7" t="s">
        <v>6759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7" t="s">
        <v>6759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7" t="s">
        <v>6759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7" t="s">
        <v>6759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7" t="s">
        <v>6759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7" t="s">
        <v>6759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7" t="s">
        <v>6759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7" t="s">
        <v>6759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7" t="s">
        <v>6759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7" t="s">
        <v>6759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7" t="s">
        <v>6759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7" t="s">
        <v>6759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7" t="s">
        <v>6759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7" t="s">
        <v>6759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7" t="s">
        <v>6759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7" t="s">
        <v>6759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7" t="s">
        <v>6759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7" t="s">
        <v>6759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7" t="s">
        <v>6759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7" t="s">
        <v>6759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7" t="s">
        <v>6759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7" t="s">
        <v>6759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7" t="s">
        <v>6759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7" t="s">
        <v>6759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7" t="s">
        <v>6759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7" t="s">
        <v>6759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7" t="s">
        <v>6759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7" t="s">
        <v>6759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7" t="s">
        <v>6759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7" t="s">
        <v>6759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7" t="s">
        <v>6759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7" t="s">
        <v>6759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7" t="s">
        <v>6759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7" t="s">
        <v>6759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7" t="s">
        <v>6759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7" t="s">
        <v>6759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7" t="s">
        <v>6759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7" t="s">
        <v>6759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7" t="s">
        <v>6759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7" t="s">
        <v>6759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7" t="s">
        <v>6759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7" t="s">
        <v>6759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7" t="s">
        <v>6759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7" t="s">
        <v>6759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7" t="s">
        <v>6759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7" t="s">
        <v>6759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7" t="s">
        <v>6759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7" t="s">
        <v>6759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  <row r="372" spans="2:7">
      <c r="B372">
        <v>12123</v>
      </c>
      <c r="C372" t="s">
        <v>6761</v>
      </c>
      <c r="G372" s="7" t="s">
        <v>6727</v>
      </c>
    </row>
    <row r="373" spans="2:7">
      <c r="B373">
        <v>12144</v>
      </c>
      <c r="C373" t="s">
        <v>6762</v>
      </c>
      <c r="G373" s="7" t="s">
        <v>6727</v>
      </c>
    </row>
    <row r="374" spans="2:7">
      <c r="B374">
        <v>10753</v>
      </c>
      <c r="C374" t="s">
        <v>27</v>
      </c>
      <c r="G374" s="7" t="s">
        <v>6727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2025-05-08T19:02:29Z</dcterms:modified>
</cp:coreProperties>
</file>