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CaminhoesOtimizado\"/>
    </mc:Choice>
  </mc:AlternateContent>
  <xr:revisionPtr revIDLastSave="0" documentId="13_ncr:1_{4E803F04-ECB3-4B29-81DC-5F844A59B973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6" l="1"/>
  <c r="M30" i="6"/>
  <c r="M31" i="6"/>
  <c r="M32" i="6"/>
  <c r="M34" i="6"/>
  <c r="M35" i="6"/>
  <c r="M36" i="6"/>
  <c r="L36" i="6"/>
  <c r="I36" i="6"/>
  <c r="H36" i="6"/>
  <c r="M24" i="6"/>
  <c r="M25" i="6"/>
  <c r="M26" i="6"/>
  <c r="M27" i="6"/>
  <c r="M28" i="6"/>
  <c r="L24" i="6"/>
  <c r="L25" i="6"/>
  <c r="L26" i="6"/>
  <c r="L27" i="6"/>
  <c r="L28" i="6"/>
  <c r="L29" i="6"/>
  <c r="L30" i="6"/>
  <c r="L31" i="6"/>
  <c r="L32" i="6"/>
  <c r="L33" i="6"/>
  <c r="L34" i="6"/>
  <c r="L35" i="6"/>
  <c r="I24" i="6"/>
  <c r="I25" i="6"/>
  <c r="I26" i="6"/>
  <c r="I27" i="6"/>
  <c r="I28" i="6"/>
  <c r="I29" i="6"/>
  <c r="I30" i="6"/>
  <c r="I31" i="6"/>
  <c r="I32" i="6"/>
  <c r="I33" i="6"/>
  <c r="I34" i="6"/>
  <c r="I35" i="6"/>
  <c r="H24" i="6"/>
  <c r="H25" i="6"/>
  <c r="H26" i="6"/>
  <c r="H27" i="6"/>
  <c r="H28" i="6"/>
  <c r="H29" i="6"/>
  <c r="H30" i="6"/>
  <c r="H31" i="6"/>
  <c r="H32" i="6"/>
  <c r="H33" i="6"/>
  <c r="H34" i="6"/>
  <c r="H35" i="6"/>
  <c r="M22" i="6"/>
  <c r="M23" i="6"/>
  <c r="L22" i="6"/>
  <c r="L23" i="6"/>
  <c r="I22" i="6"/>
  <c r="I23" i="6"/>
  <c r="H22" i="6"/>
  <c r="H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L18" i="6"/>
  <c r="L19" i="6"/>
  <c r="L20" i="6"/>
  <c r="L21" i="6"/>
  <c r="I18" i="6"/>
  <c r="I19" i="6"/>
  <c r="I20" i="6"/>
  <c r="I21" i="6"/>
  <c r="H18" i="6"/>
  <c r="H19" i="6"/>
  <c r="H20" i="6"/>
  <c r="H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<sst xmlns="http://schemas.openxmlformats.org/spreadsheetml/2006/main" count="13422" uniqueCount="6754">
  <si>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</si>
  <si>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</si>
  <si>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</si>
  <si>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</si>
  <si>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</si>
  <si>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</si>
  <si>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</si>
  <si>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</si>
  <si>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</si>
  <si>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</si>
  <si>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</si>
  <si>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</si>
  <si>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</si>
  <si>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</si>
  <si>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</si>
  <si>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</si>
  <si>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</si>
  <si>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</si>
  <si>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</si>
  <si>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</si>
  <si>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</si>
  <si>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</si>
  <si>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</si>
  <si>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</si>
  <si>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</si>
  <si>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</si>
  <si>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</si>
  <si>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</si>
  <si>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</si>
  <si>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</si>
  <si>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</si>
  <si>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</si>
  <si>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</si>
  <si>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</si>
  <si>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</si>
  <si>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</si>
  <si>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</si>
  <si>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</si>
  <si>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</si>
  <si>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</si>
  <si>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</si>
  <si>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</si>
  <si>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</si>
  <si>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</si>
  <si>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</si>
  <si>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</si>
  <si>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</si>
  <si>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</si>
  <si>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</si>
  <si>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</si>
  <si>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</si>
  <si>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</si>
  <si>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</si>
  <si>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</si>
  <si>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</si>
  <si>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</si>
  <si>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</si>
  <si>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</si>
  <si>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</si>
  <si>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</si>
  <si>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</si>
  <si>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</si>
  <si>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</si>
  <si>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</si>
  <si>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</si>
  <si>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</si>
  <si>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</si>
  <si>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</si>
  <si>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</si>
  <si>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</si>
  <si>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</si>
  <si>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</si>
  <si>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</si>
  <si>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</si>
  <si>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</si>
  <si>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</si>
  <si>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</si>
  <si>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</si>
  <si>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</si>
  <si>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</si>
  <si>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</si>
  <si>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</si>
  <si>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</si>
  <si>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</si>
  <si>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</si>
  <si>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</si>
  <si>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</si>
  <si>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</si>
  <si>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</si>
  <si>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</si>
  <si>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</si>
  <si>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</si>
  <si>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</si>
  <si>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</si>
  <si>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</si>
  <si>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</si>
  <si>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</si>
  <si>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</si>
  <si>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</si>
  <si>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</si>
  <si>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</si>
  <si>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</si>
  <si>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</si>
  <si>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</si>
  <si>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</si>
  <si>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</si>
  <si>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</si>
  <si>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</si>
  <si>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</si>
  <si>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</si>
  <si>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</si>
  <si>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</si>
  <si>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</si>
  <si>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</si>
  <si>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</si>
  <si>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</si>
  <si>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</si>
  <si>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</si>
  <si>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</si>
  <si>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</si>
  <si>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</si>
  <si>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</si>
  <si>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</si>
  <si>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</si>
  <si>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</si>
  <si>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</si>
  <si>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</si>
  <si>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</si>
  <si>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</si>
  <si>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</si>
  <si>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</si>
  <si>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</si>
  <si>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</si>
  <si>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</si>
  <si>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</si>
  <si>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</si>
  <si>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</si>
  <si>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</si>
  <si>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</si>
  <si>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</si>
  <si>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</si>
  <si>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</si>
  <si>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</si>
  <si>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</si>
  <si>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</si>
  <si>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</si>
  <si>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</si>
  <si>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</si>
  <si>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</si>
  <si>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</si>
  <si>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</si>
  <si>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</si>
  <si>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</si>
  <si>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</si>
  <si>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</si>
  <si>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</si>
  <si>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</si>
  <si>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</si>
  <si>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</si>
  <si>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</si>
  <si>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</si>
  <si>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</si>
  <si>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</si>
  <si>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</si>
  <si>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</si>
  <si>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</si>
  <si>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</si>
  <si>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</si>
  <si>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</si>
  <si>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</si>
  <si>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</si>
  <si>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</si>
  <si>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</si>
  <si>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</si>
  <si>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</si>
  <si>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</si>
  <si>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</si>
  <si>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</si>
  <si>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</si>
  <si>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</si>
  <si>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</si>
  <si>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</si>
  <si>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</si>
  <si>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</si>
  <si>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</si>
  <si>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</si>
  <si>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</si>
  <si>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</si>
  <si>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</si>
  <si>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</si>
  <si>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</si>
  <si>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</si>
  <si>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</si>
  <si>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</si>
  <si>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</si>
  <si>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</si>
  <si>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</si>
  <si>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</si>
  <si>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</si>
  <si>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</si>
  <si>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</si>
  <si>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</si>
  <si>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</si>
  <si>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</si>
  <si>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</si>
  <si>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</si>
  <si>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</si>
  <si>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</si>
  <si>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</si>
  <si>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</si>
  <si>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</si>
  <si>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</si>
  <si>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</si>
  <si>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</si>
  <si>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</si>
  <si>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</si>
  <si>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</si>
  <si>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</si>
  <si>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</si>
  <si>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</si>
  <si>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</si>
  <si>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</si>
  <si>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</si>
  <si>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</si>
  <si>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</si>
  <si>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</si>
  <si>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</si>
  <si>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</si>
  <si>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</si>
  <si>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</si>
  <si>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</si>
  <si>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</si>
  <si>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</si>
  <si>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</si>
  <si>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</si>
  <si>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</si>
  <si>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</si>
  <si>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</si>
  <si>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</si>
  <si>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</si>
  <si>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</si>
  <si>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</si>
  <si>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</si>
  <si>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</si>
  <si>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</si>
  <si>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</si>
  <si>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</si>
  <si>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</si>
  <si>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</si>
  <si>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</si>
  <si>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</si>
  <si>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</si>
  <si>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</si>
  <si>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</si>
  <si>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</si>
  <si>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</si>
  <si>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</si>
  <si>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</si>
  <si>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</si>
  <si>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</si>
  <si>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</si>
  <si>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</si>
  <si>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</si>
  <si>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</si>
  <si>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</si>
  <si>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</si>
  <si>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</si>
  <si>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</si>
  <si>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</si>
  <si>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</si>
  <si>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</si>
  <si>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</si>
  <si>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</si>
  <si>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</si>
  <si>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</si>
  <si>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</si>
  <si>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</si>
  <si>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</si>
  <si>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</si>
  <si>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</si>
  <si>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</si>
  <si>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</si>
  <si>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</si>
  <si>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</si>
  <si>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</si>
  <si>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</si>
  <si>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</si>
  <si>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</si>
  <si>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</si>
  <si>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</si>
  <si>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</si>
  <si>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</si>
  <si>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</si>
  <si>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</si>
  <si>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</si>
  <si>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</si>
  <si>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</si>
  <si>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</si>
  <si>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</si>
  <si>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</si>
  <si>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</si>
  <si>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</si>
  <si>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</si>
  <si>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</si>
  <si>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</si>
  <si>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</si>
  <si>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</si>
  <si>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</si>
  <si>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</si>
  <si>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</si>
  <si>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</si>
  <si>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</si>
  <si>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</si>
  <si>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</si>
  <si>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</si>
  <si>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</si>
  <si>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</si>
  <si>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</si>
  <si>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</si>
  <si>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</si>
  <si>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</si>
  <si>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</si>
  <si>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</si>
  <si>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</si>
  <si>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</si>
  <si>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</si>
  <si>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</si>
  <si>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</si>
  <si>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</si>
  <si>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</si>
  <si>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</si>
  <si>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</si>
  <si>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</si>
  <si>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</si>
  <si>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</si>
  <si>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</si>
  <si>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</si>
  <si>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</si>
  <si>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</si>
  <si>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</si>
  <si>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</si>
  <si>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</si>
  <si>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</si>
  <si>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</si>
  <si>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</si>
  <si>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</si>
  <si>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</si>
  <si>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</si>
  <si>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</si>
  <si>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</si>
  <si>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</si>
  <si>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</si>
  <si>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</si>
  <si>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</si>
  <si>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</si>
  <si>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</si>
  <si>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</si>
  <si>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</si>
  <si>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</si>
  <si>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</si>
  <si>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</si>
  <si>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</si>
  <si>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</si>
  <si>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</si>
  <si>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</si>
  <si>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</si>
  <si>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</si>
  <si>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</si>
  <si>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</si>
  <si>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</si>
  <si>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</si>
  <si>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</si>
  <si>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</si>
  <si>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</si>
  <si>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</si>
  <si>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</si>
  <si>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</si>
  <si>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</si>
  <si>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</si>
  <si>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</si>
  <si>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</si>
  <si>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</si>
  <si>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</si>
  <si>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</si>
  <si>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</si>
  <si>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</si>
  <si>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</si>
  <si>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</si>
  <si>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</si>
  <si>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</si>
  <si>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</si>
  <si>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</si>
  <si>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</si>
  <si>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</si>
  <si>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</si>
  <si>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</si>
  <si>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</si>
  <si>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</si>
  <si>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</si>
  <si>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</si>
  <si>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</si>
  <si>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</si>
  <si>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</si>
  <si>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</si>
  <si>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</si>
  <si>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</si>
  <si>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</si>
  <si>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</si>
  <si>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</si>
  <si>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</si>
  <si>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</si>
  <si>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</si>
  <si>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</si>
  <si>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</si>
  <si>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</si>
  <si>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</si>
  <si>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</si>
  <si>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</si>
  <si>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</si>
  <si>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</si>
  <si>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</si>
  <si>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</si>
  <si>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</si>
  <si>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</si>
  <si>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</si>
  <si>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</si>
  <si>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</si>
  <si>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</si>
  <si>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</si>
  <si>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</si>
  <si>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</si>
  <si>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</si>
  <si>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</si>
  <si>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</si>
  <si>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</si>
  <si>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</si>
  <si>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</si>
  <si>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</si>
  <si>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</si>
  <si>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</si>
  <si>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</si>
  <si>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</si>
  <si>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</si>
  <si>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</si>
  <si>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</si>
  <si>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</si>
  <si>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</si>
  <si>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</si>
  <si>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</si>
  <si>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</si>
  <si>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</si>
  <si>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</si>
  <si>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</si>
  <si>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</si>
  <si>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</si>
  <si>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</si>
  <si>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</si>
  <si>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</si>
  <si>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</si>
  <si>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</si>
  <si>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</si>
  <si>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</si>
  <si>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</si>
  <si>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</si>
  <si>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</si>
  <si>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</si>
  <si>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</si>
  <si>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</si>
  <si>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</si>
  <si>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</si>
  <si>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</si>
  <si>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</si>
  <si>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</si>
  <si>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</si>
  <si>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</si>
  <si>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</si>
  <si>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</si>
  <si>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</si>
  <si>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</si>
  <si>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</si>
  <si>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</si>
  <si>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</si>
  <si>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</si>
  <si>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</si>
  <si>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</si>
  <si>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</si>
  <si>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</si>
  <si>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</si>
  <si>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</si>
  <si>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</si>
  <si>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</si>
  <si>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</si>
  <si>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</si>
  <si>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</si>
  <si>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</si>
  <si>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</si>
  <si>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</si>
  <si>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</si>
  <si>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</si>
  <si>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</si>
  <si>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</si>
  <si>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</si>
  <si>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</si>
  <si>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</si>
  <si>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</si>
  <si>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</si>
  <si>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</si>
  <si>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</si>
  <si>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</si>
  <si>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</si>
  <si>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</si>
  <si>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</si>
  <si>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</si>
  <si>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</si>
  <si>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</si>
  <si>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</si>
  <si>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</si>
  <si>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</si>
  <si>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</si>
  <si>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</si>
  <si>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</si>
  <si>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</si>
  <si>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</si>
  <si>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</si>
  <si>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</si>
  <si>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</si>
  <si>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</si>
  <si>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</si>
  <si>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</si>
  <si>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</si>
  <si>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</si>
  <si>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</si>
  <si>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</si>
  <si>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</si>
  <si>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</si>
  <si>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</si>
  <si>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</si>
  <si>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</si>
  <si>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</si>
  <si>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</si>
  <si>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</si>
  <si>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</si>
  <si>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</si>
  <si>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</si>
  <si>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</si>
  <si>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</si>
  <si>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</si>
  <si>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</si>
  <si>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</si>
  <si>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</si>
  <si>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</si>
  <si>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</si>
  <si>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</si>
  <si>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</si>
  <si>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</si>
  <si>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</si>
  <si>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</si>
  <si>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</si>
  <si>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</si>
  <si>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</si>
  <si>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</si>
  <si>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</si>
  <si>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</si>
  <si>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</si>
  <si>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</si>
  <si>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</si>
  <si>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</si>
  <si>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</si>
  <si>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</si>
  <si>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</si>
  <si>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</si>
  <si>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</si>
  <si>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</si>
  <si>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</si>
  <si>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</si>
  <si>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</si>
  <si>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</si>
  <si>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</si>
  <si>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</si>
  <si>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</si>
  <si>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</si>
  <si>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</si>
  <si>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</si>
  <si>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</si>
  <si>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</si>
  <si>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</si>
  <si>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</si>
  <si>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</si>
  <si>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</si>
  <si>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</si>
  <si>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</si>
  <si>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</si>
  <si>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</si>
  <si>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</si>
  <si>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</si>
  <si>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</si>
  <si>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</si>
  <si>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</si>
  <si>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</si>
  <si>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</si>
  <si>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</si>
  <si>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</si>
  <si>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</si>
  <si>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</si>
  <si>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</si>
  <si>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</si>
  <si>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</si>
  <si>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</si>
  <si>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</si>
  <si>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</si>
  <si>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</si>
  <si>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</si>
  <si>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</si>
  <si>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</si>
  <si>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</si>
  <si>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</si>
  <si>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</si>
  <si>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</si>
  <si>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</si>
  <si>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</si>
  <si>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</si>
  <si>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</si>
  <si>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</si>
  <si>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</si>
  <si>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</si>
  <si>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</si>
  <si>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</si>
  <si>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</si>
  <si>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</si>
  <si>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</si>
  <si>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</si>
  <si>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</si>
  <si>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</si>
  <si>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</si>
  <si>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</si>
  <si>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</si>
  <si>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</si>
  <si>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</si>
  <si>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</si>
  <si>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</si>
  <si>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</si>
  <si>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</si>
  <si>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</si>
  <si>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</si>
  <si>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</si>
  <si>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</si>
  <si>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</si>
  <si>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</si>
  <si>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</si>
  <si>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</si>
  <si>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</si>
  <si>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</si>
  <si>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</si>
  <si>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</si>
  <si>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</si>
  <si>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</si>
  <si>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</si>
  <si>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</si>
  <si>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</si>
  <si>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</si>
  <si>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</si>
  <si>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</si>
  <si>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</si>
  <si>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</si>
  <si>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</si>
  <si>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</si>
  <si>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</si>
  <si>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</si>
  <si>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</si>
  <si>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</si>
  <si>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</si>
  <si>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</si>
  <si>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</si>
  <si>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</si>
  <si>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</si>
  <si>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</si>
  <si>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</si>
  <si>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</si>
  <si>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</si>
  <si>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</si>
  <si>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</si>
  <si>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</si>
  <si>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</si>
  <si>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</si>
  <si>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</si>
  <si>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</si>
  <si>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</si>
  <si>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</si>
  <si>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</si>
  <si>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</si>
  <si>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</si>
  <si>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</si>
  <si>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</si>
  <si>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</si>
  <si>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</si>
  <si>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</si>
  <si>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</si>
  <si>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</si>
  <si>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</si>
  <si>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</si>
  <si>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</si>
  <si>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</si>
  <si>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</si>
  <si>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</si>
  <si>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</si>
  <si>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</si>
  <si>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</si>
  <si>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</si>
  <si>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</si>
  <si>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</si>
  <si>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</si>
  <si>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</si>
  <si>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</si>
  <si>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</si>
  <si>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</si>
  <si>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</si>
  <si>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</si>
  <si>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</si>
  <si>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</si>
  <si>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</si>
  <si>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</si>
  <si>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</si>
  <si>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</si>
  <si>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</si>
  <si>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</si>
  <si>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</si>
  <si>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</si>
  <si>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</si>
  <si>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</si>
  <si>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</si>
  <si>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</si>
  <si>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</si>
  <si>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</si>
  <si>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</si>
  <si>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</si>
  <si>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</si>
  <si>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</si>
  <si>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</si>
  <si>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</si>
  <si>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</si>
  <si>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</si>
  <si>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</si>
  <si>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</si>
  <si>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</si>
  <si>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</si>
  <si>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</si>
  <si>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</si>
  <si>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</si>
  <si>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</si>
  <si>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</si>
  <si>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</si>
  <si>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</si>
  <si>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</si>
  <si>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</si>
  <si>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</si>
  <si>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</si>
  <si>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</si>
  <si>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</si>
  <si>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</si>
  <si>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</si>
  <si>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</si>
  <si>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</si>
  <si>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</si>
  <si>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</si>
  <si>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</si>
  <si>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</si>
  <si>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</si>
  <si>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</si>
  <si>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</si>
  <si>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</si>
  <si>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</si>
  <si>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</si>
  <si>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</si>
  <si>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</si>
  <si>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</si>
  <si>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</si>
  <si>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</si>
  <si>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</si>
  <si>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</si>
  <si>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</si>
  <si>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</si>
  <si>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</si>
  <si>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</si>
  <si>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</si>
  <si>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</si>
  <si>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</si>
  <si>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</si>
  <si>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</si>
  <si>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</si>
  <si>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</si>
  <si>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</si>
  <si>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</si>
  <si>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</si>
  <si>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</si>
  <si>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</si>
  <si>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</si>
  <si>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</si>
  <si>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</si>
  <si>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</si>
  <si>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</si>
  <si>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</si>
  <si>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</si>
  <si>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</si>
  <si>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</si>
  <si>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</si>
  <si>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</si>
  <si>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</si>
  <si>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</si>
  <si>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</si>
  <si>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</si>
  <si>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</si>
  <si>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</si>
  <si>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</si>
  <si>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</si>
  <si>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</si>
  <si>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</si>
  <si>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</si>
  <si>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</si>
  <si>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</si>
  <si>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</si>
  <si>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</si>
  <si>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</si>
  <si>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</si>
  <si>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</si>
  <si>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</si>
  <si>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</si>
  <si>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</si>
  <si>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</si>
  <si>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</si>
  <si>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</si>
  <si>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</si>
  <si>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</si>
  <si>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</si>
  <si>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</si>
  <si>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</si>
  <si>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</si>
  <si>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</si>
  <si>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</si>
  <si>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</si>
  <si>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</si>
  <si>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</si>
  <si>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</si>
  <si>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</si>
  <si>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</si>
  <si>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</si>
  <si>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</si>
  <si>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</si>
  <si>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</si>
  <si>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</si>
  <si>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</si>
  <si>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</si>
  <si>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</si>
  <si>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</si>
  <si>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</si>
  <si>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</si>
  <si>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</si>
  <si>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</si>
  <si>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</si>
  <si>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</si>
  <si>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</si>
  <si>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</si>
  <si>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</si>
  <si>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</si>
  <si>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</si>
  <si>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</si>
  <si>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</si>
  <si>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</si>
  <si>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</si>
  <si>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</si>
  <si>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</si>
  <si>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</si>
  <si>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</si>
  <si>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</si>
  <si>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</si>
  <si>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</si>
  <si>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</si>
  <si>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</si>
  <si>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</si>
  <si>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</si>
  <si>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</si>
  <si>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</si>
  <si>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</si>
  <si>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</si>
  <si>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</si>
  <si>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</si>
  <si>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</si>
  <si>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</si>
  <si>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</si>
  <si>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</si>
  <si>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</si>
  <si>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</si>
  <si>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</si>
  <si>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</si>
  <si>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</si>
  <si>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</si>
  <si>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</si>
  <si>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</si>
  <si>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</si>
  <si>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</si>
  <si>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</si>
  <si>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</si>
  <si>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</si>
  <si>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</si>
  <si>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</si>
  <si>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</si>
  <si>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</si>
  <si>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</si>
  <si>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</si>
  <si>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</si>
  <si>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</si>
  <si>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</si>
  <si>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</si>
  <si>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</si>
  <si>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</si>
  <si>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</si>
  <si>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</si>
  <si>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</si>
  <si>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</si>
  <si>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</si>
  <si>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</si>
  <si>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</si>
  <si>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</si>
  <si>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</si>
  <si>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</si>
  <si>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</si>
  <si>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</si>
  <si>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</si>
  <si>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</si>
  <si>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</si>
  <si>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</si>
  <si>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</si>
  <si>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</si>
  <si>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</si>
  <si>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</si>
  <si>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</si>
  <si>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</si>
  <si>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</si>
  <si>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</si>
  <si>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</si>
  <si>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</si>
  <si>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</si>
  <si>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</si>
  <si>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</si>
  <si>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</si>
  <si>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</si>
  <si>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</si>
  <si>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</si>
  <si>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</si>
  <si>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</si>
  <si>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</si>
  <si>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</si>
  <si>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</si>
  <si>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</si>
  <si>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</si>
  <si>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</si>
  <si>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</si>
  <si>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</si>
  <si>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</si>
  <si>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</si>
  <si>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</si>
  <si>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</si>
  <si>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</si>
  <si>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</si>
  <si>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</si>
  <si>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</si>
  <si>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</si>
  <si>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</si>
  <si>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</si>
  <si>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</si>
  <si>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</si>
  <si>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</si>
  <si>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</si>
  <si>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</si>
  <si>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</si>
  <si>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</si>
  <si>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</si>
  <si>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</si>
  <si>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</si>
  <si>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</si>
  <si>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</si>
  <si>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</si>
  <si>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</si>
  <si>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</si>
  <si>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</si>
  <si>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</si>
  <si>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</si>
  <si>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</si>
  <si>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</si>
  <si>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</si>
  <si>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</si>
  <si>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</si>
  <si>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</si>
  <si>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</si>
  <si>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</si>
  <si>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</si>
  <si>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</si>
  <si>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</si>
  <si>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</si>
  <si>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</si>
  <si>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</si>
  <si>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</si>
  <si>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</si>
  <si>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</si>
  <si>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</si>
  <si>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</si>
  <si>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</si>
  <si>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</si>
  <si>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</si>
  <si>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</si>
  <si>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</si>
  <si>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</si>
  <si>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</si>
  <si>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</si>
  <si>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</si>
  <si>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</si>
  <si>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</si>
  <si>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</si>
  <si>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</si>
  <si>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</si>
  <si>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</si>
  <si>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</si>
  <si>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</si>
  <si>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</si>
  <si>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</si>
  <si>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</si>
  <si>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</si>
  <si>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</si>
  <si>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</si>
  <si>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</si>
  <si>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</si>
  <si>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</si>
  <si>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</si>
  <si>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</si>
  <si>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</si>
  <si>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</si>
  <si>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</si>
  <si>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</si>
  <si>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</si>
  <si>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</si>
  <si>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</si>
  <si>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</si>
  <si>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</si>
  <si>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</si>
  <si>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</si>
  <si>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</si>
  <si>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</si>
  <si>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</si>
  <si>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</si>
  <si>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</si>
  <si>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</si>
  <si>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</si>
  <si>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</si>
  <si>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</si>
  <si>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</si>
  <si>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</si>
  <si>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</si>
  <si>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</si>
  <si>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</si>
  <si>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</si>
  <si>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</si>
  <si>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</si>
  <si>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</si>
  <si>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</si>
  <si>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</si>
  <si>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</si>
  <si>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</si>
  <si>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</si>
  <si>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</si>
  <si>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</si>
  <si>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</si>
  <si>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</si>
  <si>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</si>
  <si>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</si>
  <si>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</si>
  <si>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</si>
  <si>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</si>
  <si>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</si>
  <si>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</si>
  <si>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</si>
  <si>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</si>
  <si>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</si>
  <si>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</si>
  <si>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</si>
  <si>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</si>
  <si>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</si>
  <si>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</si>
  <si>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</si>
  <si>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</si>
  <si>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</si>
  <si>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</si>
  <si>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</si>
  <si>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</si>
  <si>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</si>
  <si>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</si>
  <si>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</si>
  <si>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</si>
  <si>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</si>
  <si>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</si>
  <si>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</si>
  <si>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</si>
  <si>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</si>
  <si>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</si>
  <si>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</si>
  <si>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</si>
  <si>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</si>
  <si>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</si>
  <si>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</si>
  <si>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</si>
  <si>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</si>
  <si>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</si>
  <si>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</si>
  <si>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</si>
  <si>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</si>
  <si>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</si>
  <si>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</si>
  <si>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</si>
  <si>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</si>
  <si>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</si>
  <si>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</si>
  <si>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</si>
  <si>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</si>
  <si>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</si>
  <si>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</si>
  <si>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</si>
  <si>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</si>
  <si>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</si>
  <si>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</si>
  <si>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</si>
  <si>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</si>
  <si>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</si>
  <si>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</si>
  <si>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</si>
  <si>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</si>
  <si>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</si>
  <si>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</si>
  <si>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</si>
  <si>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</si>
  <si>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</si>
  <si>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</si>
  <si>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</si>
  <si>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</si>
  <si>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</si>
  <si>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</si>
  <si>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</si>
  <si>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</si>
  <si>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</si>
  <si>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</si>
  <si>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</si>
  <si>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</si>
  <si>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</si>
  <si>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</si>
  <si>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</si>
  <si>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</si>
  <si>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</si>
  <si>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</si>
  <si>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</si>
  <si>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</si>
  <si>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</si>
  <si>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</si>
  <si>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</si>
  <si>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</si>
  <si>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</si>
  <si>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</si>
  <si>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</si>
  <si>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</si>
  <si>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</si>
  <si>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</si>
  <si>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</si>
  <si>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</si>
  <si>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</si>
  <si>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</si>
  <si>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</si>
  <si>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</si>
  <si>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</si>
  <si>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</si>
  <si>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</si>
  <si>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</si>
  <si>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</si>
  <si>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</si>
  <si>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</si>
  <si>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</si>
  <si>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</si>
  <si>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</si>
  <si>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</si>
  <si>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</si>
  <si>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</si>
  <si>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</si>
  <si>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</si>
  <si>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</si>
  <si>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</si>
  <si>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</si>
  <si>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</si>
  <si>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</si>
  <si>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</si>
  <si>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</si>
  <si>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</si>
  <si>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</si>
  <si>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</si>
  <si>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</si>
  <si>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</si>
  <si>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</si>
  <si>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</si>
  <si>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</si>
  <si>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</si>
  <si>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</si>
  <si>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</si>
  <si>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</si>
  <si>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</si>
  <si>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</si>
  <si>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</si>
  <si>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</si>
  <si>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</si>
  <si>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</si>
  <si>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</si>
  <si>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</si>
  <si>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</si>
  <si>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</si>
  <si>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</si>
  <si>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</si>
  <si>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</si>
  <si>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</si>
  <si>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</si>
  <si>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</si>
  <si>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</si>
  <si>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</si>
  <si>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</si>
  <si>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</si>
  <si>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</si>
  <si>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</si>
  <si>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</si>
  <si>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</si>
  <si>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</si>
  <si>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</si>
  <si>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</si>
  <si>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</si>
  <si>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</si>
  <si>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</si>
  <si>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</si>
  <si>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</si>
  <si>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</si>
  <si>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</si>
  <si>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</si>
  <si>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</si>
  <si>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</si>
  <si>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</si>
  <si>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</si>
  <si>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</si>
  <si>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</si>
  <si>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</si>
  <si>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</si>
  <si>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</si>
  <si>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</si>
  <si>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</si>
  <si>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</si>
  <si>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</si>
  <si>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</si>
  <si>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</si>
  <si>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</si>
  <si>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</si>
  <si>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</si>
  <si>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</si>
  <si>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</si>
  <si>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</si>
  <si>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</si>
  <si>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</si>
  <si>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</si>
  <si>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</si>
  <si>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</si>
  <si>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</si>
  <si>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</si>
  <si>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</si>
  <si>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</si>
  <si>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</si>
  <si>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</si>
  <si>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</si>
  <si>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</si>
  <si>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</si>
  <si>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</si>
  <si>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</si>
  <si>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</si>
  <si>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</si>
  <si>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</si>
  <si>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</si>
  <si>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</si>
  <si>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</si>
  <si>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</si>
  <si>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</si>
  <si>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</si>
  <si>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</si>
  <si>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</si>
  <si>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</si>
  <si>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</si>
  <si>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</si>
  <si>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</si>
  <si>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</si>
  <si>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</si>
  <si>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</si>
  <si>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</si>
  <si>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</si>
  <si>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</si>
  <si>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</si>
  <si>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</si>
  <si>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</si>
  <si>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</si>
  <si>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</si>
  <si>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</si>
  <si>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</si>
  <si>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</si>
  <si>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</si>
  <si>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</si>
  <si>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</si>
  <si>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</si>
  <si>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</si>
  <si>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</si>
  <si>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</si>
  <si>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</si>
  <si>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</si>
  <si>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</si>
  <si>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</si>
  <si>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</si>
  <si>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</si>
  <si>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</si>
  <si>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</si>
  <si>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</si>
  <si>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</si>
  <si>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</si>
  <si>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</si>
  <si>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</si>
  <si>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</si>
  <si>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</si>
  <si>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</si>
  <si>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</si>
  <si>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</si>
  <si>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</si>
  <si>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</si>
  <si>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</si>
  <si>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</si>
  <si>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</si>
  <si>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</si>
  <si>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</si>
  <si>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</si>
  <si>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</si>
  <si>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</si>
  <si>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</si>
  <si>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</si>
  <si>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</si>
  <si>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</si>
  <si>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</si>
  <si>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</si>
  <si>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</si>
  <si>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</si>
  <si>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</si>
  <si>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</si>
  <si>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</si>
  <si>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</si>
  <si>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</si>
  <si>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</si>
  <si>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</si>
  <si>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</si>
  <si>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</si>
  <si>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</si>
  <si>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</si>
  <si>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</si>
  <si>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</si>
  <si>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</si>
  <si>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</si>
  <si>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</si>
  <si>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</si>
  <si>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</si>
  <si>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</si>
  <si>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</si>
  <si>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</si>
  <si>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</si>
  <si>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</si>
  <si>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</si>
  <si>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</si>
  <si>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</si>
  <si>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</si>
  <si>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</si>
  <si>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</si>
  <si>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</si>
  <si>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</si>
  <si>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</si>
  <si>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</si>
  <si>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</si>
  <si>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</si>
  <si>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</si>
  <si>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</si>
  <si>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</si>
  <si>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</si>
  <si>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</si>
  <si>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</si>
  <si>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</si>
  <si>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</si>
  <si>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</si>
  <si>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</si>
  <si>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</si>
  <si>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</si>
  <si>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</si>
  <si>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</si>
  <si>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</si>
  <si>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</si>
  <si>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</si>
  <si>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</si>
  <si>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</si>
  <si>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</si>
  <si>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</si>
  <si>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</si>
  <si>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</si>
  <si>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</si>
  <si>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</si>
  <si>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</si>
  <si>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</si>
  <si>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</si>
  <si>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</si>
  <si>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</si>
  <si>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</si>
  <si>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</si>
  <si>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</si>
  <si>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</si>
  <si>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</si>
  <si>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</si>
  <si>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</si>
  <si>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</si>
  <si>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</si>
  <si>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</si>
  <si>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</si>
  <si>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</si>
  <si>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</si>
  <si>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</si>
  <si>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</si>
  <si>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</si>
  <si>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</si>
  <si>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</si>
  <si>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</si>
  <si>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</si>
  <si>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</si>
  <si>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</si>
  <si>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</si>
  <si>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</si>
  <si>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</si>
  <si>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</si>
  <si>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</si>
  <si>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</si>
  <si>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</si>
  <si>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</si>
  <si>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</si>
  <si>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</si>
  <si>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</si>
  <si>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</si>
  <si>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</si>
  <si>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</si>
  <si>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</si>
  <si>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</si>
  <si>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</si>
  <si>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</si>
  <si>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</si>
  <si>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</si>
  <si>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</si>
  <si>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</si>
  <si>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</si>
  <si>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</si>
  <si>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</si>
  <si>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</si>
  <si>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</si>
  <si>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</si>
  <si>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</si>
  <si>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</si>
  <si>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</si>
  <si>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</si>
  <si>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</si>
  <si>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</si>
  <si>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</si>
  <si>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</si>
  <si>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</si>
  <si>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</si>
  <si>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</si>
  <si>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</si>
  <si>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</si>
  <si>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</si>
  <si>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</si>
  <si>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</si>
  <si>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</si>
  <si>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</si>
  <si>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</si>
  <si>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</si>
  <si>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</si>
  <si>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</si>
  <si>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</si>
  <si>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</si>
  <si>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</si>
  <si>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</si>
  <si>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</si>
  <si>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</si>
  <si>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</si>
  <si>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</si>
  <si>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</si>
  <si>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</si>
  <si>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</si>
  <si>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</si>
  <si>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</si>
  <si>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</si>
  <si>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</si>
  <si>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</si>
  <si>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</si>
  <si>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</si>
  <si>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</si>
  <si>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</si>
  <si>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</si>
  <si>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</si>
  <si>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</si>
  <si>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</si>
  <si>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</si>
  <si>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</si>
  <si>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</si>
  <si>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</si>
  <si>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</si>
  <si>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</si>
  <si>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</si>
  <si>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</si>
  <si>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</si>
  <si>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</si>
  <si>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</si>
  <si>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</si>
  <si>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</si>
  <si>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</si>
  <si>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</si>
  <si>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</si>
  <si>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</si>
  <si>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</si>
  <si>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</si>
  <si>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</si>
  <si>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</si>
  <si>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</si>
  <si>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</si>
  <si>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</si>
  <si>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</si>
  <si>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</si>
  <si>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</si>
  <si>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</si>
  <si>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</si>
  <si>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</si>
  <si>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</si>
  <si>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</si>
  <si>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</si>
  <si>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</si>
  <si>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</si>
  <si>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</si>
  <si>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</si>
  <si>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</si>
  <si>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</si>
  <si>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</si>
  <si>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</si>
  <si>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</si>
  <si>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</si>
  <si>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</si>
  <si>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</si>
  <si>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</si>
  <si>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</si>
  <si>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</si>
  <si>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</si>
  <si>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</si>
  <si>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</si>
  <si>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</si>
  <si>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</si>
  <si>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</si>
  <si>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</si>
  <si>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</si>
  <si>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</si>
  <si>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</si>
  <si>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</si>
  <si>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</si>
  <si>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</si>
  <si>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</si>
  <si>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</si>
  <si>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</si>
  <si>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</si>
  <si>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</si>
  <si>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</si>
  <si>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</si>
  <si>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</si>
  <si>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</si>
  <si>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</si>
  <si>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</si>
  <si>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</si>
  <si>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</si>
  <si>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</si>
  <si>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</si>
  <si>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</si>
  <si>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</si>
  <si>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</si>
  <si>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</si>
  <si>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</si>
  <si>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</si>
  <si>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</si>
  <si>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</si>
  <si>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</si>
  <si>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</si>
  <si>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</si>
  <si>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</si>
  <si>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</si>
  <si>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</si>
  <si>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</si>
  <si>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</si>
  <si>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</si>
  <si>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</si>
  <si>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</si>
  <si>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</si>
  <si>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</si>
  <si>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</si>
  <si>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</si>
  <si>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</si>
  <si>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</si>
  <si>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</si>
  <si>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</si>
  <si>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</si>
  <si>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</si>
  <si>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</si>
  <si>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</si>
  <si>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</si>
  <si>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</si>
  <si>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</si>
  <si>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</si>
  <si>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</si>
  <si>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</si>
  <si>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</si>
  <si>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</si>
  <si>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</si>
  <si>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</si>
  <si>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</si>
  <si>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</si>
  <si>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</si>
  <si>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</si>
  <si>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</si>
  <si>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</si>
  <si>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</si>
  <si>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</si>
  <si>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</si>
  <si>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</si>
  <si>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</si>
  <si>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</si>
  <si>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</si>
  <si>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</si>
  <si>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</si>
  <si>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</si>
  <si>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</si>
  <si>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</si>
  <si>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</si>
  <si>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</si>
  <si>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</si>
  <si>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</si>
  <si>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</si>
  <si>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</si>
  <si>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</si>
  <si>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</si>
  <si>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</si>
  <si>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</si>
  <si>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</si>
  <si>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</si>
  <si>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</si>
  <si>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</si>
  <si>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</si>
  <si>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</si>
  <si>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</si>
  <si>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</si>
  <si>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</si>
  <si>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</si>
  <si>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</si>
  <si>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</si>
  <si>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</si>
  <si>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</si>
  <si>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</si>
  <si>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</si>
  <si>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</si>
  <si>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</si>
  <si>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</si>
  <si>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</si>
  <si>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</si>
  <si>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</si>
  <si>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</si>
  <si>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</si>
  <si>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</si>
  <si>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</si>
  <si>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</si>
  <si>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</si>
  <si>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</si>
  <si>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</si>
  <si>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</si>
  <si>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</si>
  <si>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</si>
  <si>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</si>
  <si>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</si>
  <si>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</si>
  <si>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</si>
  <si>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</si>
  <si>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</si>
  <si>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</si>
  <si>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</si>
  <si>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</si>
  <si>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</si>
  <si>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</si>
  <si>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</si>
  <si>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</si>
  <si>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</si>
  <si>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</si>
  <si>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</si>
  <si>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</si>
  <si>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</si>
  <si>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</si>
  <si>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</si>
  <si>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</si>
  <si>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</si>
  <si>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</si>
  <si>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</si>
  <si>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</si>
  <si>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</si>
  <si>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</si>
  <si>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</si>
  <si>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</si>
  <si>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</si>
  <si>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</si>
  <si>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</si>
  <si>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</si>
  <si>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</si>
  <si>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</si>
  <si>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</si>
  <si>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</si>
  <si>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</si>
  <si>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</si>
  <si>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</si>
  <si>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</si>
  <si>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</si>
  <si>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</si>
  <si>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</si>
  <si>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</si>
  <si>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</si>
  <si>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</si>
  <si>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</si>
  <si>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</si>
  <si>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</si>
  <si>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</si>
  <si>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</si>
  <si>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</si>
  <si>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</si>
  <si>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</si>
  <si>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</si>
  <si>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</si>
  <si>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</si>
  <si>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</si>
  <si>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</si>
  <si>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</si>
  <si>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</si>
  <si>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</si>
  <si>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</si>
  <si>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</si>
  <si>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</si>
  <si>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</si>
  <si>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</si>
  <si>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</si>
  <si>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</si>
  <si>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</si>
  <si>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</si>
  <si>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</si>
  <si>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</si>
  <si>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</si>
  <si>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</si>
  <si>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</si>
  <si>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</si>
  <si>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</si>
  <si>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</si>
  <si>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</si>
  <si>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</si>
  <si>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</si>
  <si>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</si>
  <si>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</si>
  <si>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</si>
  <si>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</si>
  <si>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</si>
  <si>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</si>
  <si>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</si>
  <si>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</si>
  <si>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</si>
  <si>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</si>
  <si>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</si>
  <si>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</si>
  <si>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</si>
  <si>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</si>
  <si>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</si>
  <si>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</si>
  <si>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</si>
  <si>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</si>
  <si>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</si>
  <si>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</si>
  <si>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</si>
  <si>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</si>
  <si>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</si>
  <si>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</si>
  <si>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</si>
  <si>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</si>
  <si>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</si>
  <si>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</si>
  <si>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</si>
  <si>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</si>
  <si>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</si>
  <si>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</si>
  <si>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</si>
  <si>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</si>
  <si>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</si>
  <si>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</si>
  <si>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</si>
  <si>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</si>
  <si>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</si>
  <si>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</si>
  <si>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</si>
  <si>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</si>
  <si>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</si>
  <si>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</si>
  <si>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</si>
  <si>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</si>
  <si>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</si>
  <si>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</si>
  <si>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</si>
  <si>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</si>
  <si>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</si>
  <si>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</si>
  <si>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</si>
  <si>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</si>
  <si>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</si>
  <si>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</si>
  <si>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</si>
  <si>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</si>
  <si>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</si>
  <si>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</si>
  <si>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</si>
  <si>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</si>
  <si>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</si>
  <si>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</si>
  <si>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</si>
  <si>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</si>
  <si>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</si>
  <si>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</si>
  <si>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</si>
  <si>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</si>
  <si>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</si>
  <si>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</si>
  <si>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</si>
  <si>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</si>
  <si>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</si>
  <si>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</si>
  <si>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</si>
  <si>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</si>
  <si>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</si>
  <si>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</si>
  <si>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</si>
  <si>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</si>
  <si>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</si>
  <si>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</si>
  <si>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</si>
  <si>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</si>
  <si>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</si>
  <si>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</si>
  <si>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</si>
  <si>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</si>
  <si>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</si>
  <si>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</si>
  <si>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</si>
  <si>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</si>
  <si>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</si>
  <si>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</si>
  <si>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</si>
  <si>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</si>
  <si>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</si>
  <si>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</si>
  <si>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</si>
  <si>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</si>
  <si>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</si>
  <si>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</si>
  <si>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</si>
  <si>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</si>
  <si>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</si>
  <si>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</si>
  <si>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</si>
  <si>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</si>
  <si>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</si>
  <si>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</si>
  <si>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</si>
  <si>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</si>
  <si>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</si>
  <si>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</si>
  <si>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</si>
  <si>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</si>
  <si>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</si>
  <si>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</si>
  <si>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</si>
  <si>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</si>
  <si>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</si>
  <si>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</si>
  <si>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</si>
  <si>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</si>
  <si>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</si>
  <si>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</si>
  <si>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</si>
  <si>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</si>
  <si>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</si>
  <si>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</si>
  <si>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</si>
  <si>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</si>
  <si>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</si>
  <si>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</si>
  <si>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</si>
  <si>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</si>
  <si>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</si>
  <si>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</si>
  <si>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</si>
  <si>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</si>
  <si>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</si>
  <si>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</si>
  <si>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</si>
  <si>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</si>
  <si>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</si>
  <si>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</si>
  <si>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</si>
  <si>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</si>
  <si>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</si>
  <si>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</si>
  <si>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</si>
  <si>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</si>
  <si>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</si>
  <si>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</si>
  <si>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</si>
  <si>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</si>
  <si>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</si>
  <si>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</si>
  <si>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</si>
  <si>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</si>
  <si>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</si>
  <si>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</si>
  <si>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</si>
  <si>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</si>
  <si>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</si>
  <si>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</si>
  <si>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</si>
  <si>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</si>
  <si>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</si>
  <si>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</si>
  <si>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</si>
  <si>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</si>
  <si>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</si>
  <si>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</si>
  <si>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</si>
  <si>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</si>
  <si>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</si>
  <si>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</si>
  <si>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</si>
  <si>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</si>
  <si>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</si>
  <si>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</si>
  <si>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</si>
  <si>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</si>
  <si>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</si>
  <si>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</si>
  <si>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</si>
  <si>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</si>
  <si>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</si>
  <si>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</si>
  <si>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</si>
  <si>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</si>
  <si>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</si>
  <si>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</si>
  <si>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</si>
  <si>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</si>
  <si>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</si>
  <si>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</si>
  <si>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</si>
  <si>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</si>
  <si>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</si>
  <si>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</si>
  <si>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</si>
  <si>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</si>
  <si>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</si>
  <si>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</si>
  <si>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</si>
  <si>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</si>
  <si>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</si>
  <si>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</si>
  <si>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</si>
  <si>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</si>
  <si>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</si>
  <si>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</si>
  <si>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</si>
  <si>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</si>
  <si>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</si>
  <si>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</si>
  <si>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</si>
  <si>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</si>
  <si>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</si>
  <si>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</si>
  <si>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</si>
  <si>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</si>
  <si>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</si>
  <si>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</si>
  <si>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</si>
  <si>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</si>
  <si>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</si>
  <si>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</si>
  <si>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</si>
  <si>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</si>
  <si>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</si>
  <si>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</si>
  <si>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</si>
  <si>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</si>
  <si>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</si>
  <si>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</si>
  <si>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</si>
  <si>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</si>
  <si>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</si>
  <si>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</si>
  <si>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</si>
  <si>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</si>
  <si>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</si>
  <si>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</si>
  <si>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</si>
  <si>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</si>
  <si>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</si>
  <si>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</si>
  <si>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</si>
  <si>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</si>
  <si>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</si>
  <si>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</si>
  <si>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</si>
  <si>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</si>
  <si>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</si>
  <si>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</si>
  <si>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</si>
  <si>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</si>
  <si>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</si>
  <si>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</si>
  <si>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</si>
  <si>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</si>
  <si>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</si>
  <si>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</si>
  <si>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</si>
  <si>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</si>
  <si>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</si>
  <si>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</si>
  <si>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</si>
  <si>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</si>
  <si>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</si>
  <si>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</si>
  <si>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</si>
  <si>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</si>
  <si>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</si>
  <si>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</si>
  <si>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</si>
  <si>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</si>
  <si>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</si>
  <si>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</si>
  <si>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</si>
  <si>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</si>
  <si>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</si>
  <si>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</si>
  <si>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</si>
  <si>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</si>
  <si>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</si>
  <si>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</si>
  <si>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</si>
  <si>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</si>
  <si>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</si>
  <si>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</si>
  <si>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</si>
  <si>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</si>
  <si>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</si>
  <si>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</si>
  <si>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</si>
  <si>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</si>
  <si>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</si>
  <si>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</si>
  <si>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</si>
  <si>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</si>
  <si>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</si>
  <si>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</si>
  <si>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</si>
  <si>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</si>
  <si>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</si>
  <si>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</si>
  <si>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</si>
  <si>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</si>
  <si>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</si>
  <si>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</si>
  <si>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</si>
  <si>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</si>
  <si>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</si>
  <si>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</si>
  <si>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</si>
  <si>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</si>
  <si>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</si>
  <si>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</si>
  <si>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</si>
  <si>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</si>
  <si>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</si>
  <si>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</si>
  <si>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</si>
  <si>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</si>
  <si>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</si>
  <si>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</si>
  <si>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</si>
  <si>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</si>
  <si>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</si>
  <si>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</si>
  <si>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</si>
  <si>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</si>
  <si>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</si>
  <si>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</si>
  <si>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</si>
  <si>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</si>
  <si>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</si>
  <si>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</si>
  <si>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</si>
  <si>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</si>
  <si>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</si>
  <si>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</si>
  <si>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</si>
  <si>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</si>
  <si>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</si>
  <si>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</si>
  <si>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</si>
  <si>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</si>
  <si>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</si>
  <si>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</si>
  <si>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</si>
  <si>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</si>
  <si>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</si>
  <si>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</si>
  <si>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</si>
  <si>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</si>
  <si>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</si>
  <si>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</si>
  <si>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</si>
  <si>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</si>
  <si>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</si>
  <si>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</si>
  <si>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</si>
  <si>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</si>
  <si>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</si>
  <si>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</si>
  <si>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</si>
  <si>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</si>
  <si>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</si>
  <si>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</si>
  <si>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</si>
  <si>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</si>
  <si>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</si>
  <si>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</si>
  <si>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</si>
  <si>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</si>
  <si>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</si>
  <si>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</si>
  <si>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</si>
  <si>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</si>
  <si>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</si>
  <si>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</si>
  <si>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</si>
  <si>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</si>
  <si>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</si>
  <si>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</si>
  <si>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</si>
  <si>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</si>
  <si>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</si>
  <si>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</si>
  <si>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</si>
  <si>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</si>
  <si>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</si>
  <si>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</si>
  <si>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</si>
  <si>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</si>
  <si>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</si>
  <si>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</si>
  <si>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</si>
  <si>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</si>
  <si>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</si>
  <si>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</si>
  <si>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</si>
  <si>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</si>
  <si>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</si>
  <si>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</si>
  <si>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</si>
  <si>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</si>
  <si>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</si>
  <si>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</si>
  <si>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</si>
  <si>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</si>
  <si>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</si>
  <si>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</si>
  <si>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</si>
  <si>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</si>
  <si>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</si>
  <si>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</si>
  <si>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</si>
  <si>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</si>
  <si>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</si>
  <si>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</si>
  <si>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</si>
  <si>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</si>
  <si>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</si>
  <si>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</si>
  <si>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</si>
  <si>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</si>
  <si>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</si>
  <si>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</si>
  <si>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</si>
  <si>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</si>
  <si>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</si>
  <si>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</si>
  <si>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</si>
  <si>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</si>
  <si>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</si>
  <si>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</si>
  <si>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</si>
  <si>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</si>
  <si>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</si>
  <si>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</si>
  <si>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</si>
  <si>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</si>
  <si>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</si>
  <si>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</si>
  <si>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</si>
  <si>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</si>
  <si>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</si>
  <si>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</si>
  <si>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</si>
  <si>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</si>
  <si>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</si>
  <si>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</si>
  <si>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</si>
  <si>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</si>
  <si>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</si>
  <si>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</si>
  <si>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</si>
  <si>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</si>
  <si>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</si>
  <si>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</si>
  <si>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</si>
  <si>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</si>
  <si>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</si>
  <si>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</si>
  <si>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</si>
  <si>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</si>
  <si>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</si>
  <si>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</si>
  <si>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</si>
  <si>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</si>
  <si>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</si>
  <si>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</si>
  <si>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</si>
  <si>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</si>
  <si>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</si>
  <si>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</si>
  <si>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</si>
  <si>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</si>
  <si>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</si>
  <si>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</si>
  <si>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</si>
  <si>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</si>
  <si>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</si>
  <si>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</si>
  <si>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</si>
  <si>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</si>
  <si>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</si>
  <si>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</si>
  <si>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</si>
  <si>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</si>
  <si>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</si>
  <si>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</si>
  <si>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</si>
  <si>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</si>
  <si>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</si>
  <si>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</si>
  <si>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</si>
  <si>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</si>
  <si>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</si>
  <si>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</si>
  <si>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</si>
  <si>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</si>
  <si>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</si>
  <si>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</si>
  <si>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</si>
  <si>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</si>
  <si>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</si>
  <si>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</si>
  <si>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</si>
  <si>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</si>
  <si>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</si>
  <si>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</si>
  <si>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</si>
  <si>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</si>
  <si>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</si>
  <si>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</si>
  <si>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</si>
  <si>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</si>
  <si>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</si>
  <si>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</si>
  <si>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</si>
  <si>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</si>
  <si>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</si>
  <si>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</si>
  <si>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</si>
  <si>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</si>
  <si>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</si>
  <si>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</si>
  <si>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</si>
  <si>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</si>
  <si>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</si>
  <si>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</si>
  <si>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</si>
  <si>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</si>
  <si>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</si>
  <si>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</si>
  <si>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</si>
  <si>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</si>
  <si>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</si>
  <si>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</si>
  <si>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</si>
  <si>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</si>
  <si>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</si>
  <si>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</si>
  <si>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</si>
  <si>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</si>
  <si>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</si>
  <si>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</si>
  <si>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</si>
  <si>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</si>
  <si>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</si>
  <si>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</si>
  <si>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</si>
  <si>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</si>
  <si>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</si>
  <si>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</si>
  <si>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</si>
  <si>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</si>
  <si>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</si>
  <si>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</si>
  <si>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</si>
  <si>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</si>
  <si>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</si>
  <si>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</si>
  <si>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</si>
  <si>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</si>
  <si>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</si>
  <si>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</si>
  <si>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</si>
  <si>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</si>
  <si>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</si>
  <si>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</si>
  <si>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</si>
  <si>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</si>
  <si>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</si>
  <si>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</si>
  <si>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</si>
  <si>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</si>
  <si>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</si>
  <si>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</si>
  <si>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</si>
  <si>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</si>
  <si>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</si>
  <si>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</si>
  <si>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</si>
  <si>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</si>
  <si>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</si>
  <si>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</si>
  <si>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</si>
  <si>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</si>
  <si>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</si>
  <si>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</si>
  <si>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</si>
  <si>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</si>
  <si>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</si>
  <si>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</si>
  <si>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</si>
  <si>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</si>
  <si>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</si>
  <si>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</si>
  <si>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</si>
  <si>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</si>
  <si>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</si>
  <si>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</si>
  <si>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</si>
  <si>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</si>
  <si>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</si>
  <si>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</si>
  <si>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</si>
  <si>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</si>
  <si>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</si>
  <si>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</si>
  <si>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</si>
  <si>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</si>
  <si>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</si>
  <si>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</si>
  <si>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</si>
  <si>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</si>
  <si>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</si>
  <si>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</si>
  <si>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</si>
  <si>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</si>
  <si>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</si>
  <si>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</si>
  <si>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</si>
  <si>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</si>
  <si>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</si>
  <si>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</si>
  <si>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</si>
  <si>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</si>
  <si>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</si>
  <si>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</si>
  <si>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</si>
  <si>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</si>
  <si>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</si>
  <si>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</si>
  <si>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</si>
  <si>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</si>
  <si>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</si>
  <si>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</si>
  <si>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</si>
  <si>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</si>
  <si>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</si>
  <si>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</si>
  <si>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</si>
  <si>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</si>
  <si>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</si>
  <si>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</si>
  <si>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</si>
  <si>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</si>
  <si>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</si>
  <si>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</si>
  <si>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</si>
  <si>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</si>
  <si>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</si>
  <si>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</si>
  <si>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</si>
  <si>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</si>
  <si>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</si>
  <si>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</si>
  <si>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</si>
  <si>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</si>
  <si>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</si>
  <si>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</si>
  <si>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</si>
  <si>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</si>
  <si>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</si>
  <si>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</si>
  <si>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</si>
  <si>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</si>
  <si>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</si>
  <si>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</si>
  <si>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</si>
  <si>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</si>
  <si>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</si>
  <si>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</si>
  <si>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</si>
  <si>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</si>
  <si>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</si>
  <si>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</si>
  <si>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</si>
  <si>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</si>
  <si>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</si>
  <si>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</si>
  <si>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</si>
  <si>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</si>
  <si>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</si>
  <si>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</si>
  <si>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</si>
  <si>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</si>
  <si>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</si>
  <si>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</si>
  <si>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</si>
  <si>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</si>
  <si>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</si>
  <si>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</si>
  <si>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</si>
  <si>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</si>
  <si>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</si>
  <si>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</si>
  <si>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</si>
  <si>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</si>
  <si>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</si>
  <si>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</si>
  <si>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</si>
  <si>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</si>
  <si>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</si>
  <si>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</si>
  <si>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</si>
  <si>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</si>
  <si>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</si>
  <si>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</si>
  <si>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</si>
  <si>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</si>
  <si>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</si>
  <si>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</si>
  <si>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</si>
  <si>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</si>
  <si>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</si>
  <si>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</si>
  <si>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</si>
  <si>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</si>
  <si>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</si>
  <si>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</si>
  <si>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</si>
  <si>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</si>
  <si>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</si>
  <si>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</si>
  <si>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</si>
  <si>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</si>
  <si>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</si>
  <si>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</si>
  <si>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</si>
  <si>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</si>
  <si>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</si>
  <si>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</si>
  <si>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</si>
  <si>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</si>
  <si>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</si>
  <si>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</si>
  <si>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</si>
  <si>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</si>
  <si>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</si>
  <si>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</si>
  <si>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</si>
  <si>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</si>
  <si>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</si>
  <si>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</si>
  <si>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</si>
  <si>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</si>
  <si>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</si>
  <si>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</si>
  <si>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</si>
  <si>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</si>
  <si>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</si>
  <si>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</si>
  <si>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</si>
  <si>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</si>
  <si>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</si>
  <si>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</si>
  <si>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</si>
  <si>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</si>
  <si>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</si>
  <si>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</si>
  <si>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</si>
  <si>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</si>
  <si>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</si>
  <si>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</si>
  <si>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</si>
  <si>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</si>
  <si>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</si>
  <si>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</si>
  <si>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</si>
  <si>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</si>
  <si>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</si>
  <si>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</si>
  <si>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</si>
  <si>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</si>
  <si>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</si>
  <si>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</si>
  <si>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</si>
  <si>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</si>
  <si>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</si>
  <si>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</si>
  <si>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</si>
  <si>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</si>
  <si>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</si>
  <si>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</si>
  <si>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</si>
  <si>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</si>
  <si>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</si>
  <si>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</si>
  <si>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</si>
  <si>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</si>
  <si>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</si>
  <si>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</si>
  <si>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</si>
  <si>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</si>
  <si>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</si>
  <si>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</si>
  <si>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</si>
  <si>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</si>
  <si>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</si>
  <si>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</si>
  <si>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</si>
  <si>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</si>
  <si>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</si>
  <si>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</si>
  <si>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</si>
  <si>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</si>
  <si>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</si>
  <si>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</si>
  <si>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</si>
  <si>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</si>
  <si>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</si>
  <si>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</si>
  <si>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</si>
  <si>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</si>
  <si>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</si>
  <si>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</si>
  <si>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</si>
  <si>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</si>
  <si>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</si>
  <si>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</si>
  <si>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</si>
  <si>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</si>
  <si>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</si>
  <si>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</si>
  <si>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</si>
  <si>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</si>
  <si>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</si>
  <si>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</si>
  <si>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</si>
  <si>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</si>
  <si>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</si>
  <si>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</si>
  <si>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</si>
  <si>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</si>
  <si>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</si>
  <si>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</si>
  <si>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</si>
  <si>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</si>
  <si>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</si>
  <si>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</si>
  <si>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</si>
  <si>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</si>
  <si>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</si>
  <si>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</si>
  <si>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</si>
  <si>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</si>
  <si>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</si>
  <si>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</si>
  <si>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</si>
  <si>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</si>
  <si>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</si>
  <si>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</si>
  <si>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</si>
  <si>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</si>
  <si>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</si>
  <si>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</si>
  <si>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</si>
  <si>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</si>
  <si>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</si>
  <si>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</si>
  <si>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</si>
  <si>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</si>
  <si>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</si>
  <si>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</si>
  <si>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</si>
  <si>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</si>
  <si>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</si>
  <si>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</si>
  <si>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</si>
  <si>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</si>
  <si>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</si>
  <si>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</si>
  <si>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</si>
  <si>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</si>
  <si>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</si>
  <si>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</si>
  <si>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</si>
  <si>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</si>
  <si>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</si>
  <si>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</si>
  <si>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</si>
  <si>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</si>
  <si>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</si>
  <si>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</si>
  <si>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</si>
  <si>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</si>
  <si>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</si>
  <si>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</si>
  <si>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</si>
  <si>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</si>
  <si>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</si>
  <si>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</si>
  <si>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</si>
  <si>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</si>
  <si>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</si>
  <si>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</si>
  <si>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</si>
  <si>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</si>
  <si>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</si>
  <si>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</si>
  <si>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</si>
  <si>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</si>
  <si>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</si>
  <si>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</si>
  <si>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</si>
  <si>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</si>
  <si>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</si>
  <si>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</si>
  <si>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</si>
  <si>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</si>
  <si>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</si>
  <si>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</si>
  <si>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</si>
  <si>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</si>
  <si>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</si>
  <si>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</si>
  <si>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</si>
  <si>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</si>
  <si>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</si>
  <si>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</si>
  <si>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</si>
  <si>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</si>
  <si>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</si>
  <si>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</si>
  <si>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</si>
  <si>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</si>
  <si>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</si>
  <si>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</si>
  <si>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</si>
  <si>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</si>
  <si>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</si>
  <si>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</si>
  <si>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</si>
  <si>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</si>
  <si>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</si>
  <si>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</si>
  <si>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</si>
  <si>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</si>
  <si>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</si>
  <si>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</si>
  <si>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</si>
  <si>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</si>
  <si>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</si>
  <si>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</si>
  <si>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</si>
  <si>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</si>
  <si>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</si>
  <si>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</si>
  <si>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</si>
  <si>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</si>
  <si>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</si>
  <si>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</si>
  <si>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</si>
  <si>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</si>
  <si>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</si>
  <si>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</si>
  <si>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</si>
  <si>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</si>
  <si>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</si>
  <si>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</si>
  <si>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</si>
  <si>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</si>
  <si>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</si>
  <si>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</si>
  <si>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</si>
  <si>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</si>
  <si>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</si>
  <si>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</si>
  <si>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</si>
  <si>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</si>
  <si>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</si>
  <si>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</si>
  <si>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</si>
  <si>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</si>
  <si>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</si>
  <si>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</si>
  <si>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</si>
  <si>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</si>
  <si>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</si>
  <si>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</si>
  <si>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</si>
  <si>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</si>
  <si>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</si>
  <si>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</si>
  <si>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</si>
  <si>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</si>
  <si>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</si>
  <si>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</si>
  <si>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</si>
  <si>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</si>
  <si>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</si>
  <si>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</si>
  <si>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</si>
  <si>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</si>
  <si>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</si>
  <si>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</si>
  <si>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</si>
  <si>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</si>
  <si>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</si>
  <si>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</si>
  <si>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</si>
  <si>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</si>
  <si>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</si>
  <si>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</si>
  <si>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</si>
  <si>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</si>
  <si>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</si>
  <si>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</si>
  <si>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</si>
  <si>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</si>
  <si>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</si>
  <si>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</si>
  <si>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</si>
  <si>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</si>
  <si>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</si>
  <si>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</si>
  <si>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</si>
  <si>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</si>
  <si>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</si>
  <si>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</si>
  <si>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</si>
  <si>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</si>
  <si>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</si>
  <si>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</si>
  <si>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</si>
  <si>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</si>
  <si>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</si>
  <si>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</si>
  <si>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</si>
  <si>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</si>
  <si>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</si>
  <si>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</si>
  <si>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</si>
  <si>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</si>
  <si>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</si>
  <si>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</si>
  <si>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</si>
  <si>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</si>
  <si>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</si>
  <si>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</si>
  <si>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</si>
  <si>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</si>
  <si>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</si>
  <si>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</si>
  <si>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</si>
  <si>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</si>
  <si>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</si>
  <si>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</si>
  <si>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</si>
  <si>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</si>
  <si>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</si>
  <si>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</si>
  <si>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</si>
  <si>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</si>
  <si>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</si>
  <si>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</si>
  <si>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</si>
  <si>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</si>
  <si>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</si>
  <si>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</si>
  <si>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</si>
  <si>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</si>
  <si>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</si>
  <si>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</si>
  <si>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</si>
  <si>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</si>
  <si>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</si>
  <si>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</si>
  <si>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</si>
  <si>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</si>
  <si>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</si>
  <si>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</si>
  <si>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</si>
  <si>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</si>
  <si>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</si>
  <si>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</si>
  <si>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</si>
  <si>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</si>
  <si>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</si>
  <si>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</si>
  <si>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</si>
  <si>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</si>
  <si>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</si>
  <si>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</si>
  <si>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</si>
  <si>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</si>
  <si>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</si>
  <si>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</si>
  <si>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</si>
  <si>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</si>
  <si>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</si>
  <si>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</si>
  <si>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</si>
  <si>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</si>
  <si>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</si>
  <si>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</si>
  <si>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</si>
  <si>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</si>
  <si>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</si>
  <si>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</si>
  <si>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</si>
  <si>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</si>
  <si>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</si>
  <si>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</si>
  <si>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</si>
  <si>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</si>
  <si>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</si>
  <si>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</si>
  <si>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</si>
  <si>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</si>
  <si>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</si>
  <si>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</si>
  <si>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</si>
  <si>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</si>
  <si>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</si>
  <si>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</si>
  <si>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</si>
  <si>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</si>
  <si>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</si>
  <si>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</si>
  <si>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</si>
  <si>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</si>
  <si>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</si>
  <si>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</si>
  <si>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</si>
  <si>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</si>
  <si>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</si>
  <si>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</si>
  <si>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</si>
  <si>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</si>
  <si>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</si>
  <si>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</si>
  <si>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</si>
  <si>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</si>
  <si>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</si>
  <si>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</si>
  <si>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</si>
  <si>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</si>
  <si>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</si>
  <si>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</si>
  <si>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</si>
  <si>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</si>
  <si>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</si>
  <si>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</si>
  <si>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</si>
  <si>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</si>
  <si>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</si>
  <si>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</si>
  <si>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</si>
  <si>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</si>
  <si>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</si>
  <si>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</si>
  <si>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</si>
  <si>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</si>
  <si>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</si>
  <si>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</si>
  <si>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</si>
  <si>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</si>
  <si>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</si>
  <si>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</si>
  <si>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</si>
  <si>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</si>
  <si>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</si>
  <si>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</si>
  <si>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</si>
  <si>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</si>
  <si>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</si>
  <si>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</si>
  <si>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</si>
  <si>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</si>
  <si>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</si>
  <si>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</si>
  <si>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</si>
  <si>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</si>
  <si>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</si>
  <si>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</si>
  <si>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</si>
  <si>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</si>
  <si>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</si>
  <si>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</si>
  <si>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</si>
  <si>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</si>
  <si>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</si>
  <si>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</si>
  <si>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</si>
  <si>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</si>
  <si>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</si>
  <si>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</si>
  <si>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</si>
  <si>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</si>
  <si>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</si>
  <si>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</si>
  <si>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</si>
  <si>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</si>
  <si>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</si>
  <si>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</si>
  <si>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</si>
  <si>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</si>
  <si>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</si>
  <si>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</si>
  <si>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</si>
  <si>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</si>
  <si>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</si>
  <si>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</si>
  <si>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</si>
  <si>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</si>
  <si>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</si>
  <si>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</si>
  <si>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</si>
  <si>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</si>
  <si>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</si>
  <si>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</si>
  <si>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</si>
  <si>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</si>
  <si>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</si>
  <si>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</si>
  <si>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</si>
  <si>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</si>
  <si>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</si>
  <si>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</si>
  <si>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</si>
  <si>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</si>
  <si>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</si>
  <si>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</si>
  <si>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</si>
  <si>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</si>
  <si>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</si>
  <si>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</si>
  <si>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</si>
  <si>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</si>
  <si>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</si>
  <si>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</si>
  <si>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</si>
  <si>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</si>
  <si>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</si>
  <si>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</si>
  <si>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</si>
  <si>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</si>
  <si>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</si>
  <si>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</si>
  <si>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</si>
  <si>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</si>
  <si>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</si>
  <si>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</si>
  <si>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</si>
  <si>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</si>
  <si>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</si>
  <si>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</si>
  <si>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</si>
  <si>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</si>
  <si>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</si>
  <si>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</si>
  <si>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</si>
  <si>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</si>
  <si>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</si>
  <si>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</si>
  <si>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</si>
  <si>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</si>
  <si>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</si>
  <si>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</si>
  <si>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</si>
  <si>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</si>
  <si>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</si>
  <si>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</si>
  <si>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</si>
  <si>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</si>
  <si>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</si>
  <si>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</si>
  <si>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</si>
  <si>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</si>
  <si>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</si>
  <si>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</si>
  <si>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</si>
  <si>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</si>
  <si>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</si>
  <si>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</si>
  <si>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</si>
  <si>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</si>
  <si>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</si>
  <si>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</si>
  <si>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</si>
  <si>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</si>
  <si>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</si>
  <si>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</si>
  <si>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</si>
  <si>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</si>
  <si>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</si>
  <si>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</si>
  <si>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</si>
  <si>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</si>
  <si>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</si>
  <si>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</si>
  <si>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</si>
  <si>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</si>
  <si>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</si>
  <si>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</si>
  <si>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</si>
  <si>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</si>
  <si>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</si>
  <si>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</si>
  <si>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</si>
  <si>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</si>
  <si>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</si>
  <si>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</si>
  <si>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</si>
  <si>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</si>
  <si>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</si>
  <si>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</si>
  <si>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</si>
  <si>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</si>
  <si>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</si>
  <si>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</si>
  <si>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</si>
  <si>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</si>
  <si>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</si>
  <si>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</si>
  <si>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</si>
  <si>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</si>
  <si>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</si>
  <si>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</si>
  <si>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</si>
  <si>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</si>
  <si>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</si>
  <si>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</si>
  <si>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</si>
  <si>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</si>
  <si>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</si>
  <si>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</si>
  <si>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</si>
  <si>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</si>
  <si>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</si>
  <si>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</si>
  <si>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</si>
  <si>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</si>
  <si>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</si>
  <si>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</si>
  <si>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</si>
  <si>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</si>
  <si>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</si>
  <si>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</si>
  <si>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</si>
  <si>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</si>
  <si>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</si>
  <si>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</si>
  <si>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</si>
  <si>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</si>
  <si>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</si>
  <si>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</si>
  <si>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</si>
  <si>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</si>
  <si>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</si>
  <si>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</si>
  <si>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</si>
  <si>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</si>
  <si>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</si>
  <si>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</si>
  <si>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</si>
  <si>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</si>
  <si>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</si>
  <si>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</si>
  <si>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</si>
  <si>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</si>
  <si>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</si>
  <si>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</si>
  <si>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</si>
  <si>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</si>
  <si>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</si>
  <si>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</si>
  <si>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</si>
  <si>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</si>
  <si>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</si>
  <si>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</si>
  <si>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</si>
  <si>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</si>
  <si>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</si>
  <si>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</si>
  <si>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</si>
  <si>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</si>
  <si>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</si>
  <si>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</si>
  <si>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</si>
  <si>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</si>
  <si>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</si>
  <si>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</si>
  <si>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</si>
  <si>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</si>
  <si>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</si>
  <si>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</si>
  <si>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</si>
  <si>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</si>
  <si>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</si>
  <si>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</si>
  <si>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</si>
  <si>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</si>
  <si>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</si>
  <si>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</si>
  <si>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</si>
  <si>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</si>
  <si>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</si>
  <si>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</si>
  <si>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</si>
  <si>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</si>
  <si>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</si>
  <si>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</si>
  <si>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</si>
  <si>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</si>
  <si>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</si>
  <si>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</si>
  <si>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</si>
  <si>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</si>
  <si>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</si>
  <si>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</si>
  <si>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</si>
  <si>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</si>
  <si>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</si>
  <si>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</si>
  <si>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</si>
  <si>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</si>
  <si>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</si>
  <si>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</si>
  <si>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</si>
  <si>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</si>
  <si>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</si>
  <si>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</si>
  <si>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</si>
  <si>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</si>
  <si>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</si>
  <si>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</si>
  <si>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</si>
  <si>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</si>
  <si>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</si>
  <si>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</si>
  <si>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</si>
  <si>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</si>
  <si>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</si>
  <si>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</si>
  <si>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</si>
  <si>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</si>
  <si>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</si>
  <si>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</si>
  <si>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</si>
  <si>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</si>
  <si>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</si>
  <si>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</si>
  <si>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</si>
  <si>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</si>
  <si>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</si>
  <si>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</si>
  <si>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</si>
  <si>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</si>
  <si>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</si>
  <si>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</si>
  <si>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</si>
  <si>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</si>
  <si>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</si>
  <si>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</si>
  <si>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</si>
  <si>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</si>
  <si>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</si>
  <si>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</si>
  <si>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</si>
  <si>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</si>
  <si>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</si>
  <si>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</si>
  <si>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</si>
  <si>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</si>
  <si>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</si>
  <si>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</si>
  <si>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</si>
  <si>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</si>
  <si>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</si>
  <si>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</si>
  <si>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</si>
  <si>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</si>
  <si>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</si>
  <si>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</si>
  <si>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</si>
  <si>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</si>
  <si>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</si>
  <si>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</si>
  <si>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</si>
  <si>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</si>
  <si>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</si>
  <si>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</si>
  <si>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</si>
  <si>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</si>
  <si>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</si>
  <si>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</si>
  <si>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</si>
  <si>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</si>
  <si>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</si>
  <si>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</si>
  <si>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</si>
  <si>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</si>
  <si>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</si>
  <si>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</si>
  <si>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</si>
  <si>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</si>
  <si>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</si>
  <si>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</si>
  <si>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</si>
  <si>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</si>
  <si>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</si>
  <si>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</si>
  <si>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</si>
  <si>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</si>
  <si>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</si>
  <si>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</si>
  <si>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</si>
  <si>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</si>
  <si>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</si>
  <si>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</si>
  <si>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</si>
  <si>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</si>
  <si>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</si>
  <si>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</si>
  <si>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</si>
  <si>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</si>
  <si>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</si>
  <si>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</si>
  <si>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</si>
  <si>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</si>
  <si>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</si>
  <si>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</si>
  <si>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</si>
  <si>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</si>
  <si>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</si>
  <si>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</si>
  <si>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</si>
  <si>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</si>
  <si>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</si>
  <si>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</si>
  <si>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</si>
  <si>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</si>
  <si>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</si>
  <si>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</si>
  <si>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</si>
  <si>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</si>
  <si>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</si>
  <si>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</si>
  <si>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</si>
  <si>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</si>
  <si>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</si>
  <si>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</si>
  <si>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</si>
  <si>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</si>
  <si>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</si>
  <si>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</si>
  <si>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</si>
  <si>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</si>
  <si>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</si>
  <si>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</si>
  <si>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</si>
  <si>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</si>
  <si>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</si>
  <si>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</si>
  <si>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</si>
  <si>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</si>
  <si>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</si>
  <si>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</si>
  <si>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</si>
  <si>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</si>
  <si>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</si>
  <si>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</si>
  <si>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</si>
  <si>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</si>
  <si>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</si>
  <si>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</si>
  <si>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</si>
  <si>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</si>
  <si>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</si>
  <si>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</si>
  <si>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</si>
  <si>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</si>
  <si>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</si>
  <si>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</si>
  <si>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</si>
  <si>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</si>
  <si>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</si>
  <si>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</si>
  <si>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</si>
  <si>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</si>
  <si>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</si>
  <si>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</si>
  <si>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</si>
  <si>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</si>
  <si>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</si>
  <si>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</si>
  <si>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</si>
  <si>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</si>
  <si>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</si>
  <si>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</si>
  <si>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</si>
  <si>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</si>
  <si>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</si>
  <si>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</si>
  <si>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</si>
  <si>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</si>
  <si>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</si>
  <si>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</si>
  <si>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</si>
  <si>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</si>
  <si>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</si>
  <si>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</si>
  <si>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</si>
  <si>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</si>
  <si>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</si>
  <si>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</si>
  <si>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</si>
  <si>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</si>
  <si>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</si>
  <si>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</si>
  <si>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</si>
  <si>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</si>
  <si>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</si>
  <si>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</si>
  <si>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</si>
  <si>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</si>
  <si>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</si>
  <si>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</si>
  <si>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</si>
  <si>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</si>
  <si>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</si>
  <si>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</si>
  <si>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</si>
  <si>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</si>
  <si>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</si>
  <si>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</si>
  <si>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</si>
  <si>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</si>
  <si>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</si>
  <si>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</si>
  <si>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</si>
  <si>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</si>
  <si>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</si>
  <si>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</si>
  <si>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</si>
  <si>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</si>
  <si>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</si>
  <si>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</si>
  <si>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</si>
  <si>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</si>
  <si>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</si>
  <si>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</si>
  <si>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</si>
  <si>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</si>
  <si>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</si>
  <si>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</si>
  <si>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</si>
  <si>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</si>
  <si>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</si>
  <si>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</si>
  <si>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</si>
  <si>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</si>
  <si>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</si>
  <si>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</si>
  <si>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</si>
  <si>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</si>
  <si>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</si>
  <si>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</si>
  <si>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</si>
  <si>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</si>
  <si>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</si>
  <si>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</si>
  <si>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</si>
  <si>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</si>
  <si>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</si>
  <si>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</si>
  <si>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</si>
  <si>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</si>
  <si>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</si>
  <si>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</si>
  <si>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</si>
  <si>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</si>
  <si>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</si>
  <si>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</si>
  <si>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</si>
  <si>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</si>
  <si>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</si>
  <si>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</si>
  <si>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</si>
  <si>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</si>
  <si>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</si>
  <si>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</si>
  <si>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</si>
  <si>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</si>
  <si>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</si>
  <si>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</si>
  <si>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</si>
  <si>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</si>
  <si>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</si>
  <si>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</si>
  <si>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</si>
  <si>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</si>
  <si>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</si>
  <si>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</si>
  <si>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</si>
  <si>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</si>
  <si>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</si>
  <si>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</si>
  <si>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</si>
  <si>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</si>
  <si>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</si>
  <si>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</si>
  <si>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</si>
  <si>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</si>
  <si>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</si>
  <si>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</si>
  <si>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</si>
  <si>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</si>
  <si>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</si>
  <si>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</si>
  <si>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</si>
  <si>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</si>
  <si>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</si>
  <si>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</si>
  <si>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</si>
  <si>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</si>
  <si>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</si>
  <si>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</si>
  <si>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</si>
  <si>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</si>
  <si>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</si>
  <si>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</si>
  <si>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</si>
  <si>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</si>
  <si>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</si>
  <si>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</si>
  <si>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</si>
  <si>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</si>
  <si>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</si>
  <si>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</si>
  <si>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</si>
  <si>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</si>
  <si>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</si>
  <si>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</si>
  <si>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</si>
  <si>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</si>
  <si>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</si>
  <si>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</si>
  <si>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</si>
  <si>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</si>
  <si>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</si>
  <si>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</si>
  <si>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</si>
  <si>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</si>
  <si>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</si>
  <si>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</si>
  <si>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</si>
  <si>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</si>
  <si>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</si>
  <si>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</si>
  <si>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</si>
  <si>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</si>
  <si>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</si>
  <si>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</si>
  <si>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</si>
  <si>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</si>
  <si>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</si>
  <si>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</si>
  <si>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</si>
  <si>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</si>
  <si>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</si>
  <si>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</si>
  <si>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</si>
  <si>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</si>
  <si>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</si>
  <si>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</si>
  <si>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</si>
  <si>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</si>
  <si>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</si>
  <si>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</si>
  <si>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</si>
  <si>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</si>
  <si>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</si>
  <si>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</si>
  <si>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</si>
  <si>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</si>
  <si>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</si>
  <si>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</si>
  <si>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</si>
  <si>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</si>
  <si>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</si>
  <si>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</si>
  <si>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</si>
  <si>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</si>
  <si>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</si>
  <si>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</si>
  <si>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</si>
  <si>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</si>
  <si>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</si>
  <si>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</si>
  <si>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</si>
  <si>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</si>
  <si>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</si>
  <si>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</si>
  <si>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</si>
  <si>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</si>
  <si>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</si>
  <si>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</si>
  <si>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</si>
  <si>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</si>
  <si>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</si>
  <si>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</si>
  <si>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</si>
  <si>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</si>
  <si>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</si>
  <si>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</si>
  <si>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</si>
  <si>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</si>
  <si>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</si>
  <si>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</si>
  <si>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</si>
  <si>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</si>
  <si>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</si>
  <si>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</si>
  <si>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</si>
  <si>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</si>
  <si>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</si>
  <si>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</si>
  <si>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</si>
  <si>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</si>
  <si>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</si>
  <si>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</si>
  <si>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</si>
  <si>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</si>
  <si>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</si>
  <si>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</si>
  <si>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</si>
  <si>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</si>
  <si>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</si>
  <si>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</si>
  <si>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</si>
  <si>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</si>
  <si>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</si>
  <si>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</si>
  <si>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</si>
  <si>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</si>
  <si>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</si>
  <si>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</si>
  <si>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</si>
  <si>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</si>
  <si>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</si>
  <si>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</si>
  <si>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</si>
  <si>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</si>
  <si>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</si>
  <si>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</si>
  <si>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</si>
  <si>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</si>
  <si>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</si>
  <si>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</si>
  <si>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</si>
  <si>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</si>
  <si>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</si>
  <si>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</si>
  <si>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</si>
  <si>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</si>
  <si>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</si>
  <si>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</si>
  <si>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</si>
  <si>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</si>
  <si>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</si>
  <si>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</si>
  <si>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</si>
  <si>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</si>
  <si>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</si>
  <si>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</si>
  <si>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</si>
  <si>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</si>
  <si>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</si>
  <si>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</si>
  <si>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</si>
  <si>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</si>
  <si>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</si>
  <si>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</si>
  <si>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</si>
  <si>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</si>
  <si>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</si>
  <si>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</si>
  <si>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</si>
  <si>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</si>
  <si>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</si>
  <si>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</si>
  <si>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</si>
  <si>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</si>
  <si>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</si>
  <si>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</si>
  <si>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</si>
  <si>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</si>
  <si>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</si>
  <si>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</si>
  <si>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</si>
  <si>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</si>
  <si>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</si>
  <si>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</si>
  <si>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</si>
  <si>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</si>
  <si>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</si>
  <si>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</si>
  <si>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</si>
  <si>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</si>
  <si>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</si>
  <si>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</si>
  <si>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</si>
  <si>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</si>
  <si>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</si>
  <si>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</si>
  <si>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</si>
  <si>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</si>
  <si>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</si>
  <si>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</si>
  <si>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</si>
  <si>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</si>
  <si>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</si>
  <si>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</si>
  <si>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</si>
  <si>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</si>
  <si>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</si>
  <si>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</si>
  <si>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</si>
  <si>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</si>
  <si>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</si>
  <si>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</si>
  <si>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</si>
  <si>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</si>
  <si>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</si>
  <si>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</si>
  <si>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</si>
  <si>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</si>
  <si>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</si>
  <si>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</si>
  <si>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</si>
  <si>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</si>
  <si>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</si>
  <si>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</si>
  <si>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</si>
  <si>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</si>
  <si>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</si>
  <si>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</si>
  <si>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</si>
  <si>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</si>
  <si>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</si>
  <si>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</si>
  <si>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</si>
  <si>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</si>
  <si>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</si>
  <si>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</si>
  <si>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</si>
  <si>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</si>
  <si>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</si>
  <si>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</si>
  <si>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</si>
  <si>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</si>
  <si>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</si>
  <si>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</si>
  <si>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</si>
  <si>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</si>
  <si>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</si>
  <si>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</si>
  <si>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</si>
  <si>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</si>
  <si>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</si>
  <si>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</si>
  <si>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</si>
  <si>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</si>
  <si>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</si>
  <si>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</si>
  <si>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</si>
  <si>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</si>
  <si>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</si>
  <si>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</si>
  <si>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</si>
  <si>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</si>
  <si>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</si>
  <si>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</si>
  <si>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</si>
  <si>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</si>
  <si>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</si>
  <si>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</si>
  <si>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</si>
  <si>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</si>
  <si>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</si>
  <si>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</si>
  <si>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</si>
  <si>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</si>
  <si>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</si>
  <si>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</si>
  <si>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</si>
  <si>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</si>
  <si>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</si>
  <si>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</si>
  <si>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</si>
  <si>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</si>
  <si>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</si>
  <si>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</si>
  <si>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</si>
  <si>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</si>
  <si>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</si>
  <si>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</si>
  <si>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</si>
  <si>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</si>
  <si>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</si>
  <si>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</si>
  <si>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</si>
  <si>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</si>
  <si>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</si>
  <si>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</si>
  <si>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</si>
  <si>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</si>
  <si>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</si>
  <si>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</si>
  <si>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</si>
  <si>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</si>
  <si>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</si>
  <si>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</si>
  <si>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</si>
  <si>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</si>
  <si>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</si>
  <si>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</si>
  <si>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</si>
  <si>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</si>
  <si>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</si>
  <si>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</si>
  <si>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</si>
  <si>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</si>
  <si>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</si>
  <si>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</si>
  <si>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</si>
  <si>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</si>
  <si>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</si>
  <si>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</si>
  <si>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</si>
  <si>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</si>
  <si>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</si>
  <si>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</si>
  <si>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</si>
  <si>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</si>
  <si>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</si>
  <si>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</si>
  <si>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</si>
  <si>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</si>
  <si>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</si>
  <si>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</si>
  <si>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</si>
  <si>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</si>
  <si>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</si>
  <si>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</si>
  <si>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</si>
  <si>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</si>
  <si>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</si>
  <si>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</si>
  <si>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</si>
  <si>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</si>
  <si>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</si>
  <si>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</si>
  <si>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</si>
  <si>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</si>
  <si>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</si>
  <si>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</si>
  <si>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</si>
  <si>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</si>
  <si>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</si>
  <si>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</si>
  <si>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</si>
  <si>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</si>
  <si>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</si>
  <si>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</si>
  <si>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</si>
  <si>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</si>
  <si>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</si>
  <si>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</si>
  <si>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</si>
  <si>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</si>
  <si>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</si>
  <si>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</si>
  <si>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</si>
  <si>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</si>
  <si>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</si>
  <si>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</si>
  <si>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</si>
  <si>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</si>
  <si>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</si>
  <si>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</si>
  <si>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</si>
  <si>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</si>
  <si>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</si>
  <si>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</si>
  <si>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</si>
  <si>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</si>
  <si>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</si>
  <si>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</si>
  <si>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</si>
  <si>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</si>
  <si>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</si>
  <si>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</si>
  <si>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</si>
  <si>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</si>
  <si>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</si>
  <si>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</si>
  <si>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</si>
  <si>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</si>
  <si>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</si>
  <si>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</si>
  <si>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</si>
  <si>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</si>
  <si>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</si>
  <si>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</si>
  <si>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</si>
  <si>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</si>
  <si>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</si>
  <si>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</si>
  <si>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</si>
  <si>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</si>
  <si>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</si>
  <si>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</si>
  <si>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</si>
  <si>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</si>
  <si>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</si>
  <si>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</si>
  <si>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</si>
  <si>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</si>
  <si>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</si>
  <si>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</si>
  <si>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</si>
  <si>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</si>
  <si>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</si>
  <si>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</si>
  <si>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</si>
  <si>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</si>
  <si>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</si>
  <si>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</si>
  <si>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</si>
  <si>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</si>
  <si>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</si>
  <si>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</si>
  <si>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</si>
  <si>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</si>
  <si>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</si>
  <si>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</si>
  <si>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</si>
  <si>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</si>
  <si>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</si>
  <si>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</si>
  <si>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</si>
  <si>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</si>
  <si>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</si>
  <si>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</si>
  <si>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</si>
  <si>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</si>
  <si>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</si>
  <si>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</si>
  <si>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</si>
  <si>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</si>
  <si>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</si>
  <si>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</si>
  <si>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</si>
  <si>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</si>
  <si>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</si>
  <si>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</si>
  <si>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</si>
  <si>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</si>
  <si>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</si>
  <si>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</si>
  <si>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</si>
  <si>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</si>
  <si>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</si>
  <si>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</si>
  <si>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</si>
  <si>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</si>
  <si>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</si>
  <si>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</si>
  <si>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</si>
  <si>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</si>
  <si>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</si>
  <si>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</si>
  <si>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</si>
  <si>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</si>
  <si>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</si>
  <si>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</si>
  <si>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</si>
  <si>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</si>
  <si>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</si>
  <si>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</si>
  <si>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</si>
  <si>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</si>
  <si>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</si>
  <si>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</si>
  <si>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</si>
  <si>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</si>
  <si>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</si>
  <si>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</si>
  <si>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</si>
  <si>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</si>
  <si>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</si>
  <si>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</si>
  <si>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</si>
  <si>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</si>
  <si>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</si>
  <si>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</si>
  <si>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</si>
  <si>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</si>
  <si>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</si>
  <si>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</si>
  <si>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</si>
  <si>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</si>
  <si>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</si>
  <si>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</si>
  <si>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</si>
  <si>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</si>
  <si>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</si>
  <si>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</si>
  <si>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</si>
  <si>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</si>
  <si>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</si>
  <si>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</si>
  <si>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</si>
  <si>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</si>
  <si>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</si>
  <si>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</si>
  <si>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</si>
  <si>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</si>
  <si>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</si>
  <si>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</si>
  <si>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</si>
  <si>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</si>
  <si>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</si>
  <si>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</si>
  <si>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</si>
  <si>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</si>
  <si>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</si>
  <si>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</si>
  <si>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</si>
  <si>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</si>
  <si>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</si>
  <si>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</si>
  <si>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</si>
  <si>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</si>
  <si>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</si>
  <si>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</si>
  <si>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</si>
  <si>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</si>
  <si>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</si>
  <si>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</si>
  <si>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</si>
  <si>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</si>
  <si>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</si>
  <si>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</si>
  <si>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</si>
  <si>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</si>
  <si>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</si>
  <si>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</si>
  <si>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</si>
  <si>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</si>
  <si>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</si>
  <si>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</si>
  <si>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</si>
  <si>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</si>
  <si>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</si>
  <si>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</si>
  <si>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</si>
  <si>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</si>
  <si>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</si>
  <si>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</si>
  <si>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</si>
  <si>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</si>
  <si>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</si>
  <si>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</si>
  <si>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</si>
  <si>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</si>
  <si>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</si>
  <si>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</si>
  <si>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</si>
  <si>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</si>
  <si>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</si>
  <si>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</si>
  <si>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</si>
  <si>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</si>
  <si>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</si>
  <si>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</si>
  <si>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</si>
  <si>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</si>
  <si>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</si>
  <si>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</si>
  <si>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</si>
  <si>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</si>
  <si>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</si>
  <si>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</si>
  <si>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</si>
  <si>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</si>
  <si>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</si>
  <si>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</si>
  <si>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</si>
  <si>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</si>
  <si>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</si>
  <si>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</si>
  <si>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</si>
  <si>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</si>
  <si>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</si>
  <si>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</si>
  <si>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</si>
  <si>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</si>
  <si>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</si>
  <si>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</si>
  <si>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</si>
  <si>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</si>
  <si>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</si>
  <si>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</si>
  <si>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</si>
  <si>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</si>
  <si>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</si>
  <si>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</si>
  <si>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</si>
  <si>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</si>
  <si>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</si>
  <si>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</si>
  <si>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</si>
  <si>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</si>
  <si>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</si>
  <si>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</si>
  <si>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</si>
  <si>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</si>
  <si>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</si>
  <si>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</si>
  <si>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</si>
  <si>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</si>
  <si>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</si>
  <si>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</si>
  <si>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</si>
  <si>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</si>
  <si>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</si>
  <si>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</si>
  <si>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</si>
  <si>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</si>
  <si>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</si>
  <si>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</si>
  <si>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</si>
  <si>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</si>
  <si>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</si>
  <si>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</si>
  <si>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</si>
  <si>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</si>
  <si>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</si>
  <si>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</si>
  <si>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</si>
  <si>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</si>
  <si>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</si>
  <si>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</si>
  <si>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</si>
  <si>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</si>
  <si>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</si>
  <si>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</si>
  <si>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</si>
  <si>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</si>
  <si>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</si>
  <si>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</si>
  <si>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</si>
  <si>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</si>
  <si>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</si>
  <si>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</si>
  <si>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</si>
  <si>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</si>
  <si>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</si>
  <si>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</si>
  <si>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</si>
  <si>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</si>
  <si>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</si>
  <si>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</si>
  <si>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</si>
  <si>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</si>
  <si>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</si>
  <si>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</si>
  <si>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</si>
  <si>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</si>
  <si>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</si>
  <si>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</si>
  <si>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</si>
  <si>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</si>
  <si>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</si>
  <si>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</si>
  <si>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</si>
  <si>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</si>
  <si>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</si>
  <si>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</si>
  <si>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</si>
  <si>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</si>
  <si>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</si>
  <si>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</si>
  <si>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</si>
  <si>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</si>
  <si>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</si>
  <si>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</si>
  <si>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</si>
  <si>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</si>
  <si>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</si>
  <si>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</si>
  <si>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</si>
  <si>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</si>
  <si>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</si>
  <si>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</si>
  <si>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</si>
  <si>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</si>
  <si>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</si>
  <si>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</si>
  <si>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</si>
  <si>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</si>
  <si>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</si>
  <si>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</si>
  <si>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</si>
  <si>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</si>
  <si>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</si>
  <si>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</si>
  <si>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</si>
  <si>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</si>
  <si>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</si>
  <si>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</si>
  <si>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</si>
  <si>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</si>
  <si>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</si>
  <si>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</si>
  <si>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</si>
  <si>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</si>
  <si>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</si>
  <si>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</si>
  <si>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</si>
  <si>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</si>
  <si>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</si>
  <si>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</si>
  <si>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</si>
  <si>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</si>
  <si>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</si>
  <si>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</si>
  <si>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</si>
  <si>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</si>
  <si>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</si>
  <si>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</si>
  <si>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</si>
  <si>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</si>
  <si>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</si>
  <si>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</si>
  <si>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</si>
  <si>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</si>
  <si>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</si>
  <si>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</si>
  <si>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</si>
  <si>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</si>
  <si>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</si>
  <si>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</si>
  <si>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</si>
  <si>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</si>
  <si>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</si>
  <si>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</si>
  <si>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</si>
  <si>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</si>
  <si>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</si>
  <si>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</si>
  <si>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</si>
  <si>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</si>
  <si>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</si>
  <si>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</si>
  <si>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</si>
  <si>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</si>
  <si>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</si>
  <si>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</si>
  <si>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</si>
  <si>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</si>
  <si>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</si>
  <si>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</si>
  <si>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</si>
  <si>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</si>
  <si>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</si>
  <si>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</si>
  <si>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</si>
  <si>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</si>
  <si>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</si>
  <si>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</si>
  <si>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</si>
  <si>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</si>
  <si>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</si>
  <si>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</si>
  <si>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</si>
  <si>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</si>
  <si>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</si>
  <si>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</si>
  <si>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</si>
  <si>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</si>
  <si>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</si>
  <si>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</si>
  <si>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</si>
  <si>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</si>
  <si>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</si>
  <si>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</si>
  <si>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</si>
  <si>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</si>
  <si>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</si>
  <si>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</si>
  <si>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</si>
  <si>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</si>
  <si>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</si>
  <si>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</si>
  <si>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</si>
  <si>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</si>
  <si>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</si>
  <si>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</si>
  <si>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</si>
  <si>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</si>
  <si>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</si>
  <si>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</si>
  <si>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</si>
  <si>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</si>
  <si>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</si>
  <si>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</si>
  <si>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</si>
  <si>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</si>
  <si>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</si>
  <si>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</si>
  <si>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</si>
  <si>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</si>
  <si>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</si>
  <si>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</si>
  <si>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</si>
  <si>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</si>
  <si>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</si>
  <si>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</si>
  <si>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</si>
  <si>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</si>
  <si>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</si>
  <si>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</si>
  <si>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</si>
  <si>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</si>
  <si>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</si>
  <si>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</si>
  <si>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</si>
  <si>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</si>
  <si>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</si>
  <si>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</si>
  <si>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</si>
  <si>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</si>
  <si>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</si>
  <si>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</si>
  <si>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</si>
  <si>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</si>
  <si>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</si>
  <si>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</si>
  <si>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</si>
  <si>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</si>
  <si>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</si>
  <si>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</si>
  <si>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</si>
  <si>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</si>
  <si>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</si>
  <si>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</si>
  <si>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</si>
  <si>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</si>
  <si>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</si>
  <si>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</si>
  <si>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</si>
  <si>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</si>
  <si>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</si>
  <si>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</si>
  <si>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</si>
  <si>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</si>
  <si>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</si>
  <si>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</si>
  <si>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</si>
  <si>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</si>
  <si>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</si>
  <si>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</si>
  <si>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</si>
  <si>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</si>
  <si>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</si>
  <si>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</si>
  <si>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</si>
  <si>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</si>
  <si>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</si>
  <si>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</si>
  <si>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</si>
  <si>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</si>
  <si>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</si>
  <si>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</si>
  <si>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</si>
  <si>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</si>
  <si>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</si>
  <si>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</si>
  <si>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</si>
  <si>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</si>
  <si>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</si>
  <si>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</si>
  <si>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</si>
  <si>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</si>
  <si>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</si>
  <si>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</si>
  <si>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</si>
  <si>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</si>
  <si>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</si>
  <si>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</si>
  <si>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</si>
  <si>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</si>
  <si>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</si>
  <si>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</si>
  <si>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</si>
  <si>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</si>
  <si>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</si>
  <si>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</si>
  <si>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</si>
  <si>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</si>
  <si>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</si>
  <si>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</si>
  <si>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</si>
  <si>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</si>
  <si>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</si>
  <si>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</si>
  <si>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</si>
  <si>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</si>
  <si>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</si>
  <si>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</si>
  <si>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</si>
  <si>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</si>
  <si>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</si>
  <si>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</si>
  <si>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</si>
  <si>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</si>
  <si>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</si>
  <si>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</si>
  <si>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</si>
  <si>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</si>
  <si>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</si>
  <si>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</si>
  <si>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</si>
  <si>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</si>
  <si>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</si>
  <si>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</si>
  <si>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</si>
  <si>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</si>
  <si>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</si>
  <si>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</si>
  <si>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</si>
  <si>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</si>
  <si>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</si>
  <si>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</si>
  <si>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</si>
  <si>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</si>
  <si>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</si>
  <si>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</si>
  <si>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</si>
  <si>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</si>
  <si>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</si>
  <si>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</si>
  <si>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</si>
  <si>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</si>
  <si>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</si>
  <si>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</si>
  <si>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</si>
  <si>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</si>
  <si>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</si>
  <si>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</si>
  <si>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</si>
  <si>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</si>
  <si>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</si>
  <si>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</si>
  <si>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</si>
  <si>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</si>
  <si>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</si>
  <si>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</si>
  <si>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</si>
  <si>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</si>
  <si>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</si>
  <si>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</si>
  <si>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</si>
  <si>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</si>
  <si>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</si>
  <si>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</si>
  <si>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</si>
  <si>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</si>
  <si>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</si>
  <si>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</si>
  <si>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</si>
  <si>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</si>
  <si>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</si>
  <si>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</si>
  <si>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</si>
  <si>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</si>
  <si>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</si>
  <si>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</si>
  <si>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</si>
  <si>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</si>
  <si>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</si>
  <si>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</si>
  <si>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</si>
  <si>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</si>
  <si>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</si>
  <si>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</si>
  <si>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</si>
  <si>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</si>
  <si>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</si>
  <si>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</si>
  <si>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</si>
  <si>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</si>
  <si>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</si>
  <si>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</si>
  <si>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</si>
  <si>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</si>
  <si>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</si>
  <si>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</si>
  <si>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</si>
  <si>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</si>
  <si>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</si>
  <si>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</si>
  <si>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</si>
  <si>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</si>
  <si>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</si>
  <si>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</si>
  <si>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</si>
  <si>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</si>
  <si>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</si>
  <si>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</si>
  <si>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</si>
  <si>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</si>
  <si>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</si>
  <si>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</si>
  <si>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</si>
  <si>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</si>
  <si>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</si>
  <si>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</si>
  <si>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</si>
  <si>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</si>
  <si>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</si>
  <si>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</si>
  <si>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</si>
  <si>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</si>
  <si>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</si>
  <si>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</si>
  <si>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</si>
  <si>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</si>
  <si>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</si>
  <si>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</si>
  <si>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</si>
  <si>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</si>
  <si>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</si>
  <si>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</si>
  <si>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</si>
  <si>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</si>
  <si>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</si>
  <si>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</si>
  <si>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</si>
  <si>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</si>
  <si>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</si>
  <si>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</si>
  <si>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</si>
  <si>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</si>
  <si>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</si>
  <si>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</si>
  <si>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</si>
  <si>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</si>
  <si>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</si>
  <si>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</si>
  <si>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</si>
  <si>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</si>
  <si>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</si>
  <si>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</si>
  <si>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</si>
  <si>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</si>
  <si>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</si>
  <si>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</si>
  <si>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</si>
  <si>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</si>
  <si>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</si>
  <si>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</si>
  <si>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</si>
  <si>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</si>
  <si>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</si>
  <si>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</si>
  <si>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</si>
  <si>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</si>
  <si>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</si>
  <si>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</si>
  <si>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</si>
  <si>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</si>
  <si>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</si>
  <si>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</si>
  <si>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</si>
  <si>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</si>
  <si>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</si>
  <si>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</si>
  <si>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</si>
  <si>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</si>
  <si>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</si>
  <si>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</si>
  <si>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</si>
  <si>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</si>
  <si>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</si>
  <si>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</si>
  <si>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</si>
  <si>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</si>
  <si>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</si>
  <si>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</si>
  <si>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</si>
  <si>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</si>
  <si>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</si>
  <si>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</si>
  <si>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</si>
  <si>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</si>
  <si>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</si>
  <si>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</si>
  <si>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</si>
  <si>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</si>
  <si>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</si>
  <si>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</si>
  <si>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</si>
  <si>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</si>
  <si>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</si>
  <si>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</si>
  <si>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</si>
  <si>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</si>
  <si>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</si>
  <si>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</si>
  <si>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</si>
  <si>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</si>
  <si>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</si>
  <si>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</si>
  <si>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</si>
  <si>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</si>
  <si>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</si>
  <si>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</si>
  <si>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</si>
  <si>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</si>
  <si>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</si>
  <si>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</si>
  <si>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</si>
  <si>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</si>
  <si>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</si>
  <si>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</si>
  <si>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</si>
  <si>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</si>
  <si>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</si>
  <si>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</si>
  <si>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</si>
  <si>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</si>
  <si>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</si>
  <si>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</si>
  <si>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</si>
  <si>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</si>
  <si>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</si>
  <si>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</si>
  <si>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</si>
  <si>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</si>
  <si>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</si>
  <si>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</si>
  <si>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</si>
  <si>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</si>
  <si>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</si>
  <si>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</si>
  <si>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</si>
  <si>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</si>
  <si>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</si>
  <si>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</si>
  <si>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</si>
  <si>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</si>
  <si>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</si>
  <si>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</si>
  <si>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</si>
  <si>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</si>
  <si>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</si>
  <si>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</si>
  <si>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</si>
  <si>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</si>
  <si>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</si>
  <si>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</si>
  <si>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</si>
  <si>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</si>
  <si>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</si>
  <si>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</si>
  <si>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</si>
  <si>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</si>
  <si>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</si>
  <si>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</si>
  <si>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</si>
  <si>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</si>
  <si>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</si>
  <si>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</si>
  <si>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</si>
  <si>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</si>
  <si>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</si>
  <si>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</si>
  <si>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</si>
  <si>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</si>
  <si>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</si>
  <si>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</si>
  <si>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</si>
  <si>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</si>
  <si>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</si>
  <si>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</si>
  <si>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</si>
  <si>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</si>
  <si>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</si>
  <si>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</si>
  <si>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</si>
  <si>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</si>
  <si>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</si>
  <si>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</si>
  <si>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</si>
  <si>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</si>
  <si>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</si>
  <si>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</si>
  <si>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</si>
  <si>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</si>
  <si>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</si>
  <si>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</si>
  <si>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</si>
  <si>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</si>
  <si>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</si>
  <si>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</si>
  <si>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</si>
  <si>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</si>
  <si>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</si>
  <si>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</si>
  <si>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</si>
  <si>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</si>
  <si>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</si>
  <si>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</si>
  <si>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</si>
  <si>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</si>
  <si>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</si>
  <si>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</si>
  <si>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</si>
  <si>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</si>
  <si>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</si>
  <si>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</si>
  <si>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</si>
  <si>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</si>
  <si>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</si>
  <si>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</si>
  <si>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</si>
  <si>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</si>
  <si>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</si>
  <si>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</si>
  <si>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</si>
  <si>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</si>
  <si>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</si>
  <si>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</si>
  <si>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</si>
  <si>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</si>
  <si>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</si>
  <si>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</si>
  <si>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</si>
  <si>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</si>
  <si>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</si>
  <si>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</si>
  <si>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</si>
  <si>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</si>
  <si>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</si>
  <si>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</si>
  <si>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</si>
  <si>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</si>
  <si>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</si>
  <si>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</si>
  <si>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</si>
  <si>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</si>
  <si>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</si>
  <si>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</si>
  <si>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</si>
  <si>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</si>
  <si>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</si>
  <si>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</si>
  <si>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</si>
  <si>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</si>
  <si>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</si>
  <si>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</si>
  <si>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</si>
  <si>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</si>
  <si>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</si>
  <si>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</si>
  <si>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</si>
  <si>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</si>
  <si>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</si>
  <si>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</si>
  <si>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</si>
  <si>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</si>
  <si>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</si>
  <si>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</si>
  <si>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</si>
  <si>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</si>
  <si>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</si>
  <si>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</si>
  <si>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</si>
  <si>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</si>
  <si>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</si>
  <si>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</si>
  <si>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</si>
  <si>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</si>
  <si>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</si>
  <si>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</si>
  <si>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</si>
  <si>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</si>
  <si>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</si>
  <si>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</si>
  <si>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</si>
  <si>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</si>
  <si>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</si>
  <si>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</si>
  <si>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</si>
  <si>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</si>
  <si>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</si>
  <si>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</si>
  <si>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</si>
  <si>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</si>
  <si>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</si>
  <si>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</si>
  <si>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</si>
  <si>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</si>
  <si>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</si>
  <si>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</si>
  <si>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</si>
  <si>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</si>
  <si>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</si>
  <si>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</si>
  <si>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</si>
  <si>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</si>
  <si>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</si>
  <si>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</si>
  <si>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</si>
  <si>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</si>
  <si>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</si>
  <si>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</si>
  <si>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</si>
  <si>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</si>
  <si>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</si>
  <si>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</si>
  <si>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</si>
  <si>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</si>
  <si>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</si>
  <si>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</si>
  <si>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</si>
  <si>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</si>
  <si>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</si>
  <si>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</si>
  <si>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</si>
  <si>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</si>
  <si>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</si>
  <si>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</si>
  <si>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</si>
  <si>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</si>
  <si>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</si>
  <si>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</si>
  <si>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</si>
  <si>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</si>
  <si>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</si>
  <si>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</si>
  <si>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</si>
  <si>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</si>
  <si>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</si>
  <si>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</si>
  <si>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</si>
  <si>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</si>
  <si>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</si>
  <si>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</si>
  <si>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</si>
  <si>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</si>
  <si>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</si>
  <si>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</si>
  <si>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</si>
  <si>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</si>
  <si>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</si>
  <si>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</si>
  <si>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</si>
  <si>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</si>
  <si>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</si>
  <si>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</si>
  <si>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</si>
  <si>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</si>
  <si>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</si>
  <si>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</si>
  <si>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</si>
  <si>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</si>
  <si>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</si>
  <si>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</si>
  <si>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</si>
  <si>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</si>
  <si>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</si>
  <si>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</si>
  <si>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</si>
  <si>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</si>
  <si>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</si>
  <si>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</si>
  <si>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</si>
  <si>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</si>
  <si>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</si>
  <si>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</si>
  <si>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</si>
  <si>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</si>
  <si>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</si>
  <si>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</si>
  <si>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</si>
  <si>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</si>
  <si>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</si>
  <si>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</si>
  <si>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</si>
  <si>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</si>
  <si>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</si>
  <si>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</si>
  <si>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</si>
  <si>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</si>
  <si>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</si>
  <si>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</si>
  <si>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</si>
  <si>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</si>
  <si>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</si>
  <si>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</si>
  <si>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</si>
  <si>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</si>
  <si>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</si>
  <si>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</si>
  <si>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</si>
  <si>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</si>
  <si>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</si>
  <si>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</si>
  <si>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</si>
  <si>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</si>
  <si>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</si>
  <si>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</si>
  <si>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</si>
  <si>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</si>
  <si>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</si>
  <si>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</si>
  <si>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</si>
  <si>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</si>
  <si>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</si>
  <si>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</si>
  <si>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</si>
  <si>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</si>
  <si>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</si>
  <si>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</si>
  <si>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</si>
  <si>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</si>
  <si>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</si>
  <si>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</si>
  <si>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</si>
  <si>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</si>
  <si>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</si>
  <si>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</si>
  <si>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</si>
  <si>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</si>
  <si>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</si>
  <si>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</si>
  <si>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</si>
  <si>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</si>
  <si>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</si>
  <si>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</si>
  <si>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</si>
  <si>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</si>
  <si>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</si>
  <si>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</si>
  <si>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</si>
  <si>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</si>
  <si>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</si>
  <si>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</si>
  <si>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</si>
  <si>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</si>
  <si>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</si>
  <si>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</si>
  <si>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</si>
  <si>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</si>
  <si>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</si>
  <si>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</si>
  <si>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</si>
  <si>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</si>
  <si>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</si>
  <si>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</si>
  <si>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</si>
  <si>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</si>
  <si>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</si>
  <si>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</si>
  <si>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</si>
  <si>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</si>
  <si>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</si>
  <si>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</si>
  <si>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</si>
  <si>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</si>
  <si>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</si>
  <si>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</si>
  <si>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</si>
  <si>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</si>
  <si>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</si>
  <si>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</si>
  <si>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</si>
  <si>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</si>
  <si>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</si>
  <si>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</si>
  <si>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</si>
  <si>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</si>
  <si>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</si>
  <si>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</si>
  <si>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</si>
  <si>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</si>
  <si>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</si>
  <si>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</si>
  <si>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</si>
  <si>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</si>
  <si>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</si>
  <si>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</si>
  <si>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</si>
  <si>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</si>
  <si>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</si>
  <si>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</si>
  <si>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</si>
  <si>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</si>
  <si>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</si>
  <si>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</si>
  <si>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</si>
  <si>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</si>
  <si>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</si>
  <si>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</si>
  <si>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</si>
  <si>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</si>
  <si>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</si>
  <si>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</si>
  <si>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</si>
  <si>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</si>
  <si>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</si>
  <si>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</si>
  <si>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</si>
  <si>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</si>
  <si>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</si>
  <si>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</si>
  <si>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</si>
  <si>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</si>
  <si>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</si>
  <si>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</si>
  <si>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</si>
  <si>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</si>
  <si>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</si>
  <si>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</si>
  <si>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</si>
  <si>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</si>
  <si>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</si>
  <si>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</si>
  <si>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</si>
  <si>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</si>
  <si>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</si>
  <si>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</si>
  <si>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</si>
  <si>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</si>
  <si>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</si>
  <si>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</si>
  <si>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</si>
  <si>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</si>
  <si>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</si>
  <si>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</si>
  <si>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</si>
  <si>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</si>
  <si>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</si>
  <si>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</si>
  <si>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</si>
  <si>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</si>
  <si>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</si>
  <si>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</si>
  <si>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</si>
  <si>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</si>
  <si>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</si>
  <si>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</si>
  <si>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</si>
  <si>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</si>
  <si>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</si>
  <si>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</si>
  <si>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</si>
  <si>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</si>
  <si>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</si>
  <si>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</si>
  <si>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</si>
  <si>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</si>
  <si>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</si>
  <si>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</si>
  <si>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</si>
  <si>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</si>
  <si>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</si>
  <si>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</si>
  <si>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</si>
  <si>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</si>
  <si>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</si>
  <si>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</si>
  <si>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</si>
  <si>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</si>
  <si>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</si>
  <si>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</si>
  <si>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</si>
  <si>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</si>
  <si>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</si>
  <si>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</si>
  <si>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</si>
  <si>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</si>
  <si>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</si>
  <si>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</si>
  <si>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</si>
  <si>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</si>
  <si>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</si>
  <si>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</si>
  <si>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</si>
  <si>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</si>
  <si>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</si>
  <si>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</si>
  <si>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</si>
  <si>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</si>
  <si>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</si>
  <si>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</si>
  <si>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</si>
  <si>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</si>
  <si>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</si>
  <si>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</si>
  <si>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</si>
  <si>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</si>
  <si>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</si>
  <si>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</si>
  <si>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</si>
  <si>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</si>
  <si>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</si>
  <si>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</si>
  <si>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</si>
  <si>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</si>
  <si>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</si>
  <si>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</si>
  <si>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</si>
  <si>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</si>
  <si>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</si>
  <si>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</si>
  <si>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</si>
  <si>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</si>
  <si>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</si>
  <si>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</si>
  <si>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</si>
  <si>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</si>
  <si>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</si>
  <si>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</si>
  <si>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</si>
  <si>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</si>
  <si>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</si>
  <si>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</si>
  <si>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</si>
  <si>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</si>
  <si>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</si>
  <si>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</si>
  <si>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</si>
  <si>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</si>
  <si>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</si>
  <si>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</si>
  <si>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</si>
  <si>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</si>
  <si>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</si>
  <si>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</si>
  <si>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</si>
  <si>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</si>
  <si>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</si>
  <si>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</si>
  <si>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</si>
  <si>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</si>
  <si>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</si>
  <si>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</si>
  <si>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</si>
  <si>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</si>
  <si>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</si>
  <si>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</si>
  <si>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</si>
  <si>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</si>
  <si>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</si>
  <si>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</si>
  <si>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</si>
  <si>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</si>
  <si>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</si>
  <si>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</si>
  <si>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</si>
  <si>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</si>
  <si>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</si>
  <si>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</si>
  <si>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</si>
  <si>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</si>
  <si>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</si>
  <si>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</si>
  <si>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</si>
  <si>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</si>
  <si>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</si>
  <si>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</si>
  <si>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</si>
  <si>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</si>
  <si>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</si>
  <si>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</si>
  <si>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</si>
  <si>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</si>
  <si>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</si>
  <si>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</si>
  <si>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</si>
  <si>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</si>
  <si>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</si>
  <si>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</si>
  <si>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</si>
  <si>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</si>
  <si>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</si>
  <si>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</si>
  <si>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</si>
  <si>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</si>
  <si>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</si>
  <si>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</si>
  <si>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</si>
  <si>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</si>
  <si>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</si>
  <si>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</si>
  <si>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</si>
  <si>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</si>
  <si>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</si>
  <si>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</si>
  <si>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</si>
  <si>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</si>
  <si>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</si>
  <si>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</si>
  <si>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</si>
  <si>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</si>
  <si>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</si>
  <si>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</si>
  <si>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</si>
  <si>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</si>
  <si>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</si>
  <si>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</si>
  <si>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</si>
  <si>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</si>
  <si>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</si>
  <si>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</si>
  <si>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</si>
  <si>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</si>
  <si>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</si>
  <si>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</si>
  <si>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</si>
  <si>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</si>
  <si>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</si>
  <si>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</si>
  <si>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</si>
  <si>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</si>
  <si>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</si>
  <si>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</si>
  <si>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</si>
  <si>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</si>
  <si>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</si>
  <si>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</si>
  <si>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</si>
  <si>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</si>
  <si>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</si>
  <si>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</si>
  <si>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</si>
  <si>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</si>
  <si>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</si>
  <si>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</si>
  <si>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</si>
  <si>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</si>
  <si>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</si>
  <si>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</si>
  <si>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</si>
  <si>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</si>
  <si>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</si>
  <si>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</si>
  <si>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</si>
  <si>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</si>
  <si>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</si>
  <si>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</si>
  <si>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</si>
  <si>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</si>
  <si>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</si>
  <si>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</si>
  <si>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</si>
  <si>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</si>
  <si>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</si>
  <si>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</si>
  <si>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</si>
  <si>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</si>
  <si>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</si>
  <si>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</si>
  <si>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</si>
  <si>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</si>
  <si>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</si>
  <si>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</si>
  <si>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</si>
  <si>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</si>
  <si>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</si>
  <si>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</si>
  <si>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</si>
  <si>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</si>
  <si>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</si>
  <si>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</si>
  <si>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</si>
  <si>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</si>
  <si>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</si>
  <si>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</si>
  <si>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</si>
  <si>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</si>
  <si>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</si>
  <si>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</si>
  <si>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</si>
  <si>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</si>
  <si>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</si>
  <si>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</si>
  <si>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</si>
  <si>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</si>
  <si>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</si>
  <si>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</si>
  <si>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</si>
  <si>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</si>
  <si>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</si>
  <si>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</si>
  <si>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</si>
  <si>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</si>
  <si>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</si>
  <si>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</si>
  <si>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</si>
  <si>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</si>
  <si>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</si>
  <si>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</si>
  <si>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</si>
  <si>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</si>
  <si>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</si>
  <si>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</si>
  <si>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</si>
  <si>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</si>
  <si>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</si>
  <si>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</si>
  <si>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</si>
  <si>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</si>
  <si>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</si>
  <si>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</si>
  <si>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</si>
  <si>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</si>
  <si>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</si>
  <si>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</si>
  <si>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</si>
  <si>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</si>
  <si>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</si>
  <si>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</si>
  <si>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</si>
  <si>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</si>
  <si>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</si>
  <si>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</si>
  <si>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</si>
  <si>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</si>
  <si>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</si>
  <si>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</si>
  <si>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</si>
  <si>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</si>
  <si>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</si>
  <si>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</si>
  <si>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</si>
  <si>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</si>
  <si>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</si>
  <si>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</si>
  <si>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</si>
  <si>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</si>
  <si>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</si>
  <si>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</si>
  <si>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</si>
  <si>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</si>
  <si>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</si>
  <si>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</si>
  <si>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</si>
  <si>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</si>
  <si>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</si>
  <si>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</si>
  <si>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</si>
  <si>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</si>
  <si>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</si>
  <si>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</si>
  <si>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</si>
  <si>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</si>
  <si>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</si>
  <si>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</si>
  <si>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</si>
  <si>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</si>
  <si>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</si>
  <si>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</si>
  <si>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</si>
  <si>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</si>
  <si>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</si>
  <si>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</si>
  <si>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</si>
  <si>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</si>
  <si>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</si>
  <si>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</si>
  <si>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</si>
  <si>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</si>
  <si>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</si>
  <si>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</si>
  <si>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</si>
  <si>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</si>
  <si>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</si>
  <si>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</si>
  <si>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</si>
  <si>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</si>
  <si>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</si>
  <si>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</si>
  <si>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</si>
  <si>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</si>
  <si>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</si>
  <si>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</si>
  <si>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</si>
  <si>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</si>
  <si>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</si>
  <si>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</si>
  <si>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</si>
  <si>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</si>
  <si>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</si>
  <si>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</si>
  <si>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</si>
  <si>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</si>
  <si>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</si>
  <si>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</si>
  <si>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</si>
  <si>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</si>
  <si>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</si>
  <si>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</si>
  <si>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</si>
  <si>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</si>
  <si>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</si>
  <si>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</si>
  <si>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</si>
  <si>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</si>
  <si>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</si>
  <si>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</si>
  <si>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</si>
  <si>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</si>
  <si>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</si>
  <si>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</si>
  <si>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</si>
  <si>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</si>
  <si>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</si>
  <si>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</si>
  <si>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</si>
  <si>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</si>
  <si>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</si>
  <si>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</si>
  <si>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</si>
  <si>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</si>
  <si>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</si>
  <si>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</si>
  <si>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</si>
  <si>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</si>
  <si>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</si>
  <si>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</si>
  <si>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</si>
  <si>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</si>
  <si>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</si>
  <si>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</si>
  <si>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</si>
  <si>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</si>
  <si>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</si>
  <si>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</si>
  <si>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</si>
  <si>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</si>
  <si>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</si>
  <si>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</si>
  <si>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</si>
  <si>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</si>
  <si>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</si>
  <si>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</si>
  <si>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</si>
  <si>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</si>
  <si>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</si>
  <si>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</si>
  <si>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</si>
  <si>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</si>
  <si>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</si>
  <si>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</si>
  <si>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</si>
  <si>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</si>
  <si>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</si>
  <si>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</si>
  <si>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</si>
  <si>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</si>
  <si>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</si>
  <si>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</si>
  <si>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</si>
  <si>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</si>
  <si>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</si>
  <si>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</si>
  <si>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</si>
  <si>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</si>
  <si>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</si>
  <si>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</si>
  <si>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</si>
  <si>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</si>
  <si>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</si>
  <si>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</si>
  <si>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</si>
  <si>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</si>
  <si>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</si>
  <si>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</si>
  <si>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</si>
  <si>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</si>
  <si>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</si>
  <si>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</si>
  <si>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</si>
  <si>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</si>
  <si>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</si>
  <si>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</si>
  <si>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</si>
  <si>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</si>
  <si>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</si>
  <si>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</si>
  <si>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</si>
  <si>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</si>
  <si>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</si>
  <si>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</si>
  <si>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</si>
  <si>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</si>
  <si>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</si>
  <si>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</si>
  <si>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</si>
  <si>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</si>
  <si>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</si>
  <si>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</si>
  <si>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</si>
  <si>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</si>
  <si>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</si>
  <si>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</si>
  <si>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</si>
  <si>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</si>
  <si>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</si>
  <si>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</si>
  <si>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</si>
  <si>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</si>
  <si>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</si>
  <si>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</si>
  <si>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</si>
  <si>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</si>
  <si>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</si>
  <si>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</si>
  <si>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</si>
  <si>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</si>
  <si>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</si>
  <si>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</si>
  <si>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</si>
  <si>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</si>
  <si>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</si>
  <si>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</si>
  <si>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</si>
  <si>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</si>
  <si>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</si>
  <si>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</si>
  <si>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</si>
  <si>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</si>
  <si>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</si>
  <si>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</si>
  <si>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</si>
  <si>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</si>
  <si>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</si>
  <si>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</si>
  <si>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</si>
  <si>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</si>
  <si>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</si>
  <si>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</si>
  <si>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</si>
  <si>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</si>
  <si>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</si>
  <si>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</si>
  <si>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</si>
  <si>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</si>
  <si>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</si>
  <si>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</si>
  <si>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</si>
  <si>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</si>
  <si>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</si>
  <si>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</si>
  <si>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</si>
  <si>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</si>
  <si>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</si>
  <si>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</si>
  <si>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</si>
  <si>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</si>
  <si>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</si>
  <si>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</si>
  <si>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</si>
  <si>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</si>
  <si>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</si>
  <si>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</si>
  <si>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</si>
  <si>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</si>
  <si>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</si>
  <si>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</si>
  <si>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</si>
  <si>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</si>
  <si>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</si>
  <si>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</si>
  <si>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</si>
  <si>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</si>
  <si>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</si>
  <si>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</si>
  <si>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</si>
  <si>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</si>
  <si>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</si>
  <si>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</si>
  <si>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</si>
  <si>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</si>
  <si>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</si>
  <si>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</si>
  <si>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</si>
  <si>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</si>
  <si>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</si>
  <si>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</si>
  <si>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</si>
  <si>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</si>
  <si>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</si>
  <si>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</si>
  <si>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</si>
  <si>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</si>
  <si>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</si>
  <si>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</si>
  <si>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</si>
  <si>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</si>
  <si>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</si>
  <si>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</si>
  <si>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</si>
  <si>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</si>
  <si>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</si>
  <si>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</si>
  <si>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</si>
  <si>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</si>
  <si>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</si>
  <si>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</si>
  <si>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</si>
  <si>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</si>
  <si>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</si>
  <si>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</si>
  <si>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</si>
  <si>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</si>
  <si>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</si>
  <si>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</si>
  <si>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</si>
  <si>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</si>
  <si>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</si>
  <si>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</si>
  <si>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</si>
  <si>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</si>
  <si>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</si>
  <si>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</si>
  <si>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</si>
  <si>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</si>
  <si>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</si>
  <si>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</si>
  <si>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</si>
  <si>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</si>
  <si>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</si>
  <si>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</si>
  <si>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</si>
  <si>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</si>
  <si>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</si>
  <si>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</si>
  <si>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</si>
  <si>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</si>
  <si>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</si>
  <si>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</si>
  <si>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</si>
  <si>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</si>
  <si>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</si>
  <si>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</si>
  <si>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</si>
  <si>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</si>
  <si>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</si>
  <si>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</si>
  <si>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</si>
  <si>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</si>
  <si>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</si>
  <si>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</si>
  <si>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</si>
  <si>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</si>
  <si>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</si>
  <si>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</si>
  <si>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</si>
  <si>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</si>
  <si>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</si>
  <si>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</si>
  <si>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</si>
  <si>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</si>
  <si>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</si>
  <si>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</si>
  <si>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</si>
  <si>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</si>
  <si>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</si>
  <si>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</si>
  <si>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</si>
  <si>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</si>
  <si>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</si>
  <si>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</si>
  <si>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</si>
  <si>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</si>
  <si>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</si>
  <si>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</si>
  <si>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</si>
  <si>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</si>
  <si>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</si>
  <si>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</si>
  <si>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</si>
  <si>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</si>
  <si>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</si>
  <si>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</si>
  <si>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</si>
  <si>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</si>
  <si>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</si>
  <si>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</si>
  <si>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</si>
  <si>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</si>
  <si>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</si>
  <si>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</si>
  <si>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</si>
  <si>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</si>
  <si>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</si>
  <si>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</si>
  <si>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</si>
  <si>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</si>
  <si>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</si>
  <si>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</si>
  <si>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</si>
  <si>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</si>
  <si>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</si>
  <si>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</si>
  <si>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</si>
  <si>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</si>
  <si>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</si>
  <si>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</si>
  <si>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</si>
  <si>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</si>
  <si>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</si>
  <si>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</si>
  <si>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</si>
  <si>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</si>
  <si>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</si>
  <si>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</si>
  <si>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</si>
  <si>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</si>
  <si>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</si>
  <si>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</si>
  <si>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</si>
  <si>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</si>
  <si>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</si>
  <si>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</si>
  <si>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</si>
  <si>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</si>
  <si>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</si>
  <si>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</si>
  <si>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</si>
  <si>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</si>
  <si>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</si>
  <si>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</si>
  <si>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</si>
  <si>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</si>
  <si>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</si>
  <si>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</si>
  <si>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</si>
  <si>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</si>
  <si>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</si>
  <si>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</si>
  <si>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</si>
  <si>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</si>
  <si>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</si>
  <si>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</si>
  <si>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</si>
  <si>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</si>
  <si>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</si>
  <si>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</si>
  <si>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</si>
  <si>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</si>
  <si>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</si>
  <si>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</si>
  <si>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</si>
  <si>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</si>
  <si>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</si>
  <si>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</si>
  <si>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</si>
  <si>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</si>
  <si>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</si>
  <si>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</si>
  <si>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</si>
  <si>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</si>
  <si>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</si>
  <si>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</si>
  <si>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</si>
  <si>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</si>
  <si>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</si>
  <si>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</si>
  <si>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</si>
  <si>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</si>
  <si>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</si>
  <si>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</si>
  <si>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</si>
  <si>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</si>
  <si>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</si>
  <si>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</si>
  <si>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</si>
  <si>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</si>
  <si>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</si>
  <si>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</si>
  <si>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</si>
  <si>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</si>
  <si>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</si>
  <si>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</si>
  <si>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</si>
  <si>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</si>
  <si>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</si>
  <si>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</si>
  <si>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</si>
  <si>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</si>
  <si>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</si>
  <si>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</si>
  <si>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</si>
  <si>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</si>
  <si>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</si>
  <si>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</si>
  <si>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</si>
  <si>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</si>
  <si>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</si>
  <si>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</si>
  <si>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</si>
  <si>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</si>
  <si>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</si>
  <si>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</si>
  <si>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</si>
  <si>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</si>
  <si>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</si>
  <si>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</si>
  <si>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</si>
  <si>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</si>
  <si>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</si>
  <si>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</si>
  <si>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</si>
  <si>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</si>
  <si>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</si>
  <si>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</si>
  <si>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</si>
  <si>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</si>
  <si>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</si>
  <si>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</si>
  <si>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</si>
  <si>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</si>
  <si>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</si>
  <si>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</si>
  <si>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</si>
  <si>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</si>
  <si>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</si>
  <si>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</si>
  <si>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</si>
  <si>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</si>
  <si>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</si>
  <si>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</si>
  <si>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</si>
  <si>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</si>
  <si>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</si>
  <si>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</si>
  <si>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</si>
  <si>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</si>
  <si>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</si>
  <si>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</si>
  <si>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</si>
  <si>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</si>
  <si>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</si>
  <si>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</si>
  <si>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</si>
  <si>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</si>
  <si>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</si>
  <si>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</si>
  <si>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</si>
  <si>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</si>
  <si>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</si>
  <si>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</si>
  <si>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</si>
  <si>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</si>
  <si>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</si>
  <si>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</si>
  <si>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</si>
  <si>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</si>
  <si>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</si>
  <si>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</si>
  <si>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</si>
  <si>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</si>
  <si>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</si>
  <si>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</si>
  <si>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</si>
  <si>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</si>
  <si>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</si>
  <si>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</si>
  <si>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</si>
  <si>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</si>
  <si>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</si>
  <si>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</si>
  <si>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</si>
  <si>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</si>
  <si>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</si>
  <si>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</si>
  <si>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</si>
  <si>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</si>
  <si>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</si>
  <si>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</si>
  <si>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</si>
  <si>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</si>
  <si>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</si>
  <si>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</si>
  <si>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</si>
  <si>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</si>
  <si>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</si>
  <si>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</si>
  <si>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</si>
  <si>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</si>
  <si>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</si>
  <si>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</si>
  <si>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</si>
  <si>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</si>
  <si>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</si>
  <si>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</si>
  <si>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</si>
  <si>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</si>
  <si>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</si>
  <si>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</si>
  <si>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</si>
  <si>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</si>
  <si>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</si>
  <si>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</si>
  <si>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</si>
  <si>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</si>
  <si>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</si>
  <si>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</si>
  <si>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</si>
  <si>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</si>
  <si>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</si>
  <si>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</si>
  <si>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</si>
  <si>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</si>
  <si>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</si>
  <si>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</si>
  <si>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</si>
  <si>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</si>
  <si>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</si>
  <si>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</si>
  <si>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</si>
  <si>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</si>
  <si>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</si>
  <si>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</si>
  <si>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</si>
  <si>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</si>
  <si>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</si>
  <si>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</si>
  <si>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</si>
  <si>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</si>
  <si>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</si>
  <si>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</si>
  <si>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</si>
  <si>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</si>
  <si>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</si>
  <si>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</si>
  <si>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</si>
  <si>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</si>
  <si>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</si>
  <si>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</si>
  <si>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</si>
  <si>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</si>
  <si>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</si>
  <si>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</si>
  <si>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</si>
  <si>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</si>
  <si>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</si>
  <si>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</si>
  <si>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</si>
  <si>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</si>
  <si>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</si>
  <si>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</si>
  <si>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</si>
  <si>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</si>
  <si>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</si>
  <si>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</si>
  <si>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</si>
  <si>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</si>
  <si>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</si>
  <si>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</si>
  <si>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</si>
  <si>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</si>
  <si>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</si>
  <si>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</si>
  <si>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</si>
  <si>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</si>
  <si>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</si>
  <si>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</si>
  <si>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</si>
  <si>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</si>
  <si>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</si>
  <si>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</si>
  <si>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</si>
  <si>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</si>
  <si>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</si>
  <si>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</si>
  <si>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</si>
  <si>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</si>
  <si>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</si>
  <si>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</si>
  <si>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</si>
  <si>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</si>
  <si>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</si>
  <si>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</si>
  <si>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</si>
  <si>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</si>
  <si>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</si>
  <si>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</si>
  <si>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</si>
  <si>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</si>
  <si>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</si>
  <si>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</si>
  <si>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</si>
  <si>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</si>
  <si>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</si>
  <si>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</si>
  <si>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</si>
  <si>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</si>
  <si>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</si>
  <si>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</si>
  <si>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</si>
  <si>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</si>
  <si>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</si>
  <si>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</si>
  <si>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</si>
  <si>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</si>
  <si>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</si>
  <si>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</si>
  <si>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</si>
  <si>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</si>
  <si>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</si>
  <si>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</si>
  <si>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</si>
  <si>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</si>
  <si>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</si>
  <si>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</si>
  <si>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</si>
  <si>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</si>
  <si>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</si>
  <si>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</si>
  <si>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</si>
  <si>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</si>
  <si>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</si>
  <si>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</si>
  <si>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</si>
  <si>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</si>
  <si>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</si>
  <si>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</si>
  <si>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</si>
  <si>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</si>
  <si>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</si>
  <si>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</si>
  <si>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</si>
  <si>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</si>
  <si>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</si>
  <si>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</si>
  <si>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</si>
  <si>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</si>
  <si>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</si>
  <si>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</si>
  <si>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</si>
  <si>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</si>
  <si>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</si>
  <si>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</si>
  <si>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</si>
  <si>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</si>
  <si>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</si>
  <si>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</si>
  <si>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</si>
  <si>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</si>
  <si>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</si>
  <si>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</si>
  <si>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</si>
  <si>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</si>
  <si>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</si>
  <si>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</si>
  <si>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</si>
  <si>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</si>
  <si>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</si>
  <si>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</si>
  <si>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</si>
  <si>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</si>
  <si>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</si>
  <si>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</si>
  <si>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</si>
  <si>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</si>
  <si>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</si>
  <si>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</si>
  <si>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</si>
  <si>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</si>
  <si>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</si>
  <si>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</si>
  <si>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</si>
  <si>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</si>
  <si>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</si>
  <si>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</si>
  <si>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</si>
  <si>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</si>
  <si>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</si>
  <si>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</si>
  <si>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</si>
  <si>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</si>
  <si>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</si>
  <si>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</si>
  <si>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</si>
  <si>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</si>
  <si>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</si>
  <si>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</si>
  <si>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</si>
  <si>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</si>
  <si>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</si>
  <si>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</si>
  <si>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</si>
  <si>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</si>
  <si>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</si>
  <si>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</si>
  <si>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</si>
  <si>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</si>
  <si>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</si>
  <si>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</si>
  <si>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</si>
  <si>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</si>
  <si>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</si>
  <si>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</si>
  <si>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</si>
  <si>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</si>
  <si>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</si>
  <si>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</si>
  <si>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</si>
  <si>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</si>
  <si>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</si>
  <si>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</si>
  <si>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</si>
  <si>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</si>
  <si>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</si>
  <si>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</si>
  <si>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</si>
  <si>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</si>
  <si>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</si>
  <si>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</si>
  <si>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</si>
  <si>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</si>
  <si>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</si>
  <si>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</si>
  <si>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</si>
  <si>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</si>
  <si>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</si>
  <si>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</si>
  <si>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</si>
  <si>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</si>
  <si>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</si>
  <si>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</si>
  <si>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</si>
  <si>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</si>
  <si>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</si>
  <si>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</si>
  <si>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</si>
  <si>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</si>
  <si>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</si>
  <si>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</si>
  <si>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</si>
  <si>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</si>
  <si>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</si>
  <si>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</si>
  <si>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</si>
  <si>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</si>
  <si>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</si>
  <si>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</si>
  <si>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</si>
  <si>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</si>
  <si>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</si>
  <si>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</si>
  <si>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</si>
  <si>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</si>
  <si>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</si>
  <si>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</si>
  <si>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</si>
  <si>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</si>
  <si>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</si>
  <si>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</si>
  <si>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</si>
  <si>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</si>
  <si>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</si>
  <si>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</si>
  <si>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</si>
  <si>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</si>
  <si>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</si>
  <si>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</si>
  <si>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</si>
  <si>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</si>
  <si>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</si>
  <si>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</si>
  <si>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</si>
  <si>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</si>
  <si>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</si>
  <si>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</si>
  <si>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</si>
  <si>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</si>
  <si>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</si>
  <si>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</si>
  <si>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</si>
  <si>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</si>
  <si>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</si>
  <si>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</si>
  <si>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</si>
  <si>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</si>
  <si>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</si>
  <si>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</si>
  <si>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</si>
  <si>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</si>
  <si>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</si>
  <si>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</si>
  <si>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</si>
  <si>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</si>
  <si>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</si>
  <si>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</si>
  <si>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</si>
  <si>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</si>
  <si>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</si>
  <si>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</si>
  <si>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</si>
  <si>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</si>
  <si>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</si>
  <si>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</si>
  <si>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</si>
  <si>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</si>
  <si>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</si>
  <si>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</si>
  <si>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</si>
  <si>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</si>
  <si>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</si>
  <si>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</si>
  <si>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</si>
  <si>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</si>
  <si>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</si>
  <si>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</si>
  <si>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</si>
  <si>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</si>
  <si>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</si>
  <si>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</si>
  <si>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</si>
  <si>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</si>
  <si>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</si>
  <si>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</si>
  <si>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</si>
  <si>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</si>
  <si>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</si>
  <si>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</si>
  <si>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</si>
  <si>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</si>
  <si>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</si>
  <si>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</si>
  <si>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</si>
  <si>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</si>
  <si>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</si>
  <si>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</si>
  <si>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</si>
  <si>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</si>
  <si>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</si>
  <si>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</si>
  <si>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</si>
  <si>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</si>
  <si>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</si>
  <si>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</si>
  <si>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</si>
  <si>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</si>
  <si>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</si>
  <si>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</si>
  <si>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</si>
  <si>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</si>
  <si>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</si>
  <si>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</si>
  <si>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</si>
  <si>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</si>
  <si>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</si>
  <si>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</si>
  <si>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</si>
  <si>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</si>
  <si>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</si>
  <si>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</si>
  <si>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</si>
  <si>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</si>
  <si>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</si>
  <si>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</si>
  <si>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</si>
  <si>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</si>
  <si>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</si>
  <si>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</si>
  <si>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</si>
  <si>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</si>
  <si>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</si>
  <si>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</si>
  <si>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</si>
  <si>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</si>
  <si>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</si>
  <si>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</si>
  <si>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</si>
  <si>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</si>
  <si>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</si>
  <si>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</si>
  <si>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</si>
  <si>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</si>
  <si>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</si>
  <si>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</si>
  <si>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</si>
  <si>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</si>
  <si>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</si>
  <si>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</si>
  <si>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</si>
  <si>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</si>
  <si>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</si>
  <si>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</si>
  <si>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</si>
  <si>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</si>
  <si>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</si>
  <si>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</si>
  <si>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</si>
  <si>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</si>
  <si>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</si>
  <si>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</si>
  <si>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</si>
  <si>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</si>
  <si>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</si>
  <si>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</si>
  <si>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</si>
  <si>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</si>
  <si>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</si>
  <si>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</si>
  <si>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</si>
  <si>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</si>
  <si>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</si>
  <si>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</si>
  <si>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</si>
  <si>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</si>
  <si>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</si>
  <si>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</si>
  <si>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</si>
  <si>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</si>
  <si>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</si>
  <si>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</si>
  <si>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</si>
  <si>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</si>
  <si>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</si>
  <si>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</si>
  <si>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</si>
  <si>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</si>
  <si>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</si>
  <si>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</si>
  <si>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</si>
  <si>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</si>
  <si>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</si>
  <si>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</si>
  <si>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</si>
  <si>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</si>
  <si>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</si>
  <si>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</si>
  <si>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</si>
  <si>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</si>
  <si>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</si>
  <si>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</si>
  <si>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</si>
  <si>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</si>
  <si>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</si>
  <si>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</si>
  <si>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</si>
  <si>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</si>
  <si>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</si>
  <si>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</si>
  <si>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</si>
  <si>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</si>
  <si>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</si>
  <si>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</si>
  <si>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</si>
  <si>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</si>
  <si>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</si>
  <si>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</si>
  <si>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</si>
  <si>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</si>
  <si>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</si>
  <si>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</si>
  <si>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</si>
  <si>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</si>
  <si>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</si>
  <si>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</si>
  <si>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</si>
  <si>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</si>
  <si>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</si>
  <si>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</si>
  <si>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</si>
  <si>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</si>
  <si>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</si>
  <si>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</si>
  <si>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</si>
  <si>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</si>
  <si>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</si>
  <si>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</si>
  <si>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</si>
  <si>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</si>
  <si>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</si>
  <si>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</si>
  <si>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</si>
  <si>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</si>
  <si>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</si>
  <si>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</si>
  <si>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</si>
  <si>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</si>
  <si>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</si>
  <si>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</si>
  <si>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</si>
  <si>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</si>
  <si>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</si>
  <si>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</si>
  <si>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</si>
  <si>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</si>
  <si>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</si>
  <si>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</si>
  <si>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</si>
  <si>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</si>
  <si>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</si>
  <si>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</si>
  <si>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</si>
  <si>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</si>
  <si>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</si>
  <si>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</si>
  <si>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</si>
  <si>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</si>
  <si>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</si>
  <si>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</si>
  <si>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</si>
  <si>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</si>
  <si>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</si>
  <si>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</si>
  <si>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</si>
  <si>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</si>
  <si>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</si>
  <si>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</si>
  <si>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</si>
  <si>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</si>
  <si>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</si>
  <si>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</si>
  <si>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</si>
  <si>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</si>
  <si>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</si>
  <si>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</si>
  <si>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</si>
  <si>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</si>
  <si>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</si>
  <si>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</si>
  <si>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</si>
  <si>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</si>
  <si>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</si>
  <si>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</si>
  <si>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</si>
  <si>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</si>
  <si>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</si>
  <si>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</si>
  <si>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</si>
  <si>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</si>
  <si>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</si>
  <si>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</si>
  <si>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</si>
  <si>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</si>
  <si>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</si>
  <si>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</si>
  <si>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</si>
  <si>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</si>
  <si>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</si>
  <si>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</si>
  <si>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</si>
  <si>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</si>
  <si>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</si>
  <si>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</si>
  <si>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</si>
  <si>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</si>
  <si>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</si>
  <si>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</si>
  <si>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</si>
  <si>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</si>
  <si>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</si>
  <si>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</si>
  <si>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</si>
  <si>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</si>
  <si>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</si>
  <si>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</si>
  <si>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</si>
  <si>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</si>
  <si>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</si>
  <si>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</si>
  <si>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</si>
  <si>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</si>
  <si>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</si>
  <si>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</si>
  <si>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</si>
  <si>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</si>
  <si>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</si>
  <si>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</si>
  <si>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</si>
  <si>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</si>
  <si>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</si>
  <si>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</si>
  <si>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</si>
  <si>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</si>
  <si>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</si>
  <si>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</si>
  <si>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</si>
  <si>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</si>
  <si>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</si>
  <si>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</si>
  <si>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</si>
  <si>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</si>
  <si>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</si>
  <si>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</si>
  <si>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</si>
  <si>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</si>
  <si>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</si>
  <si>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</si>
  <si>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</si>
  <si>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</si>
  <si>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</si>
  <si>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</si>
  <si>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</si>
  <si>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</si>
  <si>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</si>
  <si>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</si>
  <si>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</si>
  <si>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</si>
  <si>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</si>
  <si>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</si>
  <si>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</si>
  <si>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</si>
  <si>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</si>
  <si>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</si>
  <si>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</si>
  <si>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</si>
  <si>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</si>
  <si>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</si>
  <si>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</si>
  <si>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</si>
  <si>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</si>
  <si>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</si>
  <si>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</si>
  <si>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</si>
  <si>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</si>
  <si>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</si>
  <si>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</si>
  <si>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</si>
  <si>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</si>
  <si>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</si>
  <si>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</si>
  <si>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</si>
  <si>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</si>
  <si>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</si>
  <si>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</si>
  <si>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</si>
  <si>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</si>
  <si>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</si>
  <si>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</si>
  <si>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</si>
  <si>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</si>
  <si>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</si>
  <si>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</si>
  <si>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</si>
  <si>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</si>
  <si>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</si>
  <si>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</si>
  <si>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</si>
  <si>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</si>
  <si>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</si>
  <si>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</si>
  <si>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</si>
  <si>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</si>
  <si>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</si>
  <si>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</si>
  <si>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</si>
  <si>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</si>
  <si>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</si>
  <si>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</si>
  <si>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</si>
  <si>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</si>
  <si>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</si>
  <si>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</si>
  <si>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</si>
  <si>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</si>
  <si>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</si>
  <si>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</si>
  <si>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</si>
  <si>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</si>
  <si>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</si>
  <si>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</si>
  <si>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</si>
  <si>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</si>
  <si>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</si>
  <si>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</si>
  <si>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</si>
  <si>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</si>
  <si>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</si>
  <si>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</si>
  <si>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</si>
  <si>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</si>
  <si>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</si>
  <si>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</si>
  <si>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</si>
  <si>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</si>
  <si>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</si>
  <si>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</si>
  <si>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</si>
  <si>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</si>
  <si>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</si>
  <si>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</si>
  <si>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</si>
  <si>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</si>
  <si>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</si>
  <si>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</si>
  <si>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</si>
  <si>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</si>
  <si>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</si>
  <si>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</si>
  <si>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</si>
  <si>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</si>
  <si>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</si>
  <si>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</si>
  <si>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</si>
  <si>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</si>
  <si>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</si>
  <si>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</si>
  <si>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</si>
  <si>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</si>
  <si>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</si>
  <si>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</si>
  <si>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</si>
  <si>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</si>
  <si>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</si>
  <si>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</si>
  <si>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</si>
  <si>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</si>
  <si>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</si>
  <si>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</si>
  <si>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</si>
  <si>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</si>
  <si>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</si>
  <si>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</si>
  <si>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</si>
  <si>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</si>
  <si>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</si>
  <si>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</si>
  <si>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</si>
  <si>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</si>
  <si>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</si>
  <si>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</si>
  <si>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</si>
  <si>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</si>
  <si>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</si>
  <si>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</si>
  <si>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</si>
  <si>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</si>
  <si>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</si>
  <si>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</si>
  <si>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</si>
  <si>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</si>
  <si>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</si>
  <si>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</si>
  <si>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</si>
  <si>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</si>
  <si>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</si>
  <si>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</si>
  <si>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</si>
  <si>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</si>
  <si>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</si>
  <si>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</si>
  <si>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</si>
  <si>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</si>
  <si>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</si>
  <si>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</si>
  <si>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</si>
  <si>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</si>
  <si>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</si>
  <si>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</si>
  <si>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</si>
  <si>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</si>
  <si>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</si>
  <si>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</si>
  <si>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</si>
  <si>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</si>
  <si>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</si>
  <si>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</si>
  <si>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</si>
  <si>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</si>
  <si>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</si>
  <si>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</si>
  <si>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</si>
  <si>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</si>
  <si>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</si>
  <si>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</si>
  <si>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</si>
  <si>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</si>
  <si>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</si>
  <si>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</si>
  <si>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</si>
  <si>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</si>
  <si>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</si>
  <si>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</si>
  <si>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</si>
  <si>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</si>
  <si>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</si>
  <si>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</si>
  <si>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</si>
  <si>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</si>
  <si>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</si>
  <si>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</si>
  <si>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</si>
  <si>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</si>
  <si>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</si>
  <si>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</si>
  <si>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</si>
  <si>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</si>
  <si>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</si>
  <si>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</si>
  <si>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</si>
  <si>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</si>
  <si>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</si>
  <si>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</si>
  <si>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</si>
  <si>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</si>
  <si>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</si>
  <si>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</si>
  <si>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</si>
  <si>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</si>
  <si>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</si>
  <si>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</si>
  <si>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</si>
  <si>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</si>
  <si>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</si>
  <si>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</si>
  <si>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</si>
  <si>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</si>
  <si>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</si>
  <si>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</si>
  <si>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</si>
  <si>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</si>
  <si>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</si>
  <si>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</si>
  <si>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</si>
  <si>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</si>
  <si>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</si>
  <si>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</si>
  <si>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</si>
  <si>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</si>
  <si>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</si>
  <si>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</si>
  <si>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</si>
  <si>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</si>
  <si>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</si>
  <si>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</si>
  <si>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</si>
  <si>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</si>
  <si>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</si>
  <si>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</si>
  <si>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</si>
  <si>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</si>
  <si>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</si>
  <si>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</si>
  <si>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</si>
  <si>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</si>
  <si>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</si>
  <si>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</si>
  <si>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</si>
  <si>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</si>
  <si>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</si>
  <si>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</si>
  <si>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</si>
  <si>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</si>
  <si>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</si>
  <si>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LUAN</t>
  </si>
  <si>
    <t>TORRES</t>
  </si>
  <si>
    <t>FELIX</t>
  </si>
  <si>
    <t>EDSON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</si>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</sst>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B2" sqref="B2:B36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bestFit="1" customWidth="1"/>
  </cols>
  <sheetData>
    <row r="1" spans="1:13">
      <c r="A1" t="s">
        <v>6445</v>
      </c>
      <c r="B1" t="s">
        <v>6747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t="s">
        <v>6726</v>
      </c>
    </row>
    <row r="2" spans="1:13">
      <c r="A2" s="4">
        <v>45771</v>
      </c>
      <c r="B2" t="s">
        <v>6748</v>
      </c>
      <c r="C2" t="s">
        <v>6516</v>
      </c>
      <c r="D2">
        <v>172</v>
      </c>
      <c r="E2" t="s">
        <v>20</v>
      </c>
      <c r="F2" s="37">
        <v>694.39</v>
      </c>
      <c r="G2">
        <v>51.5</v>
      </c>
      <c r="H2" t="str">
        <f>VLOOKUP(D2,COORDENADAS!A:J,10,FALSE)</f>
        <v>-3.8003218</v>
      </c>
      <c r="I2" t="str">
        <f>VLOOKUP(D2,COORDENADAS!A:K,11,FALSE)</f>
        <v>-38.5880765</v>
      </c>
      <c r="J2" s="1" t="s">
        <v>6571</v>
      </c>
      <c r="K2" s="1" t="s">
        <v>6572</v>
      </c>
      <c r="L2" s="7">
        <f>VLOOKUP(C2,pesoCaminhao!C:G,5,0)</f>
        <v>900</v>
      </c>
      <c r="M2" t="str">
        <f>VLOOKUP(D2,horarios!B:G,6,0)</f>
        <v>MANHA</v>
      </c>
    </row>
    <row r="3" spans="1:13">
      <c r="A3" s="4">
        <v>45771</v>
      </c>
      <c r="B3" t="s">
        <v>6749</v>
      </c>
      <c r="C3" t="s">
        <v>6434</v>
      </c>
      <c r="D3">
        <v>368</v>
      </c>
      <c r="E3" t="s">
        <v>45</v>
      </c>
      <c r="F3" s="37">
        <v>3539.91</v>
      </c>
      <c r="G3">
        <v>98.4</v>
      </c>
      <c r="H3" t="str">
        <f>VLOOKUP(D3,COORDENADAS!A:J,10,FALSE)</f>
        <v>-3.7560405</v>
      </c>
      <c r="I3" t="str">
        <f>VLOOKUP(D3,COORDENADAS!A:K,11,FALSE)</f>
        <v>-38.5114051</v>
      </c>
      <c r="J3" s="1" t="s">
        <v>6571</v>
      </c>
      <c r="K3" s="1" t="s">
        <v>6572</v>
      </c>
      <c r="L3" s="7">
        <f>VLOOKUP(C3,pesoCaminhao!C:G,5,0)</f>
        <v>1590</v>
      </c>
      <c r="M3" t="str">
        <f>VLOOKUP(D3,horarios!B:G,6,0)</f>
        <v>DIURNO</v>
      </c>
    </row>
    <row r="4" spans="1:13">
      <c r="A4" s="4">
        <v>45771</v>
      </c>
      <c r="B4" t="s">
        <v>6750</v>
      </c>
      <c r="C4" t="s">
        <v>6436</v>
      </c>
      <c r="D4">
        <v>465</v>
      </c>
      <c r="E4" t="s">
        <v>55</v>
      </c>
      <c r="F4" s="37">
        <v>1669.35</v>
      </c>
      <c r="G4">
        <v>99.7</v>
      </c>
      <c r="H4" t="str">
        <f>VLOOKUP(D4,COORDENADAS!A:J,10,FALSE)</f>
        <v>-3.7135362</v>
      </c>
      <c r="I4" t="str">
        <f>VLOOKUP(D4,COORDENADAS!A:K,11,FALSE)</f>
        <v>-38.5885703</v>
      </c>
      <c r="J4" s="1" t="s">
        <v>6571</v>
      </c>
      <c r="K4" s="1" t="s">
        <v>6572</v>
      </c>
      <c r="L4" s="7">
        <f>VLOOKUP(C4,pesoCaminhao!C:G,5,0)</f>
        <v>1590</v>
      </c>
      <c r="M4" t="str">
        <f>VLOOKUP(D4,horarios!B:G,6,0)</f>
        <v>MANHA</v>
      </c>
    </row>
    <row r="5" spans="1:13">
      <c r="A5" s="4">
        <v>45771</v>
      </c>
      <c r="B5" t="s">
        <v>6753</v>
      </c>
      <c r="C5" t="s">
        <v>6435</v>
      </c>
      <c r="D5">
        <v>709</v>
      </c>
      <c r="E5" t="s">
        <v>88</v>
      </c>
      <c r="F5" s="37">
        <v>825.32</v>
      </c>
      <c r="G5">
        <v>46.8</v>
      </c>
      <c r="H5" t="str">
        <f>VLOOKUP(D5,COORDENADAS!A:J,10,FALSE)</f>
        <v>-3.83265451</v>
      </c>
      <c r="I5" t="str">
        <f>VLOOKUP(D5,COORDENADAS!A:K,11,FALSE)</f>
        <v>-38.58103395</v>
      </c>
      <c r="J5" s="1" t="s">
        <v>6571</v>
      </c>
      <c r="K5" s="1" t="s">
        <v>6572</v>
      </c>
      <c r="L5" s="7">
        <f>VLOOKUP(C5,pesoCaminhao!C:G,5,0)</f>
        <v>1590</v>
      </c>
      <c r="M5" t="str">
        <f>VLOOKUP(D5,horarios!B:G,6,0)</f>
        <v>DIURNO</v>
      </c>
    </row>
    <row r="6" spans="1:13">
      <c r="A6" s="4">
        <v>45771</v>
      </c>
      <c r="B6" t="s">
        <v>6751</v>
      </c>
      <c r="C6" t="s">
        <v>6732</v>
      </c>
      <c r="D6">
        <v>838</v>
      </c>
      <c r="E6" t="s">
        <v>121</v>
      </c>
      <c r="F6" s="37">
        <v>1881.9</v>
      </c>
      <c r="G6">
        <v>92.2</v>
      </c>
      <c r="H6" t="str">
        <f>VLOOKUP(D6,COORDENADAS!A:J,10,FALSE)</f>
        <v>-3.7440036</v>
      </c>
      <c r="I6" t="str">
        <f>VLOOKUP(D6,COORDENADAS!A:K,11,FALSE)</f>
        <v>-38.5080673</v>
      </c>
      <c r="J6" s="1" t="s">
        <v>6571</v>
      </c>
      <c r="K6" s="1" t="s">
        <v>6572</v>
      </c>
      <c r="L6" s="7">
        <f>VLOOKUP(C6,pesoCaminhao!C:G,5,0)</f>
        <v>1590</v>
      </c>
      <c r="M6" t="str">
        <f>VLOOKUP(D6,horarios!B:G,6,0)</f>
        <v>DIURNO</v>
      </c>
    </row>
    <row r="7" spans="1:13">
      <c r="A7" s="4">
        <v>45771</v>
      </c>
      <c r="B7" t="s">
        <v>6752</v>
      </c>
      <c r="C7" t="s">
        <v>6431</v>
      </c>
      <c r="D7">
        <v>862</v>
      </c>
      <c r="E7" t="s">
        <v>127</v>
      </c>
      <c r="F7" s="37">
        <v>816.49</v>
      </c>
      <c r="G7">
        <v>34.200000000000003</v>
      </c>
      <c r="H7" t="str">
        <f>VLOOKUP(D7,COORDENADAS!A:J,10,FALSE)</f>
        <v>-3.7566112</v>
      </c>
      <c r="I7" t="str">
        <f>VLOOKUP(D7,COORDENADAS!A:K,11,FALSE)</f>
        <v>-38.6024185</v>
      </c>
      <c r="J7" s="1" t="s">
        <v>6571</v>
      </c>
      <c r="K7" s="1" t="s">
        <v>6572</v>
      </c>
      <c r="L7" s="7">
        <f>VLOOKUP(C7,pesoCaminhao!C:G,5,0)</f>
        <v>1590</v>
      </c>
      <c r="M7" t="str">
        <f>VLOOKUP(D7,horarios!B:G,6,0)</f>
        <v>MANHA</v>
      </c>
    </row>
    <row r="8" spans="1:13">
      <c r="A8" s="4">
        <v>45771</v>
      </c>
      <c r="B8" t="s">
        <v>6749</v>
      </c>
      <c r="C8" t="s">
        <v>6434</v>
      </c>
      <c r="D8">
        <v>942</v>
      </c>
      <c r="E8" t="s">
        <v>144</v>
      </c>
      <c r="F8" s="37">
        <v>3633.84</v>
      </c>
      <c r="G8">
        <v>199.4</v>
      </c>
      <c r="H8" t="str">
        <f>VLOOKUP(D8,COORDENADAS!A:J,10,FALSE)</f>
        <v>-3.7407932</v>
      </c>
      <c r="I8" t="str">
        <f>VLOOKUP(D8,COORDENADAS!A:K,11,FALSE)</f>
        <v>-38.516113</v>
      </c>
      <c r="J8" s="1" t="s">
        <v>6571</v>
      </c>
      <c r="K8" s="1" t="s">
        <v>6572</v>
      </c>
      <c r="L8" s="7">
        <f>VLOOKUP(C8,pesoCaminhao!C:G,5,0)</f>
        <v>1590</v>
      </c>
      <c r="M8" t="str">
        <f>VLOOKUP(D8,horarios!B:G,6,0)</f>
        <v>DIURNO</v>
      </c>
    </row>
    <row r="9" spans="1:13">
      <c r="A9" s="4">
        <v>45771</v>
      </c>
      <c r="B9" t="s">
        <v>6749</v>
      </c>
      <c r="C9" t="s">
        <v>6434</v>
      </c>
      <c r="D9">
        <v>958</v>
      </c>
      <c r="E9" t="s">
        <v>148</v>
      </c>
      <c r="F9" s="37">
        <v>5476.25</v>
      </c>
      <c r="G9">
        <v>279.10000000000002</v>
      </c>
      <c r="H9" t="str">
        <f>VLOOKUP(D9,COORDENADAS!A:J,10,FALSE)</f>
        <v>-3.7338116</v>
      </c>
      <c r="I9" t="str">
        <f>VLOOKUP(D9,COORDENADAS!A:K,11,FALSE)</f>
        <v>-38.5136501</v>
      </c>
      <c r="J9" s="1" t="s">
        <v>6571</v>
      </c>
      <c r="K9" s="1" t="s">
        <v>6572</v>
      </c>
      <c r="L9" s="7">
        <f>VLOOKUP(C9,pesoCaminhao!C:G,5,0)</f>
        <v>1590</v>
      </c>
      <c r="M9" t="str">
        <f>VLOOKUP(D9,horarios!B:G,6,0)</f>
        <v>DIURNO</v>
      </c>
    </row>
    <row r="10" spans="1:13">
      <c r="A10" s="4">
        <v>45771</v>
      </c>
      <c r="B10" t="s">
        <v>6752</v>
      </c>
      <c r="C10" t="s">
        <v>6431</v>
      </c>
      <c r="D10">
        <v>2207</v>
      </c>
      <c r="E10" t="s">
        <v>316</v>
      </c>
      <c r="F10" s="37">
        <v>375.4</v>
      </c>
      <c r="G10">
        <v>27</v>
      </c>
      <c r="H10" t="str">
        <f>VLOOKUP(D10,COORDENADAS!A:J,10,FALSE)</f>
        <v>-3.7583253</v>
      </c>
      <c r="I10" t="str">
        <f>VLOOKUP(D10,COORDENADAS!A:K,11,FALSE)</f>
        <v>-38.6354708</v>
      </c>
      <c r="J10" s="1" t="s">
        <v>6571</v>
      </c>
      <c r="K10" s="1" t="s">
        <v>6572</v>
      </c>
      <c r="L10" s="7">
        <f>VLOOKUP(C10,pesoCaminhao!C:G,5,0)</f>
        <v>1590</v>
      </c>
      <c r="M10" t="str">
        <f>VLOOKUP(D10,horarios!B:G,6,0)</f>
        <v>DIURNO</v>
      </c>
    </row>
    <row r="11" spans="1:13">
      <c r="A11" s="4">
        <v>45771</v>
      </c>
      <c r="B11" t="s">
        <v>6748</v>
      </c>
      <c r="C11" t="s">
        <v>6516</v>
      </c>
      <c r="D11">
        <v>2292</v>
      </c>
      <c r="E11" t="s">
        <v>321</v>
      </c>
      <c r="F11" s="37">
        <v>300</v>
      </c>
      <c r="G11">
        <v>51</v>
      </c>
      <c r="H11" t="str">
        <f>VLOOKUP(D11,COORDENADAS!A:J,10,FALSE)</f>
        <v>-3.8142935</v>
      </c>
      <c r="I11" t="str">
        <f>VLOOKUP(D11,COORDENADAS!A:K,11,FALSE)</f>
        <v>-38.5831318</v>
      </c>
      <c r="J11" s="1" t="s">
        <v>6571</v>
      </c>
      <c r="K11" s="1" t="s">
        <v>6572</v>
      </c>
      <c r="L11" s="7">
        <f>VLOOKUP(C11,pesoCaminhao!C:G,5,0)</f>
        <v>900</v>
      </c>
      <c r="M11" t="str">
        <f>VLOOKUP(D11,horarios!B:G,6,0)</f>
        <v>DIURNO</v>
      </c>
    </row>
    <row r="12" spans="1:13">
      <c r="A12" s="4">
        <v>45771</v>
      </c>
      <c r="B12" t="s">
        <v>6753</v>
      </c>
      <c r="C12" t="s">
        <v>6435</v>
      </c>
      <c r="D12">
        <v>2415</v>
      </c>
      <c r="E12" t="s">
        <v>337</v>
      </c>
      <c r="F12" s="37">
        <v>565.6</v>
      </c>
      <c r="G12">
        <v>64.400000000000006</v>
      </c>
      <c r="H12" t="str">
        <f>VLOOKUP(D12,COORDENADAS!A:J,10,FALSE)</f>
        <v>-3.8508378</v>
      </c>
      <c r="I12" t="str">
        <f>VLOOKUP(D12,COORDENADAS!A:K,11,FALSE)</f>
        <v>-38.5063457</v>
      </c>
      <c r="J12" s="1" t="s">
        <v>6571</v>
      </c>
      <c r="K12" s="1" t="s">
        <v>6572</v>
      </c>
      <c r="L12" s="7">
        <f>VLOOKUP(C12,pesoCaminhao!C:G,5,0)</f>
        <v>1590</v>
      </c>
      <c r="M12" t="str">
        <f>VLOOKUP(D12,horarios!B:G,6,0)</f>
        <v>DIURNO</v>
      </c>
    </row>
    <row r="13" spans="1:13">
      <c r="A13" s="4">
        <v>45771</v>
      </c>
      <c r="B13" t="s">
        <v>6748</v>
      </c>
      <c r="C13" t="s">
        <v>6516</v>
      </c>
      <c r="D13">
        <v>2726</v>
      </c>
      <c r="E13" t="s">
        <v>362</v>
      </c>
      <c r="F13" s="37">
        <v>609.28</v>
      </c>
      <c r="G13">
        <v>19</v>
      </c>
      <c r="H13" t="str">
        <f>VLOOKUP(D13,COORDENADAS!A:J,10,FALSE)</f>
        <v>-3.8143736</v>
      </c>
      <c r="I13" t="str">
        <f>VLOOKUP(D13,COORDENADAS!A:K,11,FALSE)</f>
        <v>-38.6120921</v>
      </c>
      <c r="J13" s="1" t="s">
        <v>6571</v>
      </c>
      <c r="K13" s="1" t="s">
        <v>6572</v>
      </c>
      <c r="L13" s="7">
        <f>VLOOKUP(C13,pesoCaminhao!C:G,5,0)</f>
        <v>900</v>
      </c>
      <c r="M13" t="str">
        <f>VLOOKUP(D13,horarios!B:G,6,0)</f>
        <v>MANHA</v>
      </c>
    </row>
    <row r="14" spans="1:13">
      <c r="A14" s="4">
        <v>45771</v>
      </c>
      <c r="B14" t="s">
        <v>6748</v>
      </c>
      <c r="C14" t="s">
        <v>6516</v>
      </c>
      <c r="D14">
        <v>2734</v>
      </c>
      <c r="E14" t="s">
        <v>364</v>
      </c>
      <c r="F14" s="37">
        <v>3083.34</v>
      </c>
      <c r="G14">
        <v>106</v>
      </c>
      <c r="H14" t="str">
        <f>VLOOKUP(D14,COORDENADAS!A:J,10,FALSE)</f>
        <v>-3.817788</v>
      </c>
      <c r="I14" t="str">
        <f>VLOOKUP(D14,COORDENADAS!A:K,11,FALSE)</f>
        <v>-38.589921</v>
      </c>
      <c r="J14" s="1" t="s">
        <v>6571</v>
      </c>
      <c r="K14" s="1" t="s">
        <v>6572</v>
      </c>
      <c r="L14" s="7">
        <f>VLOOKUP(C14,pesoCaminhao!C:G,5,0)</f>
        <v>900</v>
      </c>
      <c r="M14" t="str">
        <f>VLOOKUP(D14,horarios!B:G,6,0)</f>
        <v>MANHA</v>
      </c>
    </row>
    <row r="15" spans="1:13">
      <c r="A15" s="4">
        <v>45771</v>
      </c>
      <c r="B15" t="s">
        <v>6750</v>
      </c>
      <c r="C15" t="s">
        <v>6436</v>
      </c>
      <c r="D15">
        <v>2990</v>
      </c>
      <c r="E15" t="s">
        <v>394</v>
      </c>
      <c r="F15" s="37">
        <v>1671.63</v>
      </c>
      <c r="G15">
        <v>58.7</v>
      </c>
      <c r="H15" t="str">
        <f>VLOOKUP(D15,COORDENADAS!A:J,10,FALSE)</f>
        <v>-3.7086442</v>
      </c>
      <c r="I15" t="str">
        <f>VLOOKUP(D15,COORDENADAS!A:K,11,FALSE)</f>
        <v>-38.563186</v>
      </c>
      <c r="J15" s="1" t="s">
        <v>6571</v>
      </c>
      <c r="K15" s="1" t="s">
        <v>6572</v>
      </c>
      <c r="L15" s="7">
        <f>VLOOKUP(C15,pesoCaminhao!C:G,5,0)</f>
        <v>1590</v>
      </c>
      <c r="M15" t="str">
        <f>VLOOKUP(D15,horarios!B:G,6,0)</f>
        <v>MANHA</v>
      </c>
    </row>
    <row r="16" spans="1:13">
      <c r="A16" s="4">
        <v>45771</v>
      </c>
      <c r="B16" t="s">
        <v>6753</v>
      </c>
      <c r="C16" t="s">
        <v>6435</v>
      </c>
      <c r="D16">
        <v>3078</v>
      </c>
      <c r="E16" t="s">
        <v>400</v>
      </c>
      <c r="F16" s="37">
        <v>742.8</v>
      </c>
      <c r="G16">
        <v>71.8</v>
      </c>
      <c r="H16" t="str">
        <f>VLOOKUP(D16,COORDENADAS!A:J,10,FALSE)</f>
        <v>-3.8169208</v>
      </c>
      <c r="I16" t="str">
        <f>VLOOKUP(D16,COORDENADAS!A:K,11,FALSE)</f>
        <v>-38.5316105</v>
      </c>
      <c r="J16" s="1" t="s">
        <v>6571</v>
      </c>
      <c r="K16" s="1" t="s">
        <v>6572</v>
      </c>
      <c r="L16" s="7">
        <f>VLOOKUP(C16,pesoCaminhao!C:G,5,0)</f>
        <v>1590</v>
      </c>
      <c r="M16" t="str">
        <f>VLOOKUP(D16,horarios!B:G,6,0)</f>
        <v>DIURNO</v>
      </c>
    </row>
    <row r="17" spans="1:13">
      <c r="A17" s="4">
        <v>45771</v>
      </c>
      <c r="B17" t="s">
        <v>6752</v>
      </c>
      <c r="C17" t="s">
        <v>6431</v>
      </c>
      <c r="D17">
        <v>3542</v>
      </c>
      <c r="E17" t="s">
        <v>467</v>
      </c>
      <c r="F17" s="37">
        <v>209</v>
      </c>
      <c r="G17">
        <v>26.7</v>
      </c>
      <c r="H17" t="str">
        <f>VLOOKUP(D17,COORDENADAS!A:J,10,FALSE)</f>
        <v>-3.7591887</v>
      </c>
      <c r="I17" t="str">
        <f>VLOOKUP(D17,COORDENADAS!A:K,11,FALSE)</f>
        <v>-38.6294438</v>
      </c>
      <c r="J17" s="1" t="s">
        <v>6571</v>
      </c>
      <c r="K17" s="1" t="s">
        <v>6572</v>
      </c>
      <c r="L17" s="7">
        <f>VLOOKUP(C17,pesoCaminhao!C:G,5,0)</f>
        <v>1590</v>
      </c>
      <c r="M17" t="str">
        <f>VLOOKUP(D17,horarios!B:G,6,0)</f>
        <v>DIURNO</v>
      </c>
    </row>
    <row r="18" spans="1:13">
      <c r="A18" s="4">
        <v>45771</v>
      </c>
      <c r="B18" t="s">
        <v>6748</v>
      </c>
      <c r="C18" t="s">
        <v>6516</v>
      </c>
      <c r="D18">
        <v>3643</v>
      </c>
      <c r="E18" t="s">
        <v>481</v>
      </c>
      <c r="F18" s="37">
        <v>900</v>
      </c>
      <c r="G18">
        <v>171.7</v>
      </c>
      <c r="H18" t="str">
        <f>VLOOKUP(D18,COORDENADAS!A:J,10,FALSE)</f>
        <v>-3.806077</v>
      </c>
      <c r="I18" t="str">
        <f>VLOOKUP(D18,COORDENADAS!A:K,11,FALSE)</f>
        <v>-38.5966382</v>
      </c>
      <c r="J18" s="1" t="s">
        <v>6571</v>
      </c>
      <c r="K18" s="1" t="s">
        <v>6572</v>
      </c>
      <c r="L18" s="7">
        <f>VLOOKUP(C18,pesoCaminhao!C:G,5,0)</f>
        <v>900</v>
      </c>
      <c r="M18" t="str">
        <f>VLOOKUP(D18,horarios!B:G,6,0)</f>
        <v>DIURNO</v>
      </c>
    </row>
    <row r="19" spans="1:13">
      <c r="A19" s="4">
        <v>45771</v>
      </c>
      <c r="B19" t="s">
        <v>6751</v>
      </c>
      <c r="C19" t="s">
        <v>6732</v>
      </c>
      <c r="D19">
        <v>3784</v>
      </c>
      <c r="E19" t="s">
        <v>503</v>
      </c>
      <c r="F19" s="37">
        <v>230.4</v>
      </c>
      <c r="G19">
        <v>7.2</v>
      </c>
      <c r="H19" t="str">
        <f>VLOOKUP(D19,COORDENADAS!A:J,10,FALSE)</f>
        <v>-3.7555418</v>
      </c>
      <c r="I19" t="str">
        <f>VLOOKUP(D19,COORDENADAS!A:K,11,FALSE)</f>
        <v>-38.5303956</v>
      </c>
      <c r="J19" s="1" t="s">
        <v>6571</v>
      </c>
      <c r="K19" s="1" t="s">
        <v>6572</v>
      </c>
      <c r="L19" s="7">
        <f>VLOOKUP(C19,pesoCaminhao!C:G,5,0)</f>
        <v>1590</v>
      </c>
      <c r="M19" t="str">
        <f>VLOOKUP(D19,horarios!B:G,6,0)</f>
        <v>MANHA</v>
      </c>
    </row>
    <row r="20" spans="1:13">
      <c r="A20" s="4">
        <v>45771</v>
      </c>
      <c r="B20" t="s">
        <v>6751</v>
      </c>
      <c r="C20" t="s">
        <v>6732</v>
      </c>
      <c r="D20">
        <v>4197</v>
      </c>
      <c r="E20" t="s">
        <v>568</v>
      </c>
      <c r="F20" s="37">
        <v>2291.94</v>
      </c>
      <c r="G20">
        <v>65.5</v>
      </c>
      <c r="H20" t="str">
        <f>VLOOKUP(D20,COORDENADAS!A:J,10,FALSE)</f>
        <v>-3.7306636</v>
      </c>
      <c r="I20" t="str">
        <f>VLOOKUP(D20,COORDENADAS!A:K,11,FALSE)</f>
        <v>-38.5131575</v>
      </c>
      <c r="J20" s="1" t="s">
        <v>6571</v>
      </c>
      <c r="K20" s="1" t="s">
        <v>6572</v>
      </c>
      <c r="L20" s="7">
        <f>VLOOKUP(C20,pesoCaminhao!C:G,5,0)</f>
        <v>1590</v>
      </c>
      <c r="M20" t="str">
        <f>VLOOKUP(D20,horarios!B:G,6,0)</f>
        <v>MANHA</v>
      </c>
    </row>
    <row r="21" spans="1:13">
      <c r="A21" s="4">
        <v>45771</v>
      </c>
      <c r="B21" t="s">
        <v>6750</v>
      </c>
      <c r="C21" t="s">
        <v>6436</v>
      </c>
      <c r="D21">
        <v>4202</v>
      </c>
      <c r="E21" t="s">
        <v>569</v>
      </c>
      <c r="F21" s="37">
        <v>1610.86</v>
      </c>
      <c r="G21">
        <v>123.9</v>
      </c>
      <c r="H21" t="str">
        <f>VLOOKUP(D21,COORDENADAS!A:J,10,FALSE)</f>
        <v>-3.71767679</v>
      </c>
      <c r="I21" t="str">
        <f>VLOOKUP(D21,COORDENADAS!A:K,11,FALSE)</f>
        <v>-38.57899347</v>
      </c>
      <c r="J21" s="1" t="s">
        <v>6571</v>
      </c>
      <c r="K21" s="1" t="s">
        <v>6572</v>
      </c>
      <c r="L21" s="7">
        <f>VLOOKUP(C21,pesoCaminhao!C:G,5,0)</f>
        <v>1590</v>
      </c>
      <c r="M21" t="str">
        <f>VLOOKUP(D21,horarios!B:G,6,0)</f>
        <v>MANHA</v>
      </c>
    </row>
    <row r="22" spans="1:13">
      <c r="A22" s="4">
        <v>45771</v>
      </c>
      <c r="B22" t="s">
        <v>6750</v>
      </c>
      <c r="C22" t="s">
        <v>6436</v>
      </c>
      <c r="D22">
        <v>4221</v>
      </c>
      <c r="E22" t="s">
        <v>573</v>
      </c>
      <c r="F22" s="37">
        <v>144</v>
      </c>
      <c r="G22">
        <v>4.8</v>
      </c>
      <c r="H22" t="str">
        <f>VLOOKUP(D22,COORDENADAS!A:J,10,FALSE)</f>
        <v>-3.7335995</v>
      </c>
      <c r="I22" t="str">
        <f>VLOOKUP(D22,COORDENADAS!A:K,11,FALSE)</f>
        <v>-38.5586262</v>
      </c>
      <c r="J22" s="1" t="s">
        <v>6571</v>
      </c>
      <c r="K22" s="1" t="s">
        <v>6572</v>
      </c>
      <c r="L22" s="7">
        <f>VLOOKUP(C22,pesoCaminhao!C:G,5,0)</f>
        <v>1590</v>
      </c>
      <c r="M22" t="str">
        <f>VLOOKUP(D22,horarios!B:G,6,0)</f>
        <v>MANHA</v>
      </c>
    </row>
    <row r="23" spans="1:13">
      <c r="A23" s="4">
        <v>45771</v>
      </c>
      <c r="B23" t="s">
        <v>6752</v>
      </c>
      <c r="C23" t="s">
        <v>6431</v>
      </c>
      <c r="D23">
        <v>4293</v>
      </c>
      <c r="E23" t="s">
        <v>590</v>
      </c>
      <c r="F23" s="37">
        <v>1218.08</v>
      </c>
      <c r="G23">
        <v>83</v>
      </c>
      <c r="H23" t="str">
        <f>VLOOKUP(D23,COORDENADAS!A:J,10,FALSE)</f>
        <v>-3.7347353</v>
      </c>
      <c r="I23" t="str">
        <f>VLOOKUP(D23,COORDENADAS!A:K,11,FALSE)</f>
        <v>-38.6595839</v>
      </c>
      <c r="J23" s="1" t="s">
        <v>6571</v>
      </c>
      <c r="K23" s="1" t="s">
        <v>6572</v>
      </c>
      <c r="L23" s="7">
        <f>VLOOKUP(C23,pesoCaminhao!C:G,5,0)</f>
        <v>1590</v>
      </c>
      <c r="M23" t="str">
        <f>VLOOKUP(D23,horarios!B:G,6,0)</f>
        <v>MANHA</v>
      </c>
    </row>
    <row r="24" spans="1:13">
      <c r="A24" s="4">
        <v>45771</v>
      </c>
      <c r="B24" t="s">
        <v>6750</v>
      </c>
      <c r="C24" t="s">
        <v>6436</v>
      </c>
      <c r="D24">
        <v>4458</v>
      </c>
      <c r="E24" t="s">
        <v>610</v>
      </c>
      <c r="F24" s="37">
        <v>1312.14</v>
      </c>
      <c r="G24">
        <v>102.5</v>
      </c>
      <c r="H24" t="str">
        <f>VLOOKUP(D24,COORDENADAS!A:J,10,FALSE)</f>
        <v>-3.7100856</v>
      </c>
      <c r="I24" t="str">
        <f>VLOOKUP(D24,COORDENADAS!A:K,11,FALSE)</f>
        <v>-38.5897058</v>
      </c>
      <c r="J24" s="1" t="s">
        <v>6571</v>
      </c>
      <c r="K24" s="1" t="s">
        <v>6572</v>
      </c>
      <c r="L24" s="7">
        <f>VLOOKUP(C24,pesoCaminhao!C:G,5,0)</f>
        <v>1590</v>
      </c>
      <c r="M24" t="str">
        <f>VLOOKUP(D24,horarios!B:G,6,0)</f>
        <v>MANHA</v>
      </c>
    </row>
    <row r="25" spans="1:13">
      <c r="A25" s="4">
        <v>45771</v>
      </c>
      <c r="B25" t="s">
        <v>6751</v>
      </c>
      <c r="C25" t="s">
        <v>6732</v>
      </c>
      <c r="D25">
        <v>4522</v>
      </c>
      <c r="E25" t="s">
        <v>616</v>
      </c>
      <c r="F25" s="37">
        <v>2143.9699999999998</v>
      </c>
      <c r="G25">
        <v>95.1</v>
      </c>
      <c r="H25" t="str">
        <f>VLOOKUP(D25,COORDENADAS!A:J,10,FALSE)</f>
        <v>-3.7354447</v>
      </c>
      <c r="I25" t="str">
        <f>VLOOKUP(D25,COORDENADAS!A:K,11,FALSE)</f>
        <v>-38.4816158</v>
      </c>
      <c r="J25" s="1" t="s">
        <v>6571</v>
      </c>
      <c r="K25" s="1" t="s">
        <v>6572</v>
      </c>
      <c r="L25" s="7">
        <f>VLOOKUP(C25,pesoCaminhao!C:G,5,0)</f>
        <v>1590</v>
      </c>
      <c r="M25" t="str">
        <f>VLOOKUP(D25,horarios!B:G,6,0)</f>
        <v>DIURNO</v>
      </c>
    </row>
    <row r="26" spans="1:13">
      <c r="A26" s="4">
        <v>45771</v>
      </c>
      <c r="B26" t="s">
        <v>6748</v>
      </c>
      <c r="C26" t="s">
        <v>6516</v>
      </c>
      <c r="D26">
        <v>4888</v>
      </c>
      <c r="E26" t="s">
        <v>671</v>
      </c>
      <c r="F26" s="37">
        <v>300</v>
      </c>
      <c r="G26">
        <v>51</v>
      </c>
      <c r="H26" t="str">
        <f>VLOOKUP(D26,COORDENADAS!A:J,10,FALSE)</f>
        <v>-3.81534018</v>
      </c>
      <c r="I26" t="str">
        <f>VLOOKUP(D26,COORDENADAS!A:K,11,FALSE)</f>
        <v>-38.60506827</v>
      </c>
      <c r="J26" s="1" t="s">
        <v>6571</v>
      </c>
      <c r="K26" s="1" t="s">
        <v>6572</v>
      </c>
      <c r="L26" s="7">
        <f>VLOOKUP(C26,pesoCaminhao!C:G,5,0)</f>
        <v>900</v>
      </c>
      <c r="M26" t="str">
        <f>VLOOKUP(D26,horarios!B:G,6,0)</f>
        <v>DIURNO</v>
      </c>
    </row>
    <row r="27" spans="1:13">
      <c r="A27" s="4">
        <v>45771</v>
      </c>
      <c r="B27" t="s">
        <v>6753</v>
      </c>
      <c r="C27" t="s">
        <v>6435</v>
      </c>
      <c r="D27">
        <v>5158</v>
      </c>
      <c r="E27" t="s">
        <v>691</v>
      </c>
      <c r="F27" s="37">
        <v>439.07</v>
      </c>
      <c r="G27">
        <v>22.8</v>
      </c>
      <c r="H27" t="str">
        <f>VLOOKUP(D27,COORDENADAS!A:J,10,FALSE)</f>
        <v>-3.8090825</v>
      </c>
      <c r="I27" t="str">
        <f>VLOOKUP(D27,COORDENADAS!A:K,11,FALSE)</f>
        <v>-38.524932</v>
      </c>
      <c r="J27" s="1" t="s">
        <v>6571</v>
      </c>
      <c r="K27" s="1" t="s">
        <v>6572</v>
      </c>
      <c r="L27" s="7">
        <f>VLOOKUP(C27,pesoCaminhao!C:G,5,0)</f>
        <v>1590</v>
      </c>
      <c r="M27" t="str">
        <f>VLOOKUP(D27,horarios!B:G,6,0)</f>
        <v>DIURNO</v>
      </c>
    </row>
    <row r="28" spans="1:13">
      <c r="A28" s="4">
        <v>45771</v>
      </c>
      <c r="B28" t="s">
        <v>6753</v>
      </c>
      <c r="C28" t="s">
        <v>6435</v>
      </c>
      <c r="D28">
        <v>5192</v>
      </c>
      <c r="E28" t="s">
        <v>696</v>
      </c>
      <c r="F28" s="37">
        <v>1719.74</v>
      </c>
      <c r="G28">
        <v>62.6</v>
      </c>
      <c r="H28" t="str">
        <f>VLOOKUP(D28,COORDENADAS!A:J,10,FALSE)</f>
        <v>-3.83829143</v>
      </c>
      <c r="I28" t="str">
        <f>VLOOKUP(D28,COORDENADAS!A:K,11,FALSE)</f>
        <v>-38.48757653</v>
      </c>
      <c r="J28" s="1" t="s">
        <v>6571</v>
      </c>
      <c r="K28" s="1" t="s">
        <v>6572</v>
      </c>
      <c r="L28" s="7">
        <f>VLOOKUP(C28,pesoCaminhao!C:G,5,0)</f>
        <v>1590</v>
      </c>
      <c r="M28" t="str">
        <f>VLOOKUP(D28,horarios!B:G,6,0)</f>
        <v>MANHA</v>
      </c>
    </row>
    <row r="29" spans="1:13">
      <c r="A29" s="4">
        <v>45771</v>
      </c>
      <c r="B29" t="s">
        <v>6749</v>
      </c>
      <c r="C29" t="s">
        <v>6434</v>
      </c>
      <c r="D29">
        <v>9340</v>
      </c>
      <c r="E29" t="s">
        <v>721</v>
      </c>
      <c r="F29" s="37">
        <v>4048.24</v>
      </c>
      <c r="G29">
        <v>197.7</v>
      </c>
      <c r="H29" t="str">
        <f>VLOOKUP(D29,COORDENADAS!A:J,10,FALSE)</f>
        <v>-3.745611</v>
      </c>
      <c r="I29" t="str">
        <f>VLOOKUP(D29,COORDENADAS!A:K,11,FALSE)</f>
        <v>-38.495747</v>
      </c>
      <c r="J29" s="1" t="s">
        <v>6571</v>
      </c>
      <c r="K29" s="1" t="s">
        <v>6572</v>
      </c>
      <c r="L29" s="7">
        <f>VLOOKUP(C29,pesoCaminhao!C:G,5,0)</f>
        <v>1590</v>
      </c>
      <c r="M29" t="str">
        <f>VLOOKUP(D29,horarios!B:G,6,0)</f>
        <v>DIURNO</v>
      </c>
    </row>
    <row r="30" spans="1:13">
      <c r="A30" s="4">
        <v>45771</v>
      </c>
      <c r="B30" t="s">
        <v>6751</v>
      </c>
      <c r="C30" t="s">
        <v>6732</v>
      </c>
      <c r="D30">
        <v>10749</v>
      </c>
      <c r="E30" t="s">
        <v>822</v>
      </c>
      <c r="F30" s="37">
        <v>754.08</v>
      </c>
      <c r="G30">
        <v>91</v>
      </c>
      <c r="H30" t="str">
        <f>VLOOKUP(D30,COORDENADAS!A:J,10,FALSE)</f>
        <v>-3.7242051</v>
      </c>
      <c r="I30" t="str">
        <f>VLOOKUP(D30,COORDENADAS!A:K,11,FALSE)</f>
        <v>-38.4636954</v>
      </c>
      <c r="J30" s="1" t="s">
        <v>6571</v>
      </c>
      <c r="K30" s="1" t="s">
        <v>6572</v>
      </c>
      <c r="L30" s="7">
        <f>VLOOKUP(C30,pesoCaminhao!C:G,5,0)</f>
        <v>1590</v>
      </c>
      <c r="M30" t="str">
        <f>VLOOKUP(D30,horarios!B:G,6,0)</f>
        <v>DIURNO</v>
      </c>
    </row>
    <row r="31" spans="1:13">
      <c r="A31" s="4">
        <v>45771</v>
      </c>
      <c r="B31" t="s">
        <v>6749</v>
      </c>
      <c r="C31" t="s">
        <v>6434</v>
      </c>
      <c r="D31">
        <v>10978</v>
      </c>
      <c r="E31" t="s">
        <v>859</v>
      </c>
      <c r="F31" s="37">
        <v>1192.23</v>
      </c>
      <c r="G31">
        <v>32.1</v>
      </c>
      <c r="H31" t="str">
        <f>VLOOKUP(D31,COORDENADAS!A:J,10,FALSE)</f>
        <v>-3.74863598</v>
      </c>
      <c r="I31" t="str">
        <f>VLOOKUP(D31,COORDENADAS!A:K,11,FALSE)</f>
        <v>-38.51500582</v>
      </c>
      <c r="J31" s="1" t="s">
        <v>6571</v>
      </c>
      <c r="K31" s="1" t="s">
        <v>6572</v>
      </c>
      <c r="L31" s="7">
        <f>VLOOKUP(C31,pesoCaminhao!C:G,5,0)</f>
        <v>1590</v>
      </c>
      <c r="M31" t="str">
        <f>VLOOKUP(D31,horarios!B:G,6,0)</f>
        <v>DIURNO</v>
      </c>
    </row>
    <row r="32" spans="1:13">
      <c r="A32" s="4">
        <v>45771</v>
      </c>
      <c r="B32" t="s">
        <v>6751</v>
      </c>
      <c r="C32" t="s">
        <v>6732</v>
      </c>
      <c r="D32">
        <v>11047</v>
      </c>
      <c r="E32" t="s">
        <v>6740</v>
      </c>
      <c r="F32" s="37">
        <v>689</v>
      </c>
      <c r="G32">
        <v>14.8</v>
      </c>
      <c r="H32" t="str">
        <f>VLOOKUP(D32,COORDENADAS!A:J,10,FALSE)</f>
        <v>-3.73140298</v>
      </c>
      <c r="I32" t="str">
        <f>VLOOKUP(D32,COORDENADAS!A:K,11,FALSE)</f>
        <v>-38.49667067</v>
      </c>
      <c r="J32" s="1" t="s">
        <v>6571</v>
      </c>
      <c r="K32" s="1" t="s">
        <v>6572</v>
      </c>
      <c r="L32" s="7">
        <f>VLOOKUP(C32,pesoCaminhao!C:G,5,0)</f>
        <v>1590</v>
      </c>
      <c r="M32" t="str">
        <f>VLOOKUP(D32,horarios!B:G,6,0)</f>
        <v>DIURNO</v>
      </c>
    </row>
    <row r="33" spans="1:13">
      <c r="A33" s="4">
        <v>45771</v>
      </c>
      <c r="B33" t="s">
        <v>6752</v>
      </c>
      <c r="C33" t="s">
        <v>6431</v>
      </c>
      <c r="D33">
        <v>11069</v>
      </c>
      <c r="E33" t="s">
        <v>866</v>
      </c>
      <c r="F33" s="37">
        <v>291.60000000000002</v>
      </c>
      <c r="G33">
        <v>12</v>
      </c>
      <c r="H33" t="str">
        <f>VLOOKUP(D33,COORDENADAS!A:J,10,FALSE)</f>
        <v>-3.76838301</v>
      </c>
      <c r="I33" t="str">
        <f>VLOOKUP(D33,COORDENADAS!A:K,11,FALSE)</f>
        <v>-38.63246723</v>
      </c>
      <c r="J33" s="1" t="s">
        <v>6571</v>
      </c>
      <c r="K33" s="1" t="s">
        <v>6572</v>
      </c>
      <c r="L33" s="7">
        <f>VLOOKUP(C33,pesoCaminhao!C:G,5,0)</f>
        <v>1590</v>
      </c>
      <c r="M33" t="s">
        <v>6727</v>
      </c>
    </row>
    <row r="34" spans="1:13">
      <c r="A34" s="4">
        <v>45771</v>
      </c>
      <c r="B34" t="s">
        <v>6751</v>
      </c>
      <c r="C34" t="s">
        <v>6732</v>
      </c>
      <c r="D34">
        <v>11645</v>
      </c>
      <c r="E34" t="s">
        <v>968</v>
      </c>
      <c r="F34" s="37">
        <v>720.76</v>
      </c>
      <c r="G34">
        <v>96.9</v>
      </c>
      <c r="H34" t="str">
        <f>VLOOKUP(D34,COORDENADAS!A:J,10,FALSE)</f>
        <v>-3.72712807</v>
      </c>
      <c r="I34" t="str">
        <f>VLOOKUP(D34,COORDENADAS!A:K,11,FALSE)</f>
        <v>-38.47527325</v>
      </c>
      <c r="J34" s="1" t="s">
        <v>6571</v>
      </c>
      <c r="K34" s="1" t="s">
        <v>6572</v>
      </c>
      <c r="L34" s="7">
        <f>VLOOKUP(C34,pesoCaminhao!C:G,5,0)</f>
        <v>1590</v>
      </c>
      <c r="M34" t="str">
        <f>VLOOKUP(D34,horarios!B:G,6,0)</f>
        <v>DIURNO</v>
      </c>
    </row>
    <row r="35" spans="1:13">
      <c r="A35" s="4">
        <v>45771</v>
      </c>
      <c r="B35" t="s">
        <v>6751</v>
      </c>
      <c r="C35" t="s">
        <v>6732</v>
      </c>
      <c r="D35">
        <v>11809</v>
      </c>
      <c r="E35" t="s">
        <v>1010</v>
      </c>
      <c r="F35" s="37">
        <v>1745.27</v>
      </c>
      <c r="G35">
        <v>81.2</v>
      </c>
      <c r="H35" t="str">
        <f>VLOOKUP(D35,COORDENADAS!A:J,10,FALSE)</f>
        <v>-3.77305558</v>
      </c>
      <c r="I35" t="str">
        <f>VLOOKUP(D35,COORDENADAS!A:K,11,FALSE)</f>
        <v>-38.57358276</v>
      </c>
      <c r="J35" s="1" t="s">
        <v>6571</v>
      </c>
      <c r="K35" s="1" t="s">
        <v>6572</v>
      </c>
      <c r="L35" s="7">
        <f>VLOOKUP(C35,pesoCaminhao!C:G,5,0)</f>
        <v>1590</v>
      </c>
      <c r="M35" t="str">
        <f>VLOOKUP(D35,horarios!B:G,6,0)</f>
        <v>DIURNO</v>
      </c>
    </row>
    <row r="36" spans="1:13">
      <c r="A36" s="4">
        <v>45771</v>
      </c>
      <c r="B36" t="s">
        <v>6753</v>
      </c>
      <c r="C36" t="s">
        <v>6435</v>
      </c>
      <c r="D36">
        <v>11946</v>
      </c>
      <c r="E36" t="s">
        <v>1051</v>
      </c>
      <c r="F36" s="37">
        <v>826.98</v>
      </c>
      <c r="G36">
        <v>70.5</v>
      </c>
      <c r="H36" t="str">
        <f>VLOOKUP(D36,COORDENADAS!A:J,10,FALSE)</f>
        <v>-3.8573702</v>
      </c>
      <c r="I36" t="str">
        <f>VLOOKUP(D36,COORDENADAS!A:K,11,FALSE)</f>
        <v>-38.50257130</v>
      </c>
      <c r="J36" s="1" t="s">
        <v>6571</v>
      </c>
      <c r="K36" s="1" t="s">
        <v>6572</v>
      </c>
      <c r="L36" s="7">
        <f>VLOOKUP(C36,pesoCaminhao!C:G,5,0)</f>
        <v>1590</v>
      </c>
      <c r="M36" t="str">
        <f>VLOOKUP(D36,horarios!B:G,6,0)</f>
        <v>MANHA</v>
      </c>
    </row>
    <row r="37" spans="1:13">
      <c r="A37" s="4"/>
      <c r="B37" s="4"/>
      <c r="F37" s="37"/>
      <c r="G37"/>
      <c r="J37" s="1"/>
      <c r="K37" s="1"/>
    </row>
    <row r="38" spans="1:13">
      <c r="A38" s="4"/>
      <c r="B38" s="4"/>
      <c r="F38" s="37"/>
      <c r="G38"/>
      <c r="J38" s="1"/>
      <c r="K38" s="1"/>
    </row>
    <row r="39" spans="1:13">
      <c r="A39" s="4"/>
      <c r="B39" s="4"/>
      <c r="F39" s="37"/>
      <c r="G39"/>
      <c r="J39" s="1"/>
      <c r="K39" s="1"/>
    </row>
    <row r="40" spans="1:13">
      <c r="A40" s="4"/>
      <c r="B40" s="4"/>
      <c r="F40" s="37"/>
      <c r="G40"/>
      <c r="J40" s="1"/>
      <c r="K40" s="1"/>
    </row>
    <row r="41" spans="1:13">
      <c r="A41" s="4"/>
      <c r="B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2025-04-23T20:22:07Z</dcterms:modified>
</cp:coreProperties>
</file>