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DFDA62D9-6112-47E7-83DB-561C5350467F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6" l="1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L12" i="6"/>
  <c r="L13" i="6"/>
  <c r="L14" i="6"/>
  <c r="L15" i="6"/>
  <c r="L16" i="6"/>
  <c r="I12" i="6"/>
  <c r="I13" i="6"/>
  <c r="I14" i="6"/>
  <c r="I15" i="6"/>
  <c r="I16" i="6"/>
  <c r="H12" i="6"/>
  <c r="H13" i="6"/>
  <c r="H14" i="6"/>
  <c r="H15" i="6"/>
  <c r="H16" i="6"/>
  <c r="L3" i="6" l="1"/>
  <c r="L4" i="6"/>
  <c r="L5" i="6"/>
  <c r="L6" i="6"/>
  <c r="L7" i="6"/>
  <c r="L8" i="6"/>
  <c r="L9" i="6"/>
  <c r="L10" i="6"/>
  <c r="L11" i="6"/>
  <c r="L2" i="6"/>
  <c r="H3" i="6" l="1"/>
  <c r="H4" i="6"/>
  <c r="H5" i="6"/>
  <c r="H6" i="6"/>
  <c r="H7" i="6"/>
  <c r="H8" i="6"/>
  <c r="H9" i="6"/>
  <c r="H10" i="6"/>
  <c r="H11" i="6"/>
  <c r="I3" i="6"/>
  <c r="I4" i="6"/>
  <c r="I5" i="6"/>
  <c r="I6" i="6"/>
  <c r="I7" i="6"/>
  <c r="I8" i="6"/>
  <c r="I9" i="6"/>
  <c r="I10" i="6"/>
  <c r="I11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<sst xmlns="http://schemas.openxmlformats.org/spreadsheetml/2006/main" count="13478" uniqueCount="6753">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</sst>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B1095" sqref="B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E21" sqref="E21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45783</v>
      </c>
      <c r="B2" t="s">
        <v>6744</v>
      </c>
      <c r="C2" t="s">
        <v>6435</v>
      </c>
      <c r="D2">
        <v>337</v>
      </c>
      <c r="E2" t="s">
        <v>40</v>
      </c>
      <c r="F2" s="37">
        <v>2488.1999999999998</v>
      </c>
      <c r="G2">
        <v>125</v>
      </c>
      <c r="H2" t="str">
        <f>VLOOKUP(D2,COORDENADAS!A:J,10,FALSE)</f>
        <v>-3.789045</v>
      </c>
      <c r="I2" t="str">
        <f>VLOOKUP(D2,COORDENADAS!A:K,11,FALSE)</f>
        <v>-38.5864455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DIURNO</v>
      </c>
    </row>
    <row r="3" spans="1:13">
      <c r="A3" s="4">
        <v>45783</v>
      </c>
      <c r="B3" t="s">
        <v>6752</v>
      </c>
      <c r="C3" t="s">
        <v>6732</v>
      </c>
      <c r="D3">
        <v>348</v>
      </c>
      <c r="E3" t="s">
        <v>41</v>
      </c>
      <c r="F3" s="37">
        <v>639.4</v>
      </c>
      <c r="G3">
        <v>83.1</v>
      </c>
      <c r="H3" t="str">
        <f>VLOOKUP(D3,COORDENADAS!A:J,10,FALSE)</f>
        <v>-3.730491</v>
      </c>
      <c r="I3" t="str">
        <f>VLOOKUP(D3,COORDENADAS!A:K,11,FALSE)</f>
        <v>-38.5771848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DIURNO</v>
      </c>
    </row>
    <row r="4" spans="1:13">
      <c r="A4" s="4">
        <v>45783</v>
      </c>
      <c r="B4" t="s">
        <v>6744</v>
      </c>
      <c r="C4" t="s">
        <v>6435</v>
      </c>
      <c r="D4">
        <v>455</v>
      </c>
      <c r="E4" t="s">
        <v>53</v>
      </c>
      <c r="F4" s="37">
        <v>1191.8</v>
      </c>
      <c r="G4">
        <v>76.7</v>
      </c>
      <c r="H4" t="str">
        <f>VLOOKUP(D4,COORDENADAS!A:J,10,FALSE)</f>
        <v>-3.762106</v>
      </c>
      <c r="I4" t="str">
        <f>VLOOKUP(D4,COORDENADAS!A:K,11,FALSE)</f>
        <v>-38.5819394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DIURNO</v>
      </c>
    </row>
    <row r="5" spans="1:13">
      <c r="A5" s="4">
        <v>45783</v>
      </c>
      <c r="B5" t="s">
        <v>6744</v>
      </c>
      <c r="C5" t="s">
        <v>6435</v>
      </c>
      <c r="D5">
        <v>709</v>
      </c>
      <c r="E5" t="s">
        <v>88</v>
      </c>
      <c r="F5" s="37">
        <v>742.5</v>
      </c>
      <c r="G5">
        <v>57.1</v>
      </c>
      <c r="H5" t="str">
        <f>VLOOKUP(D5,COORDENADAS!A:J,10,FALSE)</f>
        <v>-3.83265451</v>
      </c>
      <c r="I5" t="str">
        <f>VLOOKUP(D5,COORDENADAS!A:K,11,FALSE)</f>
        <v>-38.58103395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</v>
      </c>
    </row>
    <row r="6" spans="1:13">
      <c r="A6" s="4">
        <v>45783</v>
      </c>
      <c r="B6" t="s">
        <v>6746</v>
      </c>
      <c r="C6" t="s">
        <v>6431</v>
      </c>
      <c r="D6">
        <v>718</v>
      </c>
      <c r="E6" t="s">
        <v>91</v>
      </c>
      <c r="F6" s="37">
        <v>960.4</v>
      </c>
      <c r="G6">
        <v>154</v>
      </c>
      <c r="H6" t="str">
        <f>VLOOKUP(D6,COORDENADAS!A:J,10,FALSE)</f>
        <v>-3.77334061</v>
      </c>
      <c r="I6" t="str">
        <f>VLOOKUP(D6,COORDENADAS!A:K,11,FALSE)</f>
        <v>-38.62707738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</v>
      </c>
    </row>
    <row r="7" spans="1:13">
      <c r="A7" s="4">
        <v>45783</v>
      </c>
      <c r="B7" t="s">
        <v>6748</v>
      </c>
      <c r="C7" t="s">
        <v>6434</v>
      </c>
      <c r="D7">
        <v>838</v>
      </c>
      <c r="E7" t="s">
        <v>121</v>
      </c>
      <c r="F7" s="37">
        <v>1199.7</v>
      </c>
      <c r="G7">
        <v>51.5</v>
      </c>
      <c r="H7" t="str">
        <f>VLOOKUP(D7,COORDENADAS!A:J,10,FALSE)</f>
        <v>-3.7440036</v>
      </c>
      <c r="I7" t="str">
        <f>VLOOKUP(D7,COORDENADAS!A:K,11,FALSE)</f>
        <v>-38.5080673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DIURNO</v>
      </c>
    </row>
    <row r="8" spans="1:13">
      <c r="A8" s="4">
        <v>45783</v>
      </c>
      <c r="B8" t="s">
        <v>6743</v>
      </c>
      <c r="C8" t="s">
        <v>6506</v>
      </c>
      <c r="D8">
        <v>874</v>
      </c>
      <c r="E8" t="s">
        <v>131</v>
      </c>
      <c r="F8" s="37">
        <v>1836.76</v>
      </c>
      <c r="G8">
        <v>109.7</v>
      </c>
      <c r="H8" t="str">
        <f>VLOOKUP(D8,COORDENADAS!A:J,10,FALSE)</f>
        <v>-3.782635</v>
      </c>
      <c r="I8" t="str">
        <f>VLOOKUP(D8,COORDENADAS!A:K,11,FALSE)</f>
        <v>-38.5538401</v>
      </c>
      <c r="J8" s="1" t="s">
        <v>6571</v>
      </c>
      <c r="K8" s="1" t="s">
        <v>6572</v>
      </c>
      <c r="L8" s="7">
        <f>VLOOKUP(C8,pesoCaminhao!C:G,5,0)</f>
        <v>4900</v>
      </c>
      <c r="M8" s="7" t="str">
        <f>VLOOKUP(D8,horarios!B:G,6,0)</f>
        <v>DIURNO</v>
      </c>
    </row>
    <row r="9" spans="1:13">
      <c r="A9" s="4">
        <v>45783</v>
      </c>
      <c r="B9" t="s">
        <v>6748</v>
      </c>
      <c r="C9" t="s">
        <v>6434</v>
      </c>
      <c r="D9">
        <v>942</v>
      </c>
      <c r="E9" t="s">
        <v>144</v>
      </c>
      <c r="F9" s="37">
        <v>2972.35</v>
      </c>
      <c r="G9">
        <v>174.5</v>
      </c>
      <c r="H9" t="str">
        <f>VLOOKUP(D9,COORDENADAS!A:J,10,FALSE)</f>
        <v>-3.7407932</v>
      </c>
      <c r="I9" t="str">
        <f>VLOOKUP(D9,COORDENADAS!A:K,11,FALSE)</f>
        <v>-38.516113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</v>
      </c>
    </row>
    <row r="10" spans="1:13">
      <c r="A10" s="4">
        <v>45783</v>
      </c>
      <c r="B10" t="s">
        <v>6748</v>
      </c>
      <c r="C10" t="s">
        <v>6434</v>
      </c>
      <c r="D10">
        <v>958</v>
      </c>
      <c r="E10" t="s">
        <v>148</v>
      </c>
      <c r="F10" s="37">
        <v>4473.54</v>
      </c>
      <c r="G10">
        <v>205.6</v>
      </c>
      <c r="H10" t="str">
        <f>VLOOKUP(D10,COORDENADAS!A:J,10,FALSE)</f>
        <v>-3.7338116</v>
      </c>
      <c r="I10" t="str">
        <f>VLOOKUP(D10,COORDENADAS!A:K,11,FALSE)</f>
        <v>-38.5136501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</v>
      </c>
    </row>
    <row r="11" spans="1:13">
      <c r="A11" s="4">
        <v>45783</v>
      </c>
      <c r="B11" t="s">
        <v>6744</v>
      </c>
      <c r="C11" t="s">
        <v>6435</v>
      </c>
      <c r="D11">
        <v>1004</v>
      </c>
      <c r="E11" t="s">
        <v>159</v>
      </c>
      <c r="F11" s="37">
        <v>2055.77</v>
      </c>
      <c r="G11">
        <v>112.4</v>
      </c>
      <c r="H11" t="str">
        <f>VLOOKUP(D11,COORDENADAS!A:J,10,FALSE)</f>
        <v>-3.8009513</v>
      </c>
      <c r="I11" t="str">
        <f>VLOOKUP(D11,COORDENADAS!A:K,11,FALSE)</f>
        <v>-38.586656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DIURNO</v>
      </c>
    </row>
    <row r="12" spans="1:13">
      <c r="A12" s="4">
        <v>45783</v>
      </c>
      <c r="B12" t="s">
        <v>6744</v>
      </c>
      <c r="C12" t="s">
        <v>6435</v>
      </c>
      <c r="D12">
        <v>1011</v>
      </c>
      <c r="E12" t="s">
        <v>161</v>
      </c>
      <c r="F12" s="37">
        <v>1841.86</v>
      </c>
      <c r="G12">
        <v>83.7</v>
      </c>
      <c r="H12" t="str">
        <f>VLOOKUP(D12,COORDENADAS!A:J,10,FALSE)</f>
        <v>-3.8819005</v>
      </c>
      <c r="I12" t="str">
        <f>VLOOKUP(D12,COORDENADAS!A:K,11,FALSE)</f>
        <v>-38.62523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4">
        <v>45783</v>
      </c>
      <c r="B13" t="s">
        <v>6743</v>
      </c>
      <c r="C13" t="s">
        <v>6506</v>
      </c>
      <c r="D13">
        <v>1034</v>
      </c>
      <c r="E13" t="s">
        <v>165</v>
      </c>
      <c r="F13" s="37">
        <v>1728.2</v>
      </c>
      <c r="G13">
        <v>113.1</v>
      </c>
      <c r="H13" t="str">
        <f>VLOOKUP(D13,COORDENADAS!A:J,10,FALSE)</f>
        <v>-3.83055313</v>
      </c>
      <c r="I13" t="str">
        <f>VLOOKUP(D13,COORDENADAS!A:K,11,FALSE)</f>
        <v>-38.56049735</v>
      </c>
      <c r="J13" s="1" t="s">
        <v>6571</v>
      </c>
      <c r="K13" s="1" t="s">
        <v>6572</v>
      </c>
      <c r="L13" s="7">
        <f>VLOOKUP(C13,pesoCaminhao!C:G,5,0)</f>
        <v>4900</v>
      </c>
      <c r="M13" s="7" t="str">
        <f>VLOOKUP(D13,horarios!B:G,6,0)</f>
        <v>DIURNO</v>
      </c>
    </row>
    <row r="14" spans="1:13">
      <c r="A14" s="4">
        <v>45783</v>
      </c>
      <c r="B14" t="s">
        <v>6743</v>
      </c>
      <c r="C14" t="s">
        <v>6506</v>
      </c>
      <c r="D14">
        <v>1043</v>
      </c>
      <c r="E14" t="s">
        <v>167</v>
      </c>
      <c r="F14" s="37">
        <v>1340.02</v>
      </c>
      <c r="G14">
        <v>74.2</v>
      </c>
      <c r="H14" t="str">
        <f>VLOOKUP(D14,COORDENADAS!A:J,10,FALSE)</f>
        <v>-3.787502</v>
      </c>
      <c r="I14" t="str">
        <f>VLOOKUP(D14,COORDENADAS!A:K,11,FALSE)</f>
        <v>-38.547114</v>
      </c>
      <c r="J14" s="1" t="s">
        <v>6571</v>
      </c>
      <c r="K14" s="1" t="s">
        <v>6572</v>
      </c>
      <c r="L14" s="7">
        <f>VLOOKUP(C14,pesoCaminhao!C:G,5,0)</f>
        <v>4900</v>
      </c>
      <c r="M14" s="7" t="str">
        <f>VLOOKUP(D14,horarios!B:G,6,0)</f>
        <v>DIURNO</v>
      </c>
    </row>
    <row r="15" spans="1:13">
      <c r="A15" s="4">
        <v>45783</v>
      </c>
      <c r="B15" t="s">
        <v>6743</v>
      </c>
      <c r="C15" t="s">
        <v>6506</v>
      </c>
      <c r="D15">
        <v>1049</v>
      </c>
      <c r="E15" t="s">
        <v>170</v>
      </c>
      <c r="F15" s="37">
        <v>653.13</v>
      </c>
      <c r="G15">
        <v>23.9</v>
      </c>
      <c r="H15" t="str">
        <f>VLOOKUP(D15,COORDENADAS!A:J,10,FALSE)</f>
        <v>-3.7955137</v>
      </c>
      <c r="I15" t="str">
        <f>VLOOKUP(D15,COORDENADAS!A:K,11,FALSE)</f>
        <v>-38.4901664</v>
      </c>
      <c r="J15" s="1" t="s">
        <v>6571</v>
      </c>
      <c r="K15" s="1" t="s">
        <v>6572</v>
      </c>
      <c r="L15" s="7">
        <f>VLOOKUP(C15,pesoCaminhao!C:G,5,0)</f>
        <v>4900</v>
      </c>
      <c r="M15" s="7" t="str">
        <f>VLOOKUP(D15,horarios!B:G,6,0)</f>
        <v>DIURNO</v>
      </c>
    </row>
    <row r="16" spans="1:13">
      <c r="A16" s="4">
        <v>45783</v>
      </c>
      <c r="B16" t="s">
        <v>6748</v>
      </c>
      <c r="C16" t="s">
        <v>6434</v>
      </c>
      <c r="D16">
        <v>1058</v>
      </c>
      <c r="E16" t="s">
        <v>174</v>
      </c>
      <c r="F16" s="37">
        <v>2571.83</v>
      </c>
      <c r="G16">
        <v>97.5</v>
      </c>
      <c r="H16" t="str">
        <f>VLOOKUP(D16,COORDENADAS!A:J,10,FALSE)</f>
        <v>-3.7344387</v>
      </c>
      <c r="I16" t="str">
        <f>VLOOKUP(D16,COORDENADAS!A:K,11,FALSE)</f>
        <v>-38.4922603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</v>
      </c>
    </row>
    <row r="17" spans="1:13">
      <c r="A17" s="4">
        <v>45783</v>
      </c>
      <c r="B17" t="s">
        <v>6752</v>
      </c>
      <c r="C17" t="s">
        <v>6732</v>
      </c>
      <c r="D17">
        <v>1226</v>
      </c>
      <c r="E17" t="s">
        <v>199</v>
      </c>
      <c r="F17" s="37">
        <v>1054.58</v>
      </c>
      <c r="G17">
        <v>79.3</v>
      </c>
      <c r="H17" t="str">
        <f>VLOOKUP(D17,COORDENADAS!A:J,10,FALSE)</f>
        <v>-3.7123457</v>
      </c>
      <c r="I17" t="str">
        <f>VLOOKUP(D17,COORDENADAS!A:K,11,FALSE)</f>
        <v>-38.5589927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</v>
      </c>
    </row>
    <row r="18" spans="1:13">
      <c r="A18" s="4">
        <v>45783</v>
      </c>
      <c r="B18" t="s">
        <v>6744</v>
      </c>
      <c r="C18" t="s">
        <v>6435</v>
      </c>
      <c r="D18">
        <v>2126</v>
      </c>
      <c r="E18" t="s">
        <v>309</v>
      </c>
      <c r="F18" s="37">
        <v>1192.4000000000001</v>
      </c>
      <c r="G18">
        <v>118.6</v>
      </c>
      <c r="H18" t="str">
        <f>VLOOKUP(D18,COORDENADAS!A:J,10,FALSE)</f>
        <v>-3.80892581</v>
      </c>
      <c r="I18" t="str">
        <f>VLOOKUP(D18,COORDENADAS!A:K,11,FALSE)</f>
        <v>-38.62755341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MANHA</v>
      </c>
    </row>
    <row r="19" spans="1:13">
      <c r="A19" s="4">
        <v>45783</v>
      </c>
      <c r="B19" t="s">
        <v>6746</v>
      </c>
      <c r="C19" t="s">
        <v>6431</v>
      </c>
      <c r="D19">
        <v>2247</v>
      </c>
      <c r="E19" t="s">
        <v>318</v>
      </c>
      <c r="F19" s="37">
        <v>138.19999999999999</v>
      </c>
      <c r="G19">
        <v>17.600000000000001</v>
      </c>
      <c r="H19" t="str">
        <f>VLOOKUP(D19,COORDENADAS!A:J,10,FALSE)</f>
        <v>-3.7449865</v>
      </c>
      <c r="I19" t="str">
        <f>VLOOKUP(D19,COORDENADAS!A:K,11,FALSE)</f>
        <v>-38.6498108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</v>
      </c>
    </row>
    <row r="20" spans="1:13">
      <c r="A20" s="4">
        <v>45783</v>
      </c>
      <c r="B20" t="s">
        <v>6746</v>
      </c>
      <c r="C20" t="s">
        <v>6431</v>
      </c>
      <c r="D20">
        <v>2417</v>
      </c>
      <c r="E20" t="s">
        <v>338</v>
      </c>
      <c r="F20" s="37">
        <v>159.6</v>
      </c>
      <c r="G20">
        <v>19.399999999999999</v>
      </c>
      <c r="H20" t="str">
        <f>VLOOKUP(D20,COORDENADAS!A:J,10,FALSE)</f>
        <v>-3.7419934</v>
      </c>
      <c r="I20" t="str">
        <f>VLOOKUP(D20,COORDENADAS!A:K,11,FALSE)</f>
        <v>-38.641264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</v>
      </c>
    </row>
    <row r="21" spans="1:13">
      <c r="A21" s="4">
        <v>45783</v>
      </c>
      <c r="B21" t="s">
        <v>6746</v>
      </c>
      <c r="C21" t="s">
        <v>6431</v>
      </c>
      <c r="D21">
        <v>4089</v>
      </c>
      <c r="E21" t="s">
        <v>549</v>
      </c>
      <c r="F21" s="37">
        <v>552.4</v>
      </c>
      <c r="G21">
        <v>50.5</v>
      </c>
      <c r="H21" t="str">
        <f>VLOOKUP(D21,COORDENADAS!A:J,10,FALSE)</f>
        <v>-3.7666193</v>
      </c>
      <c r="I21" t="str">
        <f>VLOOKUP(D21,COORDENADAS!A:K,11,FALSE)</f>
        <v>-38.6538536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</v>
      </c>
    </row>
    <row r="22" spans="1:13">
      <c r="A22" s="4">
        <v>45783</v>
      </c>
      <c r="B22" t="s">
        <v>6746</v>
      </c>
      <c r="C22" t="s">
        <v>6431</v>
      </c>
      <c r="D22">
        <v>4381</v>
      </c>
      <c r="E22" t="s">
        <v>599</v>
      </c>
      <c r="F22" s="37">
        <v>1540.6</v>
      </c>
      <c r="G22">
        <v>121.6</v>
      </c>
      <c r="H22" t="str">
        <f>VLOOKUP(D22,COORDENADAS!A:J,10,FALSE)</f>
        <v>-3.72905976</v>
      </c>
      <c r="I22" t="str">
        <f>VLOOKUP(D22,COORDENADAS!A:K,11,FALSE)</f>
        <v>-38.65588134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</v>
      </c>
    </row>
    <row r="23" spans="1:13">
      <c r="A23" s="4">
        <v>45783</v>
      </c>
      <c r="B23" t="s">
        <v>6748</v>
      </c>
      <c r="C23" t="s">
        <v>6434</v>
      </c>
      <c r="D23">
        <v>4522</v>
      </c>
      <c r="E23" t="s">
        <v>616</v>
      </c>
      <c r="F23" s="37">
        <v>1338.48</v>
      </c>
      <c r="G23">
        <v>76</v>
      </c>
      <c r="H23" t="str">
        <f>VLOOKUP(D23,COORDENADAS!A:J,10,FALSE)</f>
        <v>-3.7354447</v>
      </c>
      <c r="I23" t="str">
        <f>VLOOKUP(D23,COORDENADAS!A:K,11,FALSE)</f>
        <v>-38.4816158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4">
        <v>45783</v>
      </c>
      <c r="B24" t="s">
        <v>6746</v>
      </c>
      <c r="C24" t="s">
        <v>6431</v>
      </c>
      <c r="D24">
        <v>9295</v>
      </c>
      <c r="E24" t="s">
        <v>700</v>
      </c>
      <c r="F24" s="37">
        <v>811.45</v>
      </c>
      <c r="G24">
        <v>37.799999999999997</v>
      </c>
      <c r="H24" t="str">
        <f>VLOOKUP(D24,COORDENADAS!A:J,10,FALSE)</f>
        <v>-3.67554656</v>
      </c>
      <c r="I24" t="str">
        <f>VLOOKUP(D24,COORDENADAS!A:K,11,FALSE)</f>
        <v>-38.66738313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DIURNO</v>
      </c>
    </row>
    <row r="25" spans="1:13">
      <c r="A25" s="4">
        <v>45783</v>
      </c>
      <c r="B25" t="s">
        <v>6752</v>
      </c>
      <c r="C25" t="s">
        <v>6732</v>
      </c>
      <c r="D25">
        <v>9341</v>
      </c>
      <c r="E25" t="s">
        <v>722</v>
      </c>
      <c r="F25" s="37">
        <v>1460.61</v>
      </c>
      <c r="G25">
        <v>59.3</v>
      </c>
      <c r="H25" t="str">
        <f>VLOOKUP(D25,COORDENADAS!A:J,10,FALSE)</f>
        <v>-3.7532492</v>
      </c>
      <c r="I25" t="str">
        <f>VLOOKUP(D25,COORDENADAS!A:K,11,FALSE)</f>
        <v>-38.5276962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</v>
      </c>
    </row>
    <row r="26" spans="1:13">
      <c r="A26" s="4">
        <v>45783</v>
      </c>
      <c r="B26" t="s">
        <v>6743</v>
      </c>
      <c r="C26" t="s">
        <v>6506</v>
      </c>
      <c r="D26">
        <v>9345</v>
      </c>
      <c r="E26" t="s">
        <v>723</v>
      </c>
      <c r="F26" s="37">
        <v>4500.51</v>
      </c>
      <c r="G26">
        <v>214.3</v>
      </c>
      <c r="H26" t="str">
        <f>VLOOKUP(D26,COORDENADAS!A:J,10,FALSE)</f>
        <v>-3.79182527</v>
      </c>
      <c r="I26" t="str">
        <f>VLOOKUP(D26,COORDENADAS!A:K,11,FALSE)</f>
        <v>-38.5671401</v>
      </c>
      <c r="J26" s="1" t="s">
        <v>6571</v>
      </c>
      <c r="K26" s="1" t="s">
        <v>6572</v>
      </c>
      <c r="L26" s="7">
        <f>VLOOKUP(C26,pesoCaminhao!C:G,5,0)</f>
        <v>4900</v>
      </c>
      <c r="M26" s="7" t="str">
        <f>VLOOKUP(D26,horarios!B:G,6,0)</f>
        <v>DIURNO</v>
      </c>
    </row>
    <row r="27" spans="1:13">
      <c r="A27" s="4">
        <v>45783</v>
      </c>
      <c r="B27" t="s">
        <v>6743</v>
      </c>
      <c r="C27" t="s">
        <v>6506</v>
      </c>
      <c r="D27">
        <v>9346</v>
      </c>
      <c r="E27" t="s">
        <v>724</v>
      </c>
      <c r="F27" s="37">
        <v>1333.3</v>
      </c>
      <c r="G27">
        <v>65.5</v>
      </c>
      <c r="H27" t="str">
        <f>VLOOKUP(D27,COORDENADAS!A:J,10,FALSE)</f>
        <v>-3.7888981</v>
      </c>
      <c r="I27" t="str">
        <f>VLOOKUP(D27,COORDENADAS!A:K,11,FALSE)</f>
        <v>-38.4759777</v>
      </c>
      <c r="J27" s="1" t="s">
        <v>6571</v>
      </c>
      <c r="K27" s="1" t="s">
        <v>6572</v>
      </c>
      <c r="L27" s="7">
        <f>VLOOKUP(C27,pesoCaminhao!C:G,5,0)</f>
        <v>4900</v>
      </c>
      <c r="M27" s="7" t="str">
        <f>VLOOKUP(D27,horarios!B:G,6,0)</f>
        <v>DIURNO</v>
      </c>
    </row>
    <row r="28" spans="1:13">
      <c r="A28" s="4">
        <v>45783</v>
      </c>
      <c r="B28" t="s">
        <v>6743</v>
      </c>
      <c r="C28" t="s">
        <v>6506</v>
      </c>
      <c r="D28">
        <v>9347</v>
      </c>
      <c r="E28" t="s">
        <v>725</v>
      </c>
      <c r="F28" s="37">
        <v>4436.66</v>
      </c>
      <c r="G28">
        <v>194.2</v>
      </c>
      <c r="H28" t="str">
        <f>VLOOKUP(D28,COORDENADAS!A:J,10,FALSE)</f>
        <v>-3.8795207</v>
      </c>
      <c r="I28" t="str">
        <f>VLOOKUP(D28,COORDENADAS!A:K,11,FALSE)</f>
        <v>-38.4613795</v>
      </c>
      <c r="J28" s="1" t="s">
        <v>6571</v>
      </c>
      <c r="K28" s="1" t="s">
        <v>6572</v>
      </c>
      <c r="L28" s="7">
        <f>VLOOKUP(C28,pesoCaminhao!C:G,5,0)</f>
        <v>4900</v>
      </c>
      <c r="M28" s="7" t="str">
        <f>VLOOKUP(D28,horarios!B:G,6,0)</f>
        <v>DIURNO</v>
      </c>
    </row>
    <row r="29" spans="1:13">
      <c r="A29" s="4">
        <v>45783</v>
      </c>
      <c r="B29" t="s">
        <v>6746</v>
      </c>
      <c r="C29" t="s">
        <v>6431</v>
      </c>
      <c r="D29">
        <v>9595</v>
      </c>
      <c r="E29" t="s">
        <v>794</v>
      </c>
      <c r="F29" s="37">
        <v>530.6</v>
      </c>
      <c r="G29">
        <v>81</v>
      </c>
      <c r="H29" t="str">
        <f>VLOOKUP(D29,COORDENADAS!A:J,10,FALSE)</f>
        <v>-3.736915</v>
      </c>
      <c r="I29" t="str">
        <f>VLOOKUP(D29,COORDENADAS!A:K,11,FALSE)</f>
        <v>-38.6502819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DIURNO</v>
      </c>
    </row>
    <row r="30" spans="1:13">
      <c r="A30" s="4">
        <v>45783</v>
      </c>
      <c r="B30" t="s">
        <v>6746</v>
      </c>
      <c r="C30" t="s">
        <v>6431</v>
      </c>
      <c r="D30">
        <v>9598</v>
      </c>
      <c r="E30" t="s">
        <v>797</v>
      </c>
      <c r="F30" s="37">
        <v>333.7</v>
      </c>
      <c r="G30">
        <v>37.6</v>
      </c>
      <c r="H30" t="str">
        <f>VLOOKUP(D30,COORDENADAS!A:J,10,FALSE)</f>
        <v>-3.7448789</v>
      </c>
      <c r="I30" t="str">
        <f>VLOOKUP(D30,COORDENADAS!A:K,11,FALSE)</f>
        <v>-38.6495637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DIURNO</v>
      </c>
    </row>
    <row r="31" spans="1:13">
      <c r="A31" s="4">
        <v>45783</v>
      </c>
      <c r="B31" t="s">
        <v>6743</v>
      </c>
      <c r="C31" t="s">
        <v>6506</v>
      </c>
      <c r="D31">
        <v>9602</v>
      </c>
      <c r="E31" t="s">
        <v>799</v>
      </c>
      <c r="F31" s="37">
        <v>1573.4</v>
      </c>
      <c r="G31">
        <v>84.6</v>
      </c>
      <c r="H31" t="str">
        <f>VLOOKUP(D31,COORDENADAS!A:J,10,FALSE)</f>
        <v>-3.79093331</v>
      </c>
      <c r="I31" t="str">
        <f>VLOOKUP(D31,COORDENADAS!A:K,11,FALSE)</f>
        <v>-38.53740405</v>
      </c>
      <c r="J31" s="1" t="s">
        <v>6571</v>
      </c>
      <c r="K31" s="1" t="s">
        <v>6572</v>
      </c>
      <c r="L31" s="7">
        <f>VLOOKUP(C31,pesoCaminhao!C:G,5,0)</f>
        <v>4900</v>
      </c>
      <c r="M31" s="7" t="str">
        <f>VLOOKUP(D31,horarios!B:G,6,0)</f>
        <v>DIURNO</v>
      </c>
    </row>
    <row r="32" spans="1:13">
      <c r="A32" s="4">
        <v>45783</v>
      </c>
      <c r="B32" t="s">
        <v>6752</v>
      </c>
      <c r="C32" t="s">
        <v>6732</v>
      </c>
      <c r="D32">
        <v>9622</v>
      </c>
      <c r="E32" t="s">
        <v>809</v>
      </c>
      <c r="F32" s="37">
        <v>3414.43</v>
      </c>
      <c r="G32">
        <v>169.3</v>
      </c>
      <c r="H32" t="str">
        <f>VLOOKUP(D32,COORDENADAS!A:J,10,FALSE)</f>
        <v>-3.7570117</v>
      </c>
      <c r="I32" t="str">
        <f>VLOOKUP(D32,COORDENADAS!A:K,11,FALSE)</f>
        <v>-38.5530651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DIURNO</v>
      </c>
    </row>
    <row r="33" spans="1:13">
      <c r="A33" s="4">
        <v>45783</v>
      </c>
      <c r="B33" t="s">
        <v>6746</v>
      </c>
      <c r="C33" t="s">
        <v>6431</v>
      </c>
      <c r="D33">
        <v>11163</v>
      </c>
      <c r="E33" t="s">
        <v>889</v>
      </c>
      <c r="F33" s="37">
        <v>1463.2</v>
      </c>
      <c r="G33">
        <v>116.1</v>
      </c>
      <c r="H33" t="str">
        <f>VLOOKUP(D33,COORDENADAS!A:J,10,FALSE)</f>
        <v>-3.67322246</v>
      </c>
      <c r="I33" t="str">
        <f>VLOOKUP(D33,COORDENADAS!A:K,11,FALSE)</f>
        <v>-38.67026304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4">
        <v>45783</v>
      </c>
      <c r="B34" t="s">
        <v>6744</v>
      </c>
      <c r="C34" t="s">
        <v>6435</v>
      </c>
      <c r="D34">
        <v>11513</v>
      </c>
      <c r="E34" t="s">
        <v>945</v>
      </c>
      <c r="F34" s="37">
        <v>370.4</v>
      </c>
      <c r="G34">
        <v>37.9</v>
      </c>
      <c r="H34" t="str">
        <f>VLOOKUP(D34,COORDENADAS!A:J,10,FALSE)</f>
        <v>-3.80683521</v>
      </c>
      <c r="I34" t="str">
        <f>VLOOKUP(D34,COORDENADAS!A:K,11,FALSE)</f>
        <v>-38.62994815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MANHA</v>
      </c>
    </row>
    <row r="35" spans="1:13">
      <c r="A35" s="4">
        <v>45783</v>
      </c>
      <c r="B35" t="s">
        <v>6746</v>
      </c>
      <c r="C35" t="s">
        <v>6431</v>
      </c>
      <c r="D35">
        <v>11844</v>
      </c>
      <c r="E35" t="s">
        <v>1014</v>
      </c>
      <c r="F35" s="37">
        <v>1520.2</v>
      </c>
      <c r="G35">
        <v>120.3</v>
      </c>
      <c r="H35" t="str">
        <f>VLOOKUP(D35,COORDENADAS!A:J,10,FALSE)</f>
        <v>-3.76944093</v>
      </c>
      <c r="I35" t="str">
        <f>VLOOKUP(D35,COORDENADAS!A:K,11,FALSE)</f>
        <v>-38.65433696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DIURNO</v>
      </c>
    </row>
    <row r="36" spans="1:13">
      <c r="A36" s="4">
        <v>45783</v>
      </c>
      <c r="B36" t="s">
        <v>6752</v>
      </c>
      <c r="C36" t="s">
        <v>6732</v>
      </c>
      <c r="D36">
        <v>11912</v>
      </c>
      <c r="E36" t="s">
        <v>1028</v>
      </c>
      <c r="F36" s="37">
        <v>494.02</v>
      </c>
      <c r="G36">
        <v>16.8</v>
      </c>
      <c r="H36" t="str">
        <f>VLOOKUP(D36,COORDENADAS!A:J,10,FALSE)</f>
        <v>-3.73839532</v>
      </c>
      <c r="I36" t="str">
        <f>VLOOKUP(D36,COORDENADAS!A:K,11,FALSE)</f>
        <v>-38.53222215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DIURNO</v>
      </c>
    </row>
    <row r="37" spans="1:13">
      <c r="A37" s="4"/>
      <c r="F37" s="37"/>
      <c r="G37"/>
      <c r="J37" s="1"/>
      <c r="K37" s="1"/>
    </row>
    <row r="38" spans="1:13">
      <c r="A38" s="4"/>
      <c r="F38" s="37"/>
      <c r="G38"/>
      <c r="J38" s="1"/>
      <c r="K38" s="1"/>
    </row>
    <row r="39" spans="1:13">
      <c r="A39" s="4"/>
      <c r="F39" s="37"/>
      <c r="G39"/>
      <c r="J39" s="1"/>
      <c r="K39" s="1"/>
    </row>
    <row r="40" spans="1:13">
      <c r="A40" s="4"/>
      <c r="F40" s="37"/>
      <c r="G40"/>
      <c r="J40" s="1"/>
      <c r="K40" s="1"/>
    </row>
    <row r="41" spans="1:13">
      <c r="A41" s="4"/>
      <c r="F41" s="37"/>
      <c r="G41"/>
      <c r="J41" s="1"/>
      <c r="K41" s="1"/>
    </row>
    <row r="42" spans="1:13">
      <c r="A42" s="4"/>
      <c r="B42" s="4"/>
      <c r="F42" s="37"/>
      <c r="G42"/>
      <c r="J42" s="1"/>
      <c r="K42" s="1"/>
    </row>
    <row r="43" spans="1:13">
      <c r="A43" s="4"/>
      <c r="B43" s="4"/>
      <c r="F43" s="37"/>
      <c r="G43"/>
      <c r="J43" s="1"/>
      <c r="K43" s="1"/>
    </row>
    <row r="44" spans="1:13">
      <c r="A44" s="4"/>
      <c r="B44" s="4"/>
      <c r="F44" s="37"/>
      <c r="G44"/>
      <c r="J44" s="1"/>
      <c r="K44" s="1"/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2025-05-05T18:07:46Z</dcterms:modified>
</cp:coreProperties>
</file>