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408DD58C-AA5D-4BD3-A0A3-F443DCA8824E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2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L19" i="6"/>
  <c r="L18" i="6"/>
  <c r="L17" i="6"/>
  <c r="L16" i="6"/>
  <c r="L15" i="6"/>
  <c r="L14" i="6"/>
  <c r="L13" i="6"/>
  <c r="L12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<sst xmlns="http://schemas.openxmlformats.org/spreadsheetml/2006/main" count="9278" uniqueCount="3672">
  <si>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</si>
  <si>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</si>
  <si>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</si>
  <si>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</si>
  <si>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</si>
  <si>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</si>
  <si>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</si>
  <si>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</si>
  <si>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</si>
  <si>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</si>
  <si>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</si>
  <si>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</si>
  <si>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</si>
  <si>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</si>
  <si>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</si>
  <si>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</si>
  <si>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</si>
  <si>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</si>
  <si>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</si>
  <si>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</si>
  <si>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</si>
  <si>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</si>
  <si>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</si>
  <si>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</si>
  <si>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</si>
  <si>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</si>
  <si>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</si>
  <si>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</si>
  <si>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</si>
  <si>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</si>
  <si>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</si>
  <si>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</si>
  <si>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</si>
  <si>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</si>
  <si>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</si>
  <si>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</si>
  <si>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</si>
  <si>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</si>
  <si>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</si>
  <si>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</si>
  <si>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</si>
  <si>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</si>
  <si>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</si>
  <si>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</si>
  <si>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</si>
  <si>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</si>
  <si>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</si>
  <si>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</si>
  <si>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</si>
  <si>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</si>
  <si>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</si>
  <si>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</si>
  <si>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</si>
  <si>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</si>
  <si>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</si>
  <si>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</si>
  <si>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</si>
  <si>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</si>
  <si>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</si>
  <si>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</si>
  <si>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</si>
  <si>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</si>
  <si>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</si>
  <si>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</si>
  <si>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</si>
  <si>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</si>
  <si>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</si>
  <si>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</si>
  <si>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</si>
  <si>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</si>
  <si>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</si>
  <si>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</si>
  <si>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</si>
  <si>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</si>
  <si>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</si>
  <si>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</si>
  <si>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</si>
  <si>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</si>
  <si>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</si>
  <si>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</si>
  <si>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</si>
  <si>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</si>
  <si>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</si>
  <si>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</si>
  <si>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</si>
  <si>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</si>
  <si>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</si>
  <si>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</si>
  <si>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</si>
  <si>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</si>
  <si>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</si>
  <si>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</si>
  <si>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</si>
  <si>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</si>
  <si>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</si>
  <si>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</si>
  <si>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</si>
  <si>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</si>
  <si>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</si>
  <si>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</si>
  <si>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</si>
  <si>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</si>
  <si>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</si>
  <si>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</si>
  <si>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</si>
  <si>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</si>
  <si>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</si>
  <si>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</si>
  <si>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</si>
  <si>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</si>
  <si>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</si>
  <si>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</si>
  <si>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</si>
  <si>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</si>
  <si>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</si>
  <si>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</si>
  <si>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</si>
  <si>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</si>
  <si>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</si>
  <si>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</si>
  <si>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</si>
  <si>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</si>
  <si>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</si>
  <si>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</si>
  <si>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</si>
  <si>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</si>
  <si>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</si>
  <si>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</si>
  <si>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</si>
  <si>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</si>
  <si>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</si>
  <si>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</si>
  <si>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</si>
  <si>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</si>
  <si>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</si>
  <si>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</si>
  <si>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</si>
  <si>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</si>
  <si>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</si>
  <si>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</si>
  <si>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</si>
  <si>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</si>
  <si>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</si>
  <si>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</si>
  <si>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</si>
  <si>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</si>
  <si>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</si>
  <si>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</si>
  <si>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</si>
  <si>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</si>
  <si>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</si>
  <si>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</si>
  <si>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</si>
  <si>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</si>
  <si>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</si>
  <si>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</si>
  <si>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</si>
  <si>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</si>
  <si>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</si>
  <si>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</si>
  <si>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</si>
  <si>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</si>
  <si>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</si>
  <si>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</si>
  <si>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</si>
  <si>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</si>
  <si>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</si>
  <si>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</si>
  <si>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</si>
  <si>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</si>
  <si>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</si>
  <si>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</si>
  <si>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</si>
  <si>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</si>
  <si>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</si>
  <si>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</si>
  <si>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</si>
  <si>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</si>
  <si>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</si>
  <si>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</si>
  <si>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</si>
  <si>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</si>
  <si>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</si>
  <si>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</si>
  <si>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</si>
  <si>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</si>
  <si>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</si>
  <si>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</si>
  <si>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</si>
  <si>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</si>
  <si>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</si>
  <si>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</si>
  <si>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</si>
  <si>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</si>
  <si>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</si>
  <si>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</si>
  <si>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</si>
  <si>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</si>
  <si>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</si>
  <si>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</si>
  <si>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</si>
  <si>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</si>
  <si>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</si>
  <si>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</si>
  <si>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</si>
  <si>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</si>
  <si>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</si>
  <si>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</si>
  <si>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</si>
  <si>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</si>
  <si>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</si>
  <si>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</si>
  <si>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</si>
  <si>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</si>
  <si>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</si>
  <si>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</si>
  <si>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</si>
  <si>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</si>
  <si>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</si>
  <si>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</si>
  <si>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</si>
  <si>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</si>
  <si>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</si>
  <si>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</si>
  <si>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</si>
  <si>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</si>
  <si>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</si>
  <si>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</si>
  <si>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</si>
  <si>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</si>
  <si>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</si>
  <si>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</si>
  <si>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</si>
  <si>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</si>
  <si>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</si>
  <si>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</si>
  <si>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</si>
  <si>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</si>
  <si>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</si>
  <si>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</si>
  <si>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</si>
  <si>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</si>
  <si>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</si>
  <si>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</si>
  <si>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</si>
  <si>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</si>
  <si>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</si>
  <si>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</si>
  <si>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</si>
  <si>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</si>
  <si>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</si>
  <si>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</si>
  <si>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</si>
  <si>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</si>
  <si>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</si>
  <si>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</si>
  <si>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</si>
  <si>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</si>
  <si>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</si>
  <si>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</si>
  <si>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</si>
  <si>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</si>
  <si>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</si>
  <si>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</si>
  <si>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</si>
  <si>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</si>
  <si>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</si>
  <si>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</si>
  <si>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</si>
  <si>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</si>
  <si>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</si>
  <si>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</si>
  <si>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</si>
  <si>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</si>
  <si>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</si>
  <si>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</si>
  <si>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</si>
  <si>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</si>
  <si>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</si>
  <si>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</si>
  <si>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</si>
  <si>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</si>
  <si>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</si>
  <si>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</si>
  <si>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</si>
  <si>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</si>
  <si>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</si>
  <si>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</si>
  <si>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</si>
  <si>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</si>
  <si>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</si>
  <si>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</si>
  <si>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</si>
  <si>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</si>
  <si>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</si>
  <si>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</si>
  <si>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</si>
  <si>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</si>
  <si>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</si>
  <si>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</si>
  <si>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</si>
  <si>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</si>
  <si>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</si>
  <si>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</si>
  <si>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</si>
  <si>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</si>
  <si>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</si>
  <si>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</si>
  <si>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</si>
  <si>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</si>
  <si>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</si>
  <si>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</si>
  <si>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</si>
  <si>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</si>
  <si>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</si>
  <si>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</si>
  <si>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</si>
  <si>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</si>
  <si>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</si>
  <si>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</si>
  <si>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</si>
  <si>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</si>
  <si>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</si>
  <si>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</si>
  <si>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</si>
  <si>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</si>
  <si>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</si>
  <si>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</si>
  <si>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</si>
  <si>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</si>
  <si>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</si>
  <si>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</si>
  <si>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</si>
  <si>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</si>
  <si>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</si>
  <si>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</si>
  <si>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</si>
  <si>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</si>
  <si>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</si>
  <si>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</si>
  <si>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</si>
  <si>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</si>
  <si>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</si>
  <si>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</si>
  <si>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</si>
  <si>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</si>
  <si>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</si>
  <si>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</si>
  <si>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</si>
  <si>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</si>
  <si>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</si>
  <si>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</si>
  <si>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</si>
  <si>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</si>
  <si>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</si>
  <si>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</si>
  <si>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</si>
  <si>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</si>
  <si>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</si>
  <si>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</si>
  <si>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</si>
  <si>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</si>
  <si>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</si>
  <si>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</si>
  <si>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</si>
  <si>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</si>
  <si>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</si>
  <si>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</si>
  <si>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</si>
  <si>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</si>
  <si>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</si>
  <si>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</si>
  <si>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</si>
  <si>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</si>
  <si>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</si>
  <si>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</si>
  <si>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</si>
  <si>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</si>
  <si>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</si>
  <si>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</si>
  <si>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</si>
  <si>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</si>
  <si>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</si>
  <si>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</si>
  <si>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</si>
  <si>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</si>
  <si>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</si>
  <si>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</si>
  <si>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</si>
  <si>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</si>
  <si>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</si>
  <si>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</si>
  <si>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</si>
  <si>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</si>
  <si>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</si>
  <si>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</si>
  <si>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</si>
  <si>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</si>
  <si>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</si>
  <si>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</si>
  <si>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</si>
  <si>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</si>
  <si>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</si>
  <si>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</si>
  <si>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</si>
  <si>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</si>
  <si>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</si>
  <si>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</si>
  <si>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</si>
  <si>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</si>
  <si>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</si>
  <si>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</si>
  <si>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</si>
  <si>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</si>
  <si>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</si>
  <si>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</si>
  <si>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</si>
  <si>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</si>
  <si>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</si>
  <si>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</si>
  <si>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</si>
  <si>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</si>
  <si>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</si>
  <si>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</si>
  <si>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</si>
  <si>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</si>
  <si>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</si>
  <si>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</si>
  <si>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</si>
  <si>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</si>
  <si>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</si>
  <si>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</si>
  <si>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</si>
  <si>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</si>
  <si>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</si>
  <si>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</si>
  <si>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</si>
  <si>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</si>
  <si>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</si>
  <si>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</si>
  <si>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</si>
  <si>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</si>
  <si>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</si>
  <si>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</si>
  <si>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</si>
  <si>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</si>
  <si>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</si>
  <si>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</si>
  <si>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</si>
  <si>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</si>
  <si>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</si>
  <si>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</si>
  <si>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</si>
  <si>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</si>
  <si>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</si>
  <si>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</si>
  <si>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</si>
  <si>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</si>
  <si>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</si>
  <si>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</si>
  <si>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</si>
  <si>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</si>
  <si>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</si>
  <si>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</si>
  <si>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</si>
  <si>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</si>
  <si>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</si>
  <si>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</si>
  <si>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</si>
  <si>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</si>
  <si>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</si>
  <si>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</si>
  <si>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</si>
  <si>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</si>
  <si>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</si>
  <si>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</si>
  <si>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</si>
  <si>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</si>
  <si>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</si>
  <si>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</si>
  <si>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</si>
  <si>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</si>
  <si>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</si>
  <si>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</si>
  <si>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</si>
  <si>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</si>
  <si>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</si>
  <si>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</si>
  <si>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</si>
  <si>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</si>
  <si>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</si>
  <si>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</si>
  <si>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</si>
  <si>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</si>
  <si>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</si>
  <si>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</si>
  <si>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</si>
  <si>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</si>
  <si>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</si>
  <si>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</si>
  <si>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</si>
  <si>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</si>
  <si>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</si>
  <si>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</si>
  <si>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</si>
  <si>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</si>
  <si>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</si>
  <si>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</si>
  <si>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</si>
  <si>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</si>
  <si>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</si>
  <si>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</si>
  <si>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</si>
  <si>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</si>
  <si>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</si>
  <si>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</si>
  <si>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</si>
  <si>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</si>
  <si>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</si>
  <si>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</si>
  <si>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</si>
  <si>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</si>
  <si>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</si>
  <si>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</si>
  <si>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</si>
  <si>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</si>
  <si>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</si>
  <si>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</si>
  <si>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</si>
  <si>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</si>
  <si>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</si>
  <si>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</si>
  <si>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</si>
  <si>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</si>
  <si>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</si>
  <si>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</si>
  <si>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</si>
  <si>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</si>
  <si>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</si>
  <si>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</si>
  <si>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</si>
  <si>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</si>
  <si>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</si>
  <si>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</si>
  <si>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</si>
  <si>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</si>
  <si>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</si>
  <si>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</si>
  <si>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</si>
  <si>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</si>
  <si>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</si>
  <si>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</si>
  <si>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</si>
  <si>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</si>
  <si>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</si>
  <si>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</si>
  <si>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</si>
  <si>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</si>
  <si>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</si>
  <si>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</si>
  <si>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</si>
  <si>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</si>
  <si>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</si>
  <si>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</si>
  <si>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</si>
  <si>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</si>
  <si>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</si>
  <si>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</si>
  <si>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</si>
  <si>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</si>
  <si>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</si>
  <si>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</si>
  <si>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</si>
  <si>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</si>
  <si>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</si>
  <si>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</si>
  <si>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</si>
  <si>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</si>
  <si>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</si>
  <si>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</si>
  <si>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</si>
  <si>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</si>
  <si>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</si>
  <si>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</si>
  <si>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</si>
  <si>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</si>
  <si>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</si>
  <si>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</si>
  <si>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</si>
  <si>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</si>
  <si>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</si>
  <si>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</si>
  <si>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</si>
  <si>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</si>
  <si>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</si>
  <si>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</si>
  <si>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</si>
  <si>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</si>
  <si>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</si>
  <si>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</si>
  <si>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</si>
  <si>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</si>
  <si>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</si>
  <si>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</si>
  <si>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</si>
  <si>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</si>
  <si>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</si>
  <si>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</si>
  <si>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</si>
  <si>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</si>
  <si>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</si>
  <si>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</si>
  <si>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</si>
  <si>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</si>
  <si>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</si>
  <si>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</si>
  <si>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</si>
  <si>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</si>
  <si>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</si>
  <si>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</si>
  <si>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</si>
  <si>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</si>
  <si>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</si>
  <si>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</si>
  <si>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</si>
  <si>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</si>
  <si>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</si>
  <si>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</si>
  <si>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</si>
  <si>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</si>
  <si>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</si>
  <si>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</si>
  <si>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</si>
  <si>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</si>
  <si>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</si>
  <si>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</si>
  <si>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</si>
  <si>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</si>
  <si>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</si>
  <si>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</si>
  <si>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</si>
  <si>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</si>
  <si>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</si>
  <si>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</si>
  <si>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</si>
  <si>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</si>
  <si>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</si>
  <si>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</si>
  <si>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</si>
  <si>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</si>
  <si>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</si>
  <si>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</si>
  <si>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</si>
  <si>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</si>
  <si>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</si>
  <si>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</si>
  <si>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</si>
  <si>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</si>
  <si>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</si>
  <si>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</si>
  <si>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</si>
  <si>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</si>
  <si>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</si>
  <si>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</si>
  <si>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</si>
  <si>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</si>
  <si>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</si>
  <si>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</si>
  <si>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</si>
  <si>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</si>
  <si>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</si>
  <si>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</si>
  <si>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</si>
  <si>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</si>
  <si>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</si>
  <si>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</si>
  <si>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</si>
  <si>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</si>
  <si>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</si>
  <si>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</si>
  <si>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</si>
  <si>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</si>
  <si>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</si>
  <si>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</si>
  <si>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</si>
  <si>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</si>
  <si>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</si>
  <si>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</si>
  <si>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</si>
  <si>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</si>
  <si>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</si>
  <si>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</si>
  <si>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</si>
  <si>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</si>
  <si>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</si>
  <si>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</si>
  <si>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</si>
  <si>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</si>
  <si>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</si>
  <si>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</si>
  <si>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</si>
  <si>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</si>
  <si>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</si>
  <si>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</si>
  <si>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</si>
  <si>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</si>
  <si>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</si>
  <si>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</si>
  <si>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</si>
  <si>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</si>
  <si>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</si>
  <si>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</si>
  <si>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</si>
  <si>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</si>
  <si>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</si>
  <si>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</si>
  <si>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</si>
  <si>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</si>
  <si>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</si>
  <si>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</si>
  <si>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</si>
  <si>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</si>
  <si>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</si>
  <si>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</si>
  <si>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</si>
  <si>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</si>
  <si>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</si>
  <si>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</si>
  <si>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</si>
  <si>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</si>
  <si>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</si>
  <si>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</si>
  <si>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</si>
  <si>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</si>
  <si>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</si>
  <si>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</si>
  <si>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</si>
  <si>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</si>
  <si>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</si>
  <si>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</si>
  <si>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</si>
  <si>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</si>
  <si>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</si>
  <si>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</si>
  <si>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</si>
  <si>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</si>
  <si>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</si>
  <si>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</si>
  <si>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</si>
  <si>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</si>
  <si>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</si>
  <si>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</si>
  <si>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</si>
  <si>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</si>
  <si>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</si>
  <si>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</si>
  <si>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</si>
  <si>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</si>
  <si>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</si>
  <si>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</si>
  <si>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</si>
  <si>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</si>
  <si>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</si>
  <si>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</si>
  <si>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</si>
  <si>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</si>
  <si>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</si>
  <si>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</si>
  <si>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</si>
  <si>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</si>
  <si>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</si>
  <si>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</si>
  <si>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</si>
  <si>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</si>
  <si>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</si>
  <si>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</si>
  <si>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</si>
  <si>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</si>
  <si>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</si>
  <si>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</si>
  <si>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</si>
  <si>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</si>
  <si>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</si>
  <si>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</si>
  <si>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</si>
  <si>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</si>
  <si>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</si>
  <si>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</si>
  <si>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</si>
  <si>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</si>
  <si>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</si>
  <si>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</si>
  <si>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</si>
  <si>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</si>
  <si>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</si>
  <si>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</si>
  <si>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</si>
  <si>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</si>
  <si>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</si>
  <si>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</si>
  <si>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</si>
  <si>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</si>
  <si>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</si>
  <si>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</si>
  <si>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</si>
  <si>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</si>
  <si>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</si>
  <si>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</si>
  <si>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</si>
  <si>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</si>
  <si>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</si>
  <si>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</si>
  <si>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</si>
  <si>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</si>
  <si>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</si>
  <si>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</si>
  <si>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</si>
  <si>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</si>
  <si>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</si>
  <si>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</si>
  <si>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</si>
  <si>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</si>
  <si>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</si>
  <si>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</si>
  <si>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</si>
  <si>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</si>
  <si>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</si>
  <si>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</si>
  <si>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</si>
  <si>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</si>
  <si>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</si>
  <si>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</si>
  <si>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</si>
  <si>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</si>
  <si>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</si>
  <si>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</si>
  <si>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</si>
  <si>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</si>
  <si>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</si>
  <si>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</si>
  <si>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</si>
  <si>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</si>
  <si>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</si>
  <si>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</si>
  <si>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</si>
  <si>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</si>
  <si>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</si>
  <si>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</si>
  <si>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</si>
  <si>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</si>
  <si>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</si>
  <si>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</si>
  <si>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</si>
  <si>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</si>
  <si>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</si>
  <si>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</si>
  <si>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</si>
  <si>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</si>
  <si>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</si>
  <si>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</si>
  <si>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</si>
  <si>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</si>
  <si>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</si>
  <si>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</si>
  <si>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</si>
  <si>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</si>
  <si>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</si>
  <si>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</si>
  <si>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</si>
  <si>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</si>
  <si>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</si>
  <si>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</si>
  <si>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</si>
  <si>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</si>
  <si>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</si>
  <si>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</si>
  <si>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</si>
  <si>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</si>
  <si>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</si>
  <si>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</si>
  <si>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</si>
  <si>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</si>
  <si>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</si>
  <si>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</si>
  <si>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</si>
  <si>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</si>
  <si>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</si>
  <si>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</si>
  <si>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</si>
  <si>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</si>
  <si>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</si>
  <si>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</si>
  <si>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</si>
  <si>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</si>
  <si>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</si>
  <si>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</si>
  <si>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</si>
  <si>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</si>
  <si>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</si>
  <si>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</si>
  <si>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</si>
  <si>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</si>
  <si>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</si>
  <si>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</si>
  <si>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</si>
  <si>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</si>
  <si>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</si>
  <si>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</si>
  <si>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</si>
  <si>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</si>
  <si>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</si>
  <si>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</si>
  <si>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</si>
  <si>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</si>
  <si>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</si>
  <si>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</si>
  <si>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</si>
  <si>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</si>
  <si>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</si>
  <si>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</si>
  <si>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</si>
  <si>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</si>
  <si>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</si>
  <si>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</si>
  <si>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</si>
  <si>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</si>
  <si>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</si>
  <si>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</si>
  <si>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</si>
  <si>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</si>
  <si>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</si>
  <si>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</si>
  <si>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</si>
  <si>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</si>
  <si>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</si>
  <si>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</si>
  <si>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</si>
  <si>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</si>
  <si>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</si>
  <si>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</si>
  <si>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</si>
  <si>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</si>
  <si>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</si>
  <si>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</si>
  <si>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</si>
  <si>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</si>
  <si>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</si>
  <si>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</si>
  <si>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</si>
  <si>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</si>
  <si>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</si>
  <si>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</si>
  <si>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</si>
  <si>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</si>
  <si>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</si>
  <si>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</si>
  <si>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</si>
  <si>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</si>
  <si>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</si>
  <si>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</si>
  <si>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</si>
  <si>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</si>
  <si>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</si>
  <si>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</si>
  <si>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</si>
  <si>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</si>
  <si>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</si>
  <si>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</si>
  <si>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</si>
  <si>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</si>
  <si>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</si>
  <si>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</si>
  <si>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</si>
  <si>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</si>
  <si>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</si>
  <si>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</si>
  <si>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</si>
  <si>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</si>
  <si>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</si>
  <si>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</si>
  <si>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</si>
  <si>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</si>
  <si>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</si>
  <si>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</si>
  <si>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</si>
  <si>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</si>
  <si>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</si>
  <si>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</si>
  <si>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</si>
  <si>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</si>
  <si>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</si>
  <si>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</si>
  <si>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</si>
  <si>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</si>
  <si>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</si>
  <si>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</si>
  <si>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</si>
  <si>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</si>
  <si>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</si>
  <si>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</si>
  <si>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</si>
  <si>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</si>
  <si>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</si>
  <si>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</si>
  <si>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</si>
  <si>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</si>
  <si>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</si>
  <si>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</si>
  <si>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</si>
  <si>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</si>
  <si>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</si>
  <si>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</si>
  <si>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</si>
  <si>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</si>
  <si>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</si>
  <si>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</si>
  <si>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</si>
  <si>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</si>
  <si>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</si>
  <si>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</si>
  <si>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</si>
  <si>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</si>
  <si>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</si>
  <si>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</si>
  <si>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</si>
  <si>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</si>
  <si>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</si>
  <si>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</si>
  <si>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</si>
  <si>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</si>
  <si>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</si>
  <si>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</si>
  <si>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</si>
  <si>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</si>
  <si>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</si>
  <si>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</si>
  <si>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</si>
  <si>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</si>
  <si>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</si>
  <si>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</si>
  <si>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</si>
  <si>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</si>
  <si>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</si>
  <si>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</si>
  <si>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</si>
  <si>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</si>
  <si>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</si>
  <si>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</si>
  <si>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</si>
  <si>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</si>
  <si>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</si>
  <si>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</si>
  <si>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</si>
  <si>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</si>
  <si>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</si>
  <si>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</si>
  <si>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</si>
  <si>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</si>
  <si>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</si>
  <si>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</si>
  <si>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</si>
  <si>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</si>
  <si>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</si>
  <si>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</si>
  <si>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</si>
  <si>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</si>
  <si>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</si>
  <si>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</si>
  <si>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</si>
  <si>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</si>
  <si>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</si>
  <si>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</si>
  <si>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</si>
  <si>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</si>
  <si>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</si>
  <si>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</si>
  <si>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</si>
  <si>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</si>
  <si>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</si>
  <si>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</si>
  <si>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</si>
  <si>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</si>
  <si>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</si>
  <si>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</si>
  <si>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</si>
  <si>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</si>
  <si>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</si>
  <si>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</si>
  <si>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</si>
  <si>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</si>
  <si>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</si>
  <si>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</si>
  <si>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</si>
  <si>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</si>
  <si>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</si>
  <si>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</si>
  <si>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</si>
  <si>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</si>
  <si>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</si>
  <si>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</si>
  <si>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</si>
  <si>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</si>
  <si>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</si>
  <si>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</si>
  <si>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</si>
  <si>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</si>
  <si>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</si>
  <si>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</si>
  <si>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</si>
  <si>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</si>
  <si>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</si>
  <si>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</si>
  <si>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</si>
  <si>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</si>
  <si>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</si>
  <si>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</si>
  <si>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</si>
  <si>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</si>
  <si>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</si>
  <si>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</si>
  <si>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</si>
  <si>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</si>
  <si>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</si>
  <si>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</si>
  <si>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</si>
  <si>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</si>
  <si>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</si>
  <si>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</si>
  <si>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</si>
  <si>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</si>
  <si>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</si>
  <si>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</si>
  <si>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</si>
  <si>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</si>
  <si>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</si>
  <si>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</si>
  <si>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</si>
  <si>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</si>
  <si>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</si>
  <si>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</si>
  <si>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</si>
  <si>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</si>
  <si>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</si>
  <si>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</si>
  <si>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</si>
  <si>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</si>
  <si>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</si>
  <si>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</si>
  <si>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</si>
  <si>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</si>
  <si>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</si>
  <si>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</si>
  <si>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</si>
  <si>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</si>
  <si>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</si>
  <si>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</si>
  <si>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</si>
  <si>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</si>
  <si>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</si>
  <si>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</si>
  <si>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</si>
  <si>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</si>
  <si>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</si>
  <si>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</si>
  <si>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</si>
  <si>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</si>
  <si>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</si>
  <si>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</si>
  <si>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</si>
  <si>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</si>
  <si>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</si>
  <si>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</si>
  <si>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</si>
  <si>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</si>
  <si>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</si>
  <si>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</si>
  <si>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</si>
  <si>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</si>
  <si>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</si>
  <si>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</si>
  <si>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</si>
  <si>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</si>
  <si>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</si>
  <si>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</si>
  <si>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</si>
  <si>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</si>
  <si>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</si>
  <si>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</si>
  <si>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</si>
  <si>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</si>
  <si>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</si>
  <si>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</si>
  <si>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</si>
  <si>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</si>
  <si>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</si>
  <si>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</si>
  <si>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</si>
  <si>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</si>
  <si>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</si>
  <si>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</si>
  <si>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</si>
  <si>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</si>
  <si>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</si>
  <si>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</si>
  <si>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</si>
  <si>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</si>
  <si>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</si>
  <si>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</si>
  <si>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</si>
  <si>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</si>
  <si>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</si>
  <si>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</si>
  <si>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</si>
  <si>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</si>
  <si>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</si>
  <si>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</si>
  <si>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</si>
  <si>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</si>
  <si>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</si>
  <si>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</si>
  <si>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</si>
  <si>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</si>
  <si>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</si>
  <si>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</si>
  <si>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</si>
  <si>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</si>
  <si>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</si>
  <si>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</si>
  <si>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</si>
  <si>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</si>
  <si>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</si>
  <si>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</si>
  <si>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</si>
  <si>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</si>
  <si>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</si>
  <si>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</si>
  <si>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</si>
  <si>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</si>
  <si>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</si>
  <si>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</si>
  <si>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</si>
  <si>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</si>
  <si>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</si>
  <si>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</si>
  <si>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</si>
  <si>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</si>
  <si>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</si>
  <si>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</si>
  <si>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</si>
  <si>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</si>
  <si>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</si>
  <si>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</si>
  <si>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</si>
  <si>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</si>
  <si>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</si>
  <si>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</si>
  <si>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</si>
  <si>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</si>
  <si>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</si>
  <si>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</si>
  <si>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</si>
  <si>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</si>
  <si>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</si>
  <si>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</si>
  <si>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</si>
  <si>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</si>
  <si>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</si>
  <si>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</si>
  <si>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</si>
  <si>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</si>
  <si>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</si>
  <si>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</si>
  <si>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</si>
  <si>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</si>
  <si>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</si>
  <si>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</si>
  <si>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</si>
  <si>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</si>
  <si>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</si>
  <si>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</si>
  <si>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</si>
  <si>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</si>
  <si>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</si>
  <si>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</si>
  <si>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</si>
  <si>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</si>
  <si>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</si>
  <si>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</si>
  <si>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</si>
  <si>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</si>
  <si>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</si>
  <si>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</si>
  <si>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</si>
  <si>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</si>
  <si>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</si>
  <si>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</si>
  <si>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</si>
  <si>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</si>
  <si>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</si>
  <si>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</si>
  <si>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</si>
  <si>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</si>
  <si>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</si>
  <si>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</si>
  <si>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</si>
  <si>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</si>
  <si>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</si>
  <si>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</si>
  <si>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</si>
  <si>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</si>
  <si>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</si>
  <si>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</si>
  <si>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</si>
  <si>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</si>
  <si>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</si>
  <si>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</si>
  <si>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</si>
  <si>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</si>
  <si>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</si>
  <si>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</si>
  <si>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</si>
  <si>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</si>
  <si>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</si>
  <si>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</si>
  <si>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</si>
  <si>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</si>
  <si>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</si>
  <si>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</si>
  <si>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</si>
  <si>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</si>
  <si>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</si>
  <si>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</si>
  <si>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</si>
  <si>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</si>
  <si>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</si>
  <si>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</si>
  <si>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</si>
  <si>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</si>
  <si>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</si>
  <si>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</si>
  <si>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</si>
  <si>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</si>
  <si>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</si>
  <si>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</si>
  <si>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</si>
  <si>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</si>
  <si>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</si>
  <si>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</si>
  <si>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</si>
  <si>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</si>
  <si>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</si>
  <si>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</si>
  <si>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</si>
  <si>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</si>
  <si>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</si>
  <si>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</si>
  <si>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</si>
  <si>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</si>
  <si>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</si>
  <si>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</si>
  <si>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</si>
  <si>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</si>
  <si>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</si>
  <si>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</si>
  <si>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</si>
  <si>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</si>
  <si>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</si>
  <si>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</si>
  <si>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</si>
  <si>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</si>
  <si>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</si>
  <si>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</si>
  <si>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</si>
  <si>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</si>
  <si>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</si>
  <si>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</si>
  <si>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</si>
  <si>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</si>
  <si>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</si>
  <si>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</si>
  <si>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</si>
  <si>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</si>
  <si>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</si>
  <si>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</si>
  <si>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</si>
  <si>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</si>
  <si>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</si>
  <si>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</si>
  <si>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</si>
  <si>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</si>
  <si>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</si>
  <si>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</si>
  <si>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</si>
  <si>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</si>
  <si>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</si>
  <si>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</si>
  <si>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</si>
  <si>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</si>
  <si>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</si>
  <si>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</si>
  <si>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</si>
  <si>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</si>
  <si>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</si>
  <si>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</si>
  <si>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</si>
  <si>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</si>
  <si>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</si>
  <si>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</si>
  <si>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</si>
  <si>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</si>
  <si>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</si>
  <si>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</si>
  <si>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</si>
  <si>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</si>
  <si>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</si>
  <si>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</si>
  <si>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</si>
  <si>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</si>
  <si>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</si>
  <si>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</si>
  <si>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</si>
  <si>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</si>
  <si>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</si>
  <si>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</si>
  <si>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</si>
  <si>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</si>
  <si>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</si>
  <si>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</si>
  <si>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</si>
  <si>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</si>
  <si>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</si>
  <si>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</si>
  <si>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</si>
  <si>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</si>
  <si>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</si>
  <si>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</si>
  <si>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</si>
  <si>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</si>
  <si>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</si>
  <si>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</si>
  <si>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</si>
  <si>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</si>
  <si>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</si>
  <si>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</si>
  <si>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</si>
  <si>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</si>
  <si>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</si>
  <si>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</si>
  <si>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</si>
  <si>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</si>
  <si>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</si>
  <si>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</si>
  <si>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</si>
  <si>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</si>
  <si>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</si>
  <si>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</si>
  <si>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</si>
  <si>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</si>
  <si>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</si>
  <si>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</si>
  <si>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</si>
  <si>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</si>
  <si>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</si>
  <si>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</si>
  <si>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</si>
  <si>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</si>
  <si>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</si>
  <si>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</si>
  <si>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</si>
  <si>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</si>
  <si>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</si>
  <si>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</si>
  <si>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</si>
  <si>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</si>
  <si>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</si>
  <si>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</si>
  <si>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</si>
  <si>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</si>
  <si>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</si>
  <si>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</si>
  <si>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</si>
  <si>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</si>
  <si>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</si>
  <si>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</si>
  <si>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</si>
  <si>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</si>
  <si>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</si>
  <si>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</si>
  <si>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</si>
  <si>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</si>
  <si>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</si>
  <si>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</si>
  <si>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</si>
  <si>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</si>
  <si>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</si>
  <si>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</si>
  <si>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</si>
  <si>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</si>
  <si>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</si>
  <si>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</si>
  <si>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</si>
  <si>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</si>
  <si>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</si>
  <si>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</si>
  <si>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</si>
  <si>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</si>
  <si>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</si>
  <si>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</si>
  <si>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</si>
  <si>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</si>
  <si>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</si>
  <si>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</si>
  <si>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</si>
  <si>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</si>
  <si>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</si>
  <si>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</si>
  <si>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</si>
  <si>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</si>
  <si>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</si>
  <si>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</si>
  <si>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</si>
  <si>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</si>
  <si>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</si>
  <si>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</si>
  <si>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</si>
  <si>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</si>
  <si>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</si>
  <si>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</si>
  <si>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</si>
  <si>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</si>
  <si>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</si>
  <si>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</si>
  <si>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</si>
  <si>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</si>
  <si>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</si>
  <si>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</si>
  <si>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</si>
  <si>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</si>
  <si>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</si>
  <si>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</si>
  <si>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</si>
  <si>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</si>
  <si>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</si>
  <si>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</si>
  <si>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</si>
  <si>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</si>
  <si>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</si>
  <si>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</si>
  <si>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</si>
  <si>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</si>
  <si>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</si>
  <si>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</si>
  <si>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</si>
  <si>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</si>
  <si>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</si>
  <si>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</si>
  <si>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</si>
  <si>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</si>
  <si>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</si>
  <si>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</si>
  <si>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</si>
  <si>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</si>
  <si>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</si>
  <si>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</si>
  <si>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</si>
  <si>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</si>
  <si>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</si>
  <si>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</si>
  <si>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</si>
  <si>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</si>
  <si>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</si>
  <si>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</si>
  <si>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</si>
  <si>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</si>
  <si>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</si>
  <si>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</si>
  <si>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</si>
  <si>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</si>
  <si>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</si>
  <si>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</si>
  <si>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</si>
  <si>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</si>
  <si>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</si>
  <si>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</si>
  <si>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</si>
  <si>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</si>
  <si>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</si>
  <si>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</si>
  <si>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</si>
  <si>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</si>
  <si>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</si>
  <si>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</si>
  <si>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</si>
  <si>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</si>
  <si>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</si>
  <si>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</si>
  <si>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</si>
  <si>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</si>
  <si>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</si>
  <si>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</si>
  <si>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</si>
  <si>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</si>
  <si>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</si>
  <si>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</si>
  <si>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</si>
  <si>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</si>
  <si>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</si>
  <si>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</si>
  <si>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</si>
  <si>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</si>
  <si>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</si>
  <si>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</si>
  <si>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</si>
  <si>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</si>
  <si>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</si>
  <si>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</si>
  <si>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</si>
  <si>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</si>
  <si>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</si>
  <si>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</si>
  <si>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</si>
  <si>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</si>
  <si>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</si>
  <si>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</si>
  <si>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</si>
  <si>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</si>
  <si>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</si>
  <si>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</si>
  <si>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</si>
  <si>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</si>
  <si>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</si>
  <si>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</si>
  <si>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</si>
  <si>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</si>
  <si>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</si>
  <si>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</si>
  <si>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</si>
  <si>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</si>
  <si>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</si>
  <si>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</si>
  <si>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</si>
  <si>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</si>
  <si>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</si>
  <si>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</si>
  <si>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</si>
  <si>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</si>
  <si>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</si>
  <si>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</si>
  <si>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</si>
  <si>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</si>
  <si>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</si>
  <si>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</si>
  <si>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</si>
  <si>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</si>
  <si>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</si>
  <si>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</si>
  <si>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</si>
  <si>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</si>
  <si>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</si>
  <si>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</si>
  <si>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</si>
  <si>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</si>
  <si>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</si>
  <si>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</si>
  <si>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</si>
  <si>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</si>
  <si>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</si>
  <si>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</si>
  <si>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</si>
  <si>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</si>
  <si>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</si>
  <si>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</si>
  <si>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</si>
  <si>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</si>
  <si>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</si>
  <si>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</si>
  <si>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</si>
  <si>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</si>
  <si>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</si>
  <si>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</si>
  <si>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</si>
  <si>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</si>
  <si>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</si>
  <si>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</si>
  <si>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</si>
  <si>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</si>
  <si>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</si>
  <si>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</si>
  <si>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</si>
  <si>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</si>
  <si>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</si>
  <si>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</si>
  <si>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</si>
  <si>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</si>
  <si>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</si>
  <si>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</si>
  <si>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</si>
  <si>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</si>
  <si>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</si>
  <si>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</si>
  <si>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</si>
  <si>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</si>
  <si>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</si>
  <si>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</si>
  <si>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</si>
  <si>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</si>
  <si>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</si>
  <si>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</si>
  <si>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</si>
  <si>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</si>
  <si>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</si>
  <si>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</si>
  <si>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</si>
  <si>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</si>
  <si>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</si>
  <si>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</si>
  <si>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</si>
  <si>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</si>
  <si>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</si>
  <si>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</si>
  <si>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</si>
  <si>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</si>
  <si>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</si>
  <si>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</si>
  <si>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</si>
  <si>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</si>
  <si>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</si>
  <si>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</si>
  <si>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</si>
  <si>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</si>
  <si>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</si>
  <si>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</si>
  <si>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</si>
  <si>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</si>
  <si>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</si>
  <si>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</si>
  <si>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</si>
  <si>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</si>
  <si>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</si>
  <si>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</si>
  <si>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</si>
  <si>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</si>
  <si>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</si>
  <si>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</si>
  <si>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</si>
  <si>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</si>
  <si>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</si>
  <si>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</si>
  <si>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</si>
  <si>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</si>
  <si>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</si>
  <si>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</si>
  <si>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</si>
  <si>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</si>
  <si>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</si>
  <si>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</si>
  <si>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</si>
  <si>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</si>
  <si>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</si>
  <si>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</si>
  <si>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</si>
  <si>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</si>
  <si>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</si>
  <si>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</si>
  <si>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</si>
  <si>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</si>
  <si>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</si>
  <si>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</si>
  <si>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</si>
  <si>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</si>
  <si>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</si>
  <si>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</si>
  <si>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</si>
  <si>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</si>
  <si>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</si>
  <si>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</si>
  <si>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</si>
  <si>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</si>
  <si>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</si>
  <si>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</si>
  <si>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</si>
  <si>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</si>
  <si>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</si>
  <si>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</si>
  <si>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</si>
  <si>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</si>
  <si>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</si>
  <si>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</si>
  <si>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</si>
  <si>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</si>
  <si>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</si>
  <si>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</si>
  <si>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</si>
  <si>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</si>
  <si>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</si>
  <si>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</si>
  <si>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</si>
  <si>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</si>
  <si>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</si>
  <si>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</si>
  <si>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</si>
  <si>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</si>
  <si>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</si>
  <si>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</si>
  <si>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</si>
  <si>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</si>
  <si>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</si>
  <si>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</si>
  <si>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</si>
  <si>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</si>
  <si>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</si>
  <si>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</si>
  <si>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</si>
  <si>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</si>
  <si>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</si>
  <si>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</si>
  <si>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</si>
  <si>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</si>
  <si>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</si>
  <si>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</si>
  <si>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</si>
  <si>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</si>
  <si>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</si>
  <si>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</si>
  <si>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</si>
  <si>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</si>
  <si>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</si>
  <si>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</si>
  <si>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</si>
  <si>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</si>
  <si>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</si>
  <si>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</si>
  <si>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</si>
  <si>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</si>
  <si>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</si>
  <si>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</si>
  <si>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</si>
  <si>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</si>
  <si>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</si>
  <si>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</si>
  <si>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</si>
  <si>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</si>
  <si>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</si>
  <si>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</si>
  <si>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</si>
  <si>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</si>
  <si>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</si>
  <si>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</si>
  <si>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</si>
  <si>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</si>
  <si>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</si>
  <si>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</si>
  <si>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</si>
  <si>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</si>
  <si>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</si>
  <si>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</si>
  <si>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</si>
  <si>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</si>
  <si>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</si>
  <si>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</si>
  <si>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</si>
  <si>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</si>
  <si>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</si>
  <si>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</si>
  <si>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</si>
  <si>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</si>
  <si>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</si>
  <si>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</si>
  <si>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</si>
  <si>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</si>
  <si>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</si>
  <si>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</si>
  <si>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</si>
  <si>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</si>
  <si>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</si>
  <si>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</si>
  <si>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</si>
  <si>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</si>
  <si>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</si>
  <si>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</si>
  <si>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</si>
  <si>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</si>
  <si>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</si>
  <si>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</si>
  <si>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</si>
  <si>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</si>
  <si>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</si>
  <si>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</si>
  <si>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</si>
  <si>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</si>
  <si>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</si>
  <si>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</si>
  <si>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</si>
  <si>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</si>
  <si>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</si>
  <si>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</si>
  <si>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</si>
  <si>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</si>
  <si>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</si>
  <si>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</si>
  <si>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</si>
  <si>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</si>
  <si>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</si>
  <si>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</si>
  <si>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</si>
  <si>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</si>
  <si>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</si>
  <si>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</si>
  <si>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</si>
  <si>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</si>
  <si>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</si>
  <si>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</si>
  <si>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</si>
  <si>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</si>
  <si>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</si>
  <si>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</si>
  <si>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</si>
  <si>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</si>
  <si>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</si>
  <si>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</si>
  <si>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</si>
  <si>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</si>
  <si>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</si>
  <si>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</si>
  <si>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</si>
  <si>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</si>
  <si>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</si>
  <si>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</si>
  <si>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</si>
  <si>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</si>
  <si>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</si>
  <si>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</si>
  <si>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</si>
  <si>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</si>
  <si>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</si>
  <si>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</si>
  <si>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</si>
  <si>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</si>
  <si>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</si>
  <si>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</si>
  <si>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</si>
  <si>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</si>
  <si>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</si>
  <si>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</si>
  <si>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</si>
  <si>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</si>
  <si>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</si>
  <si>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</si>
  <si>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</si>
  <si>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</si>
  <si>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</si>
  <si>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</si>
  <si>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</si>
  <si>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</si>
  <si>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</si>
  <si>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</si>
  <si>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</si>
  <si>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</si>
  <si>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</si>
  <si>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</si>
  <si>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</si>
  <si>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</si>
  <si>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</si>
  <si>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</si>
  <si>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</si>
  <si>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</si>
  <si>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</si>
  <si>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</si>
  <si>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</si>
  <si>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</si>
  <si>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</si>
  <si>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</si>
  <si>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</si>
  <si>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</si>
  <si>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</si>
  <si>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</si>
  <si>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</si>
  <si>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</si>
  <si>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</si>
  <si>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</si>
  <si>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</si>
  <si>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</si>
  <si>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</si>
  <si>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</si>
  <si>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</si>
  <si>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</si>
  <si>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</si>
  <si>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</si>
  <si>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</si>
  <si>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</si>
  <si>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</si>
  <si>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</si>
  <si>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</si>
  <si>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</si>
  <si>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</si>
  <si>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</si>
  <si>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</si>
  <si>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</si>
  <si>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</si>
  <si>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</si>
  <si>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</si>
  <si>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</si>
  <si>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</si>
  <si>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</si>
  <si>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</si>
  <si>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</si>
  <si>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</si>
  <si>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</si>
  <si>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</si>
  <si>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</si>
  <si>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</si>
  <si>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</si>
  <si>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</si>
  <si>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</si>
  <si>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</si>
  <si>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</si>
  <si>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</si>
  <si>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</si>
  <si>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</si>
  <si>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</si>
  <si>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</si>
  <si>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</si>
  <si>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</si>
  <si>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</si>
  <si>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</si>
  <si>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</si>
  <si>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</si>
  <si>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</si>
  <si>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</si>
  <si>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</si>
  <si>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</si>
  <si>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</si>
  <si>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</si>
  <si>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</si>
  <si>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</si>
  <si>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</si>
  <si>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</si>
  <si>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</si>
  <si>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</si>
  <si>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</si>
  <si>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</si>
  <si>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</si>
  <si>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</si>
  <si>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</si>
  <si>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</si>
  <si>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</si>
  <si>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</si>
  <si>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</si>
  <si>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</si>
  <si>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</si>
  <si>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</si>
  <si>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</si>
  <si>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</si>
  <si>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</si>
  <si>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</si>
  <si>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</si>
  <si>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</si>
  <si>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</si>
  <si>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</si>
  <si>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</si>
  <si>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</si>
  <si>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</si>
  <si>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</si>
  <si>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</si>
  <si>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</si>
  <si>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</si>
  <si>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</si>
  <si>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</si>
  <si>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</si>
  <si>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</si>
  <si>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</si>
  <si>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</si>
  <si>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</si>
  <si>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</si>
  <si>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</si>
  <si>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</si>
  <si>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</si>
  <si>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</si>
  <si>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</si>
  <si>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</si>
  <si>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</si>
  <si>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</si>
  <si>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</si>
  <si>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</si>
  <si>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</si>
  <si>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</si>
  <si>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</si>
  <si>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</si>
  <si>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</si>
  <si>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</si>
  <si>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</si>
  <si>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</si>
  <si>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</si>
  <si>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</si>
  <si>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</si>
  <si>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</si>
  <si>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</si>
  <si>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</si>
  <si>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</si>
  <si>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</si>
  <si>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</si>
  <si>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</si>
  <si>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</si>
  <si>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</si>
  <si>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</si>
  <si>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</si>
  <si>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</si>
  <si>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</si>
  <si>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</si>
  <si>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</si>
  <si>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</si>
  <si>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</si>
  <si>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</si>
  <si>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</si>
  <si>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</si>
  <si>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</si>
  <si>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</si>
  <si>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</si>
  <si>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</si>
  <si>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</si>
  <si>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</si>
  <si>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</si>
  <si>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</si>
  <si>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</si>
  <si>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</si>
  <si>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</si>
  <si>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</si>
  <si>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</si>
  <si>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</si>
  <si>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</si>
  <si>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</si>
  <si>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</si>
  <si>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</si>
  <si>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</si>
  <si>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</si>
  <si>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</si>
  <si>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</si>
  <si>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</si>
  <si>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</si>
  <si>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</si>
  <si>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</si>
  <si>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</si>
  <si>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</si>
  <si>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</si>
  <si>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</si>
  <si>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</si>
  <si>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</si>
  <si>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</si>
  <si>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</si>
  <si>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</si>
  <si>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</si>
  <si>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</si>
  <si>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</si>
  <si>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</si>
  <si>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</si>
  <si>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</si>
  <si>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</si>
  <si>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</si>
  <si>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</si>
  <si>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</si>
  <si>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</si>
  <si>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</si>
  <si>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</si>
  <si>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</si>
  <si>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</si>
  <si>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</si>
  <si>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</si>
  <si>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</si>
  <si>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</si>
  <si>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</si>
  <si>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</si>
  <si>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</si>
  <si>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</si>
  <si>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</si>
  <si>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</si>
  <si>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</si>
  <si>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</si>
  <si>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</si>
  <si>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</si>
  <si>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</si>
  <si>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</si>
  <si>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</si>
  <si>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</si>
  <si>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</si>
  <si>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</si>
  <si>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</si>
  <si>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</si>
  <si>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</si>
  <si>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</si>
  <si>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</si>
  <si>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</si>
  <si>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</si>
  <si>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</si>
  <si>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</si>
  <si>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</si>
  <si>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</si>
  <si>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</si>
  <si>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</si>
  <si>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</si>
  <si>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</si>
  <si>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</si>
  <si>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</si>
  <si>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</si>
  <si>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</si>
  <si>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</si>
  <si>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</si>
  <si>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</si>
  <si>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</si>
  <si>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</si>
  <si>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</si>
  <si>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</si>
  <si>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</si>
  <si>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</si>
  <si>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</si>
  <si>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</si>
  <si>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</si>
  <si>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</si>
  <si>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</si>
  <si>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</si>
  <si>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</si>
  <si>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</si>
  <si>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</si>
  <si>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</si>
  <si>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</si>
  <si>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</si>
  <si>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</si>
  <si>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</si>
  <si>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</si>
  <si>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</si>
  <si>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</si>
  <si>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</si>
  <si>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</si>
  <si>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</si>
  <si>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</si>
  <si>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</si>
  <si>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</si>
  <si>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</si>
  <si>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</si>
  <si>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</si>
  <si>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</si>
  <si>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</si>
  <si>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</si>
  <si>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</si>
  <si>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</si>
  <si>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</si>
  <si>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</si>
  <si>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</si>
  <si>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</si>
  <si>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</si>
  <si>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</si>
  <si>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</si>
  <si>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</si>
  <si>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</si>
  <si>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</si>
  <si>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</si>
  <si>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</si>
  <si>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</si>
  <si>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</si>
  <si>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</si>
  <si>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</si>
  <si>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</si>
  <si>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</si>
  <si>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</si>
  <si>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</si>
  <si>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</si>
  <si>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</si>
  <si>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</si>
  <si>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</si>
  <si>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</si>
  <si>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</si>
  <si>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</si>
  <si>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</si>
  <si>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</si>
  <si>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</si>
  <si>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</si>
  <si>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</si>
  <si>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</si>
  <si>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</si>
  <si>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</si>
  <si>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</si>
  <si>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</si>
  <si>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</si>
  <si>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</si>
  <si>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</si>
  <si>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</si>
  <si>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</si>
  <si>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</si>
  <si>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</si>
  <si>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</si>
  <si>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</si>
  <si>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</si>
  <si>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</si>
  <si>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</si>
  <si>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</si>
  <si>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</si>
  <si>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</si>
  <si>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</si>
  <si>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</si>
  <si>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</si>
  <si>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</si>
  <si>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</si>
  <si>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</si>
  <si>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</si>
  <si>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</si>
  <si>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</si>
  <si>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</si>
  <si>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</si>
  <si>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</si>
  <si>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</si>
  <si>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</si>
  <si>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</si>
  <si>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</si>
  <si>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</si>
  <si>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</si>
  <si>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</si>
  <si>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</si>
  <si>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</si>
  <si>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</si>
  <si>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</si>
  <si>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</si>
  <si>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</si>
  <si>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</si>
  <si>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</si>
  <si>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</si>
  <si>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</si>
  <si>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</si>
  <si>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</si>
  <si>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</si>
  <si>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</si>
  <si>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</si>
  <si>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</si>
  <si>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</si>
  <si>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</si>
  <si>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</si>
  <si>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</si>
  <si>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</si>
  <si>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</si>
  <si>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</si>
  <si>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</si>
  <si>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</si>
  <si>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</si>
  <si>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</si>
  <si>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</si>
  <si>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</si>
  <si>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</si>
  <si>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</si>
  <si>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</si>
  <si>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</si>
  <si>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</si>
  <si>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</si>
  <si>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</si>
  <si>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</si>
  <si>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</si>
  <si>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</si>
  <si>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</si>
  <si>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</si>
  <si>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</si>
  <si>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</si>
  <si>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</si>
  <si>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</si>
  <si>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</si>
  <si>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</si>
  <si>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</si>
  <si>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</si>
  <si>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</si>
  <si>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</si>
  <si>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</si>
  <si>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</si>
  <si>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</si>
  <si>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</si>
  <si>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</si>
  <si>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</si>
  <si>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</si>
  <si>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</si>
  <si>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</si>
  <si>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</si>
  <si>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</si>
  <si>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</si>
  <si>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</si>
  <si>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</si>
  <si>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</si>
  <si>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</si>
  <si>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</si>
  <si>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</si>
  <si>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</si>
  <si>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</si>
  <si>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</si>
  <si>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</si>
  <si>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</si>
  <si>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</si>
  <si>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</si>
  <si>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</si>
  <si>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</si>
  <si>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</si>
  <si>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</si>
  <si>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</si>
  <si>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</si>
  <si>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</si>
  <si>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</si>
  <si>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</si>
  <si>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</si>
  <si>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</si>
  <si>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</si>
  <si>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</si>
  <si>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</si>
  <si>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</si>
  <si>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</si>
  <si>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</si>
  <si>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</si>
  <si>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</si>
  <si>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</si>
  <si>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</si>
  <si>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</si>
  <si>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</si>
  <si>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</si>
  <si>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</si>
  <si>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</si>
  <si>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</si>
  <si>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</si>
  <si>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</si>
  <si>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</si>
  <si>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</si>
  <si>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</si>
  <si>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</si>
  <si>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</si>
  <si>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</si>
  <si>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</si>
  <si>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</si>
  <si>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</si>
  <si>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</si>
  <si>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</si>
  <si>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</si>
  <si>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</si>
  <si>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</si>
  <si>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</si>
  <si>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</si>
  <si>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</si>
  <si>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</si>
  <si>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</si>
  <si>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</si>
  <si>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</si>
  <si>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</si>
  <si>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</si>
  <si>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</si>
  <si>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</si>
  <si>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</si>
  <si>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</si>
  <si>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</si>
  <si>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</si>
  <si>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</si>
  <si>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</si>
  <si>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</si>
  <si>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</si>
  <si>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</si>
  <si>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</si>
  <si>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</si>
  <si>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</si>
  <si>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</si>
  <si>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</si>
  <si>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</si>
  <si>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</si>
  <si>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</si>
  <si>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</si>
  <si>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</si>
  <si>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</si>
  <si>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</si>
  <si>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</si>
  <si>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</si>
  <si>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</si>
  <si>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</si>
  <si>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</si>
  <si>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</si>
  <si>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</si>
  <si>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</si>
  <si>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</si>
  <si>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</si>
  <si>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</si>
  <si>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</si>
  <si>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</si>
  <si>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</si>
  <si>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</si>
  <si>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</si>
  <si>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</si>
  <si>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</si>
  <si>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</si>
  <si>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</si>
  <si>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</si>
  <si>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</si>
  <si>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</si>
  <si>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</si>
  <si>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</si>
  <si>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</si>
  <si>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</si>
  <si>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</si>
  <si>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</si>
  <si>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</si>
  <si>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</si>
  <si>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</si>
  <si>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</si>
  <si>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</si>
  <si>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</si>
  <si>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</si>
  <si>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</si>
  <si>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</si>
  <si>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</si>
  <si>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</si>
  <si>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</si>
  <si>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</si>
  <si>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</si>
  <si>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</si>
  <si>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</si>
  <si>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</si>
  <si>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</si>
  <si>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</si>
  <si>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</si>
  <si>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</si>
  <si>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</si>
  <si>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</si>
  <si>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</si>
  <si>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</si>
  <si>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</si>
  <si>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</si>
  <si>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</si>
  <si>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</si>
  <si>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</si>
  <si>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</si>
  <si>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</si>
  <si>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</si>
  <si>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</si>
  <si>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</si>
  <si>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</si>
  <si>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</si>
  <si>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</si>
  <si>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</si>
  <si>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</si>
  <si>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</si>
  <si>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</si>
  <si>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</si>
  <si>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</si>
  <si>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</si>
  <si>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</si>
  <si>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</si>
  <si>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</si>
  <si>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</si>
  <si>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</si>
  <si>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</si>
  <si>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</si>
  <si>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</si>
  <si>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</si>
  <si>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</si>
  <si>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</si>
  <si>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</si>
  <si>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</si>
  <si>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</si>
  <si>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</si>
  <si>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</si>
  <si>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</si>
  <si>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</si>
  <si>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</si>
  <si>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</si>
  <si>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</si>
  <si>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</si>
  <si>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</si>
  <si>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</si>
  <si>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</si>
  <si>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</si>
  <si>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</si>
  <si>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</si>
  <si>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</si>
  <si>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</si>
  <si>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</si>
  <si>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</si>
  <si>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</si>
  <si>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</si>
  <si>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</si>
  <si>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</si>
  <si>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</si>
  <si>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</si>
  <si>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</si>
  <si>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</si>
  <si>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</si>
  <si>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</si>
  <si>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</si>
  <si>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</si>
  <si>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</si>
  <si>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</si>
  <si>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</si>
  <si>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</si>
  <si>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</si>
  <si>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</si>
  <si>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</si>
  <si>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</si>
  <si>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</si>
  <si>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</si>
  <si>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</si>
  <si>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</si>
  <si>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</si>
  <si>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</si>
  <si>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</si>
  <si>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</si>
  <si>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</si>
  <si>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</si>
  <si>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</si>
  <si>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</si>
  <si>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</si>
  <si>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</si>
  <si>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</si>
  <si>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</si>
  <si>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</si>
  <si>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</si>
  <si>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</si>
  <si>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</si>
  <si>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</si>
  <si>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</si>
  <si>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</si>
  <si>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</si>
  <si>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</si>
  <si>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</si>
  <si>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</si>
  <si>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</si>
  <si>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</si>
  <si>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</si>
  <si>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</si>
  <si>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</si>
  <si>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</si>
  <si>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</si>
  <si>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</si>
  <si>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</si>
  <si>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</si>
  <si>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</si>
  <si>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</si>
  <si>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</si>
  <si>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</si>
  <si>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</si>
  <si>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</si>
  <si>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</si>
  <si>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</si>
  <si>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</si>
  <si>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</si>
  <si>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</si>
  <si>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</si>
  <si>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</si>
  <si>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</si>
  <si>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</si>
  <si>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</si>
  <si>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</si>
  <si>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</si>
  <si>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</si>
  <si>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</si>
  <si>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</si>
  <si>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</si>
  <si>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</si>
  <si>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</si>
  <si>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</si>
  <si>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</si>
  <si>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</si>
  <si>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</si>
  <si>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</si>
  <si>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</si>
  <si>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</si>
  <si>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</si>
  <si>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</si>
  <si>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</si>
  <si>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</si>
  <si>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</si>
  <si>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</si>
  <si>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</si>
  <si>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</si>
  <si>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</si>
  <si>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</si>
  <si>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</si>
  <si>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</si>
  <si>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</si>
  <si>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</si>
  <si>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</si>
  <si>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</si>
  <si>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</si>
  <si>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</si>
  <si>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</si>
  <si>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</si>
  <si>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</si>
  <si>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</si>
  <si>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</si>
  <si>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</si>
  <si>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</si>
  <si>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</si>
  <si>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</si>
  <si>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</si>
  <si>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</si>
  <si>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</si>
  <si>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</si>
  <si>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</si>
  <si>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</si>
  <si>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</si>
  <si>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</si>
  <si>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</si>
  <si>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</si>
  <si>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</si>
  <si>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</si>
  <si>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</si>
  <si>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</si>
  <si>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</si>
  <si>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</si>
  <si>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</si>
  <si>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</si>
  <si>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</si>
  <si>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</si>
  <si>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</si>
  <si>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</si>
  <si>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</si>
  <si>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</si>
  <si>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</si>
  <si>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</si>
  <si>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</si>
  <si>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</si>
  <si>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</si>
  <si>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</si>
  <si>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</si>
  <si>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</si>
  <si>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</si>
  <si>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</si>
  <si>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</si>
  <si>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</si>
  <si>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</si>
  <si>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</si>
  <si>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</si>
  <si>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</si>
  <si>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</si>
  <si>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</si>
  <si>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</si>
  <si>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</si>
  <si>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</si>
  <si>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</si>
  <si>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</si>
  <si>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</si>
  <si>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</si>
  <si>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</si>
  <si>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</si>
  <si>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</si>
  <si>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</si>
  <si>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</si>
  <si>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</si>
  <si>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</si>
  <si>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</si>
  <si>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</si>
  <si>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</si>
  <si>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</si>
  <si>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</si>
  <si>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</si>
  <si>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</si>
  <si>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</si>
  <si>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</si>
  <si>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</si>
  <si>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</si>
  <si>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</si>
  <si>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</si>
  <si>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</si>
  <si>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</si>
  <si>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</si>
  <si>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</si>
  <si>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</si>
  <si>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</si>
  <si>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</si>
  <si>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</si>
  <si>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</si>
  <si>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</si>
  <si>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</si>
  <si>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</si>
  <si>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</si>
  <si>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</si>
  <si>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</si>
  <si>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</si>
  <si>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</si>
  <si>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</si>
  <si>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</si>
  <si>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</si>
  <si>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</si>
  <si>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</si>
  <si>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</si>
  <si>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</si>
  <si>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</si>
  <si>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</si>
  <si>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</si>
  <si>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</si>
  <si>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</si>
  <si>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</si>
  <si>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</si>
  <si>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</si>
  <si>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</si>
  <si>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</si>
  <si>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</si>
  <si>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</si>
  <si>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</si>
  <si>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</si>
  <si>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</si>
  <si>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</si>
  <si>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</si>
  <si>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</si>
  <si>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</si>
  <si>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</si>
  <si>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</si>
  <si>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</si>
  <si>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</si>
  <si>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</si>
  <si>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</si>
  <si>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</si>
  <si>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</si>
  <si>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</si>
  <si>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</si>
  <si>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</si>
  <si>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</si>
  <si>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</si>
  <si>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</si>
  <si>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</si>
  <si>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</si>
  <si>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</si>
  <si>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</si>
  <si>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</si>
  <si>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</si>
  <si>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</si>
  <si>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</si>
  <si>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</si>
  <si>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</si>
  <si>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</si>
  <si>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</si>
  <si>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</si>
  <si>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</si>
  <si>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</si>
  <si>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</si>
  <si>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</si>
  <si>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</si>
  <si>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</si>
  <si>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</si>
  <si>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</si>
  <si>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</si>
  <si>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</si>
  <si>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</si>
  <si>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</si>
  <si>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</si>
  <si>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</si>
  <si>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</si>
  <si>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</si>
  <si>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</si>
  <si>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</si>
  <si>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</si>
  <si>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</si>
  <si>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</si>
  <si>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</si>
  <si>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</si>
  <si>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</si>
  <si>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</si>
  <si>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</si>
  <si>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</si>
  <si>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</si>
  <si>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</si>
  <si>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</si>
  <si>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</si>
  <si>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</si>
  <si>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</si>
  <si>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</si>
  <si>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</si>
  <si>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</si>
  <si>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</si>
  <si>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</si>
  <si>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</si>
  <si>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</si>
  <si>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</si>
  <si>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</si>
  <si>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</si>
  <si>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</si>
  <si>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</si>
  <si>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</si>
  <si>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</si>
  <si>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</si>
  <si>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</si>
  <si>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</si>
  <si>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</si>
  <si>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</si>
  <si>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</si>
  <si>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</si>
  <si>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</si>
  <si>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</si>
  <si>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</si>
  <si>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</si>
  <si>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</si>
  <si>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</si>
  <si>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</si>
  <si>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</si>
  <si>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</si>
  <si>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</si>
  <si>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</si>
  <si>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</si>
  <si>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</si>
  <si>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</si>
  <si>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</si>
  <si>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</si>
  <si>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</si>
  <si>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</si>
  <si>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</si>
  <si>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</si>
  <si>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</si>
  <si>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</si>
  <si>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</si>
  <si>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</si>
  <si>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</si>
  <si>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</si>
  <si>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</si>
  <si>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</si>
  <si>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</si>
  <si>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</si>
  <si>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</si>
  <si>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</si>
  <si>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</si>
  <si>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</si>
  <si>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</si>
  <si>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</si>
  <si>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</si>
  <si>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</si>
  <si>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</si>
  <si>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</si>
  <si>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</si>
  <si>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</si>
  <si>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</si>
  <si>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</si>
  <si>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</si>
  <si>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</si>
  <si>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</si>
  <si>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</si>
  <si>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</si>
  <si>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</si>
  <si>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</si>
  <si>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</si>
  <si>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</si>
  <si>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</si>
  <si>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</si>
  <si>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</si>
  <si>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</si>
  <si>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</si>
  <si>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</si>
  <si>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</si>
  <si>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</si>
  <si>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</si>
  <si>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</si>
  <si>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</si>
  <si>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</si>
  <si>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</si>
  <si>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</si>
  <si>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</si>
  <si>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</si>
  <si>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</si>
  <si>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</si>
  <si>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</si>
  <si>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</si>
  <si>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</si>
  <si>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</si>
  <si>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</si>
  <si>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</si>
  <si>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</si>
  <si>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</si>
  <si>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</si>
  <si>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</si>
  <si>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</si>
  <si>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</si>
  <si>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</si>
  <si>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</si>
  <si>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</si>
  <si>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</si>
  <si>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</si>
  <si>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</si>
  <si>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</si>
  <si>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</si>
  <si>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</si>
  <si>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</si>
  <si>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</si>
  <si>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</si>
  <si>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</si>
  <si>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</si>
  <si>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</si>
  <si>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</si>
  <si>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</si>
  <si>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</si>
  <si>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</si>
  <si>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</si>
  <si>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</si>
  <si>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</si>
  <si>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</si>
  <si>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</si>
  <si>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</si>
  <si>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</si>
  <si>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</si>
  <si>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</si>
  <si>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</si>
  <si>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</si>
  <si>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</si>
  <si>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</si>
  <si>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</si>
  <si>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</si>
  <si>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</si>
  <si>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</si>
  <si>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</si>
  <si>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</si>
  <si>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</si>
  <si>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</si>
  <si>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</si>
  <si>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</si>
  <si>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</si>
  <si>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</si>
  <si>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</si>
  <si>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</si>
  <si>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</si>
  <si>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</si>
  <si>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</si>
  <si>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</si>
  <si>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</si>
  <si>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</si>
  <si>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</si>
  <si>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</si>
  <si>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</si>
  <si>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</si>
  <si>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</si>
  <si>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</si>
  <si>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</si>
  <si>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</si>
  <si>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</si>
  <si>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</si>
  <si>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</si>
  <si>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</si>
  <si>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</si>
  <si>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</si>
  <si>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</si>
  <si>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</si>
  <si>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</si>
  <si>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</si>
  <si>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</si>
  <si>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</si>
  <si>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</si>
  <si>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</si>
  <si>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</si>
  <si>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</si>
  <si>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</si>
  <si>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</si>
  <si>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</si>
  <si>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</si>
  <si>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</si>
  <si>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</si>
  <si>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</si>
  <si>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</si>
  <si>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</si>
  <si>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</si>
  <si>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</si>
  <si>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</si>
  <si>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</si>
  <si>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</si>
  <si>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</si>
  <si>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</si>
  <si>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</si>
  <si>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</si>
  <si>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</si>
  <si>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</si>
  <si>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</si>
  <si>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</si>
  <si>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</si>
  <si>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</si>
  <si>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</si>
  <si>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</si>
  <si>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</si>
  <si>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</si>
  <si>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</si>
  <si>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</si>
  <si>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</si>
  <si>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</si>
  <si>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</si>
  <si>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</si>
  <si>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</si>
  <si>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</si>
  <si>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</si>
  <si>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</si>
  <si>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</si>
  <si>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</si>
  <si>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</si>
  <si>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</si>
  <si>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</si>
  <si>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</si>
  <si>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</si>
  <si>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</si>
  <si>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</si>
  <si>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</si>
  <si>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</si>
  <si>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</si>
  <si>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</si>
  <si>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</si>
  <si>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</si>
  <si>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</si>
  <si>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</si>
  <si>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</si>
  <si>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</si>
  <si>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</si>
  <si>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</si>
  <si>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</si>
  <si>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</si>
  <si>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</si>
  <si>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</si>
  <si>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</si>
  <si>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</si>
  <si>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</si>
  <si>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</si>
  <si>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</si>
  <si>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</si>
  <si>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</si>
  <si>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</si>
  <si>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</si>
  <si>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</si>
  <si>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</si>
  <si>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</si>
  <si>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</si>
  <si>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</si>
  <si>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</si>
  <si>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</si>
  <si>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</si>
  <si>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</si>
  <si>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</si>
  <si>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</si>
  <si>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</si>
  <si>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</si>
  <si>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</si>
  <si>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</si>
  <si>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</si>
  <si>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</si>
  <si>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</si>
  <si>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</si>
  <si>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</si>
  <si>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</si>
  <si>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</si>
  <si>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</si>
  <si>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</si>
  <si>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</si>
  <si>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</si>
  <si>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</si>
  <si>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</si>
  <si>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</si>
  <si>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</si>
  <si>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</si>
  <si>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</si>
  <si>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</si>
  <si>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</si>
  <si>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</si>
  <si>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</si>
  <si>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</si>
  <si>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</si>
  <si>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</si>
  <si>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</si>
  <si>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</si>
  <si>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</si>
  <si>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</si>
  <si>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</si>
  <si>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</si>
  <si>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</si>
  <si>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</si>
  <si>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</si>
  <si>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</si>
  <si>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</si>
  <si>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</si>
  <si>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</si>
  <si>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</si>
  <si>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</si>
  <si>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</si>
  <si>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</si>
  <si>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</si>
  <si>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</si>
  <si>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</si>
  <si>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</si>
  <si>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</si>
  <si>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</si>
  <si>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</si>
  <si>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</si>
  <si>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</si>
  <si>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</si>
  <si>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</si>
  <si>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</si>
  <si>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</si>
  <si>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</si>
  <si>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</si>
  <si>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</si>
  <si>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</si>
  <si>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</si>
  <si>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</si>
  <si>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</si>
  <si>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</si>
  <si>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</si>
  <si>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</si>
  <si>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</si>
  <si>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</si>
  <si>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</si>
  <si>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</si>
  <si>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</si>
  <si>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</si>
  <si>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</si>
  <si>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</si>
  <si>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</si>
  <si>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</si>
  <si>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</si>
  <si>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</si>
  <si>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</si>
  <si>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</si>
  <si>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</si>
  <si>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</si>
  <si>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</si>
  <si>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</si>
  <si>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</si>
  <si>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</si>
  <si>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</si>
  <si>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</si>
  <si>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</si>
  <si>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</si>
  <si>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</si>
  <si>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</si>
  <si>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</si>
  <si>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</si>
  <si>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</si>
  <si>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</si>
  <si>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</si>
  <si>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</si>
  <si>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</si>
  <si>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</si>
  <si>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</si>
  <si>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</si>
  <si>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</si>
  <si>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</si>
  <si>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</si>
  <si>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</si>
  <si>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</si>
  <si>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</si>
  <si>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</si>
  <si>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</si>
  <si>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</si>
  <si>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</si>
  <si>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</si>
  <si>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</si>
  <si>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</si>
  <si>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</si>
  <si>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</si>
  <si>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</si>
  <si>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</si>
  <si>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</si>
  <si>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</si>
  <si>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</si>
  <si>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</si>
  <si>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</si>
  <si>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</si>
  <si>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</si>
  <si>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</si>
  <si>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</si>
  <si>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</si>
  <si>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</si>
  <si>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</si>
  <si>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</si>
  <si>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</si>
  <si>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</si>
  <si>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</si>
  <si>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</si>
  <si>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</si>
  <si>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</si>
  <si>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</si>
  <si>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</si>
  <si>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</si>
  <si>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</si>
  <si>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</si>
  <si>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</si>
  <si>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</si>
  <si>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</si>
  <si>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</si>
  <si>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</si>
  <si>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</si>
  <si>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</si>
  <si>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</si>
  <si>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</si>
  <si>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</si>
  <si>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</si>
  <si>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</si>
  <si>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</si>
  <si>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</si>
  <si>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</si>
  <si>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</si>
  <si>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</si>
  <si>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</si>
  <si>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</si>
  <si>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</si>
  <si>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</si>
  <si>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</si>
  <si>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</si>
  <si>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</si>
  <si>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</si>
  <si>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</si>
  <si>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</si>
  <si>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</si>
  <si>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</si>
  <si>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</si>
  <si>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</si>
  <si>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</si>
  <si>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</si>
  <si>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</si>
  <si>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</si>
  <si>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</si>
  <si>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</si>
  <si>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</si>
  <si>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</si>
  <si>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</si>
  <si>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</si>
  <si>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</si>
  <si>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</si>
  <si>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</si>
  <si>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</si>
  <si>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</si>
  <si>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</si>
  <si>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</si>
  <si>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</si>
  <si>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</si>
  <si>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</si>
  <si>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</si>
  <si>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</si>
  <si>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</si>
  <si>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</si>
  <si>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</si>
  <si>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</si>
  <si>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</si>
  <si>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</si>
  <si>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</si>
  <si>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</si>
  <si>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</si>
  <si>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</si>
  <si>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</si>
  <si>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</si>
  <si>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</si>
  <si>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</si>
  <si>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</si>
  <si>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</si>
  <si>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</si>
  <si>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</si>
  <si>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</si>
  <si>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</si>
  <si>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</si>
  <si>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</si>
  <si>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</si>
  <si>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</si>
  <si>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</si>
  <si>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</si>
  <si>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</si>
  <si>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</si>
  <si>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</si>
  <si>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</si>
  <si>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</si>
  <si>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</si>
  <si>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</si>
  <si>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</si>
  <si>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</si>
  <si>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</si>
  <si>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</si>
  <si>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</si>
  <si>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</si>
  <si>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</si>
  <si>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</si>
  <si>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</si>
  <si>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</si>
  <si>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</si>
  <si>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</si>
  <si>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</si>
  <si>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</si>
  <si>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</si>
  <si>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</si>
  <si>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</si>
  <si>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</si>
  <si>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</si>
  <si>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</si>
  <si>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</si>
  <si>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</si>
  <si>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</si>
  <si>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</si>
  <si>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</si>
  <si>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</si>
  <si>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</si>
  <si>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</si>
  <si>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</si>
  <si>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</si>
  <si>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</si>
  <si>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</si>
  <si>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</si>
  <si>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</si>
  <si>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</si>
  <si>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</si>
  <si>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</si>
  <si>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</si>
  <si>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</si>
  <si>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</si>
  <si>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</si>
  <si>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</si>
  <si>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</si>
  <si>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</si>
  <si>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</si>
  <si>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</si>
  <si>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</si>
  <si>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</si>
  <si>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</si>
  <si>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</si>
  <si>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</si>
  <si>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</si>
  <si>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</si>
  <si>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</si>
  <si>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</si>
  <si>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</si>
  <si>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</si>
  <si>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</si>
  <si>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</si>
  <si>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</si>
  <si>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</si>
  <si>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</si>
  <si>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</si>
  <si>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</si>
  <si>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</si>
  <si>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</si>
  <si>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</si>
  <si>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</si>
  <si>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</si>
  <si>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</si>
  <si>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</si>
  <si>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</si>
  <si>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</si>
  <si>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</si>
  <si>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</si>
  <si>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</si>
  <si>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</si>
  <si>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</si>
  <si>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</si>
  <si>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</si>
  <si>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</si>
  <si>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</si>
  <si>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</si>
  <si>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</si>
  <si>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</si>
  <si>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</si>
  <si>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</si>
  <si>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</si>
  <si>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</si>
  <si>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</si>
  <si>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</si>
  <si>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</si>
  <si>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</si>
  <si>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</si>
  <si>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</si>
  <si>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</si>
  <si>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</si>
  <si>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</si>
  <si>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</si>
  <si>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</si>
  <si>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</si>
  <si>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</si>
  <si>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</si>
  <si>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</si>
  <si>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</si>
  <si>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</si>
  <si>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</si>
  <si>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</si>
  <si>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</si>
  <si>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</si>
  <si>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</si>
  <si>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</si>
  <si>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</si>
  <si>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</si>
  <si>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</si>
  <si>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</si>
  <si>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</si>
  <si>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</si>
  <si>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</si>
  <si>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</si>
  <si>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</si>
  <si>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</si>
  <si>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</si>
  <si>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</si>
  <si>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</si>
  <si>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</si>
  <si>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</si>
  <si>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</si>
  <si>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</si>
  <si>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</si>
  <si>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</si>
  <si>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</si>
  <si>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</si>
  <si>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</si>
  <si>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</si>
  <si>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</si>
  <si>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</si>
  <si>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</si>
  <si>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</si>
  <si>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</si>
  <si>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</si>
  <si>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</si>
  <si>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</si>
  <si>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</si>
  <si>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</si>
  <si>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</si>
  <si>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</si>
  <si>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</si>
  <si>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</si>
  <si>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</si>
  <si>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</si>
  <si>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</si>
  <si>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</si>
  <si>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</si>
  <si>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</si>
  <si>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</si>
  <si>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</si>
  <si>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</si>
  <si>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</si>
  <si>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</si>
  <si>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</si>
  <si>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</si>
  <si>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</si>
  <si>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</si>
  <si>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</si>
  <si>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</si>
  <si>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</si>
  <si>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</si>
  <si>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</si>
  <si>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</si>
  <si>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</si>
  <si>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</si>
  <si>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</si>
  <si>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</si>
  <si>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</si>
  <si>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</si>
  <si>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</si>
  <si>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</si>
  <si>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</si>
  <si>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</si>
  <si>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</si>
  <si>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</si>
  <si>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</si>
  <si>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</si>
  <si>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</si>
  <si>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</si>
  <si>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</si>
  <si>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</si>
  <si>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</si>
  <si>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</si>
  <si>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</si>
  <si>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</si>
  <si>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</si>
  <si>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</si>
  <si>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</si>
  <si>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</si>
  <si>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</si>
  <si>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</si>
  <si>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</si>
  <si>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</si>
  <si>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</si>
  <si>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</si>
  <si>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</si>
  <si>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</si>
  <si>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</si>
  <si>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</si>
  <si>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</si>
  <si>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</si>
  <si>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</si>
  <si>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</si>
  <si>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</si>
  <si>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</si>
  <si>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</si>
  <si>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</si>
  <si>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</si>
  <si>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</si>
  <si>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</si>
  <si>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</si>
  <si>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</si>
  <si>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</si>
  <si>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</si>
  <si>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</si>
  <si>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</si>
  <si>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</si>
  <si>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</si>
  <si>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</si>
  <si>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</si>
  <si>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</si>
  <si>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</si>
  <si>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</si>
  <si>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</si>
  <si>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</si>
  <si>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</si>
  <si>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</si>
  <si>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</si>
  <si>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</si>
  <si>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</si>
  <si>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</si>
  <si>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</si>
  <si>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</si>
  <si>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</si>
  <si>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</si>
  <si>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</si>
  <si>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</si>
  <si>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</si>
  <si>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</si>
  <si>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</si>
  <si>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</si>
  <si>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</si>
  <si>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</si>
  <si>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</si>
  <si>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</si>
  <si>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</si>
  <si>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</si>
  <si>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</si>
  <si>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</si>
  <si>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</si>
  <si>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</si>
  <si>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</si>
  <si>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</si>
  <si>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</si>
  <si>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</si>
  <si>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</si>
  <si>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</si>
  <si>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</si>
  <si>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</si>
  <si>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</si>
  <si>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</si>
  <si>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</si>
  <si>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</si>
  <si>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</si>
  <si>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</si>
  <si>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</si>
  <si>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</si>
  <si>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</si>
  <si>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</si>
  <si>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</si>
  <si>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</si>
  <si>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</si>
  <si>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</si>
  <si>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</si>
  <si>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</si>
  <si>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</si>
  <si>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</si>
  <si>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</si>
  <si>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</si>
  <si>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</si>
  <si>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</si>
  <si>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</si>
  <si>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</si>
  <si>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</si>
  <si>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</si>
  <si>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</si>
  <si>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</si>
  <si>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</si>
  <si>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</si>
  <si>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</si>
  <si>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</si>
  <si>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</si>
  <si>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</si>
  <si>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</si>
  <si>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</si>
  <si>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</si>
  <si>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</si>
  <si>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</si>
  <si>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</si>
  <si>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</si>
  <si>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</si>
  <si>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</si>
  <si>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</si>
  <si>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EDSON</t>
  </si>
  <si>
    <t>MERCADINHO E FRIGORIFICO J. AGUIAR</t>
  </si>
  <si>
    <t>-3.84862470</t>
  </si>
  <si>
    <t>-38.61428600</t>
  </si>
  <si>
    <t>WEMINSON</t>
  </si>
  <si>
    <t>LUAN</t>
  </si>
  <si>
    <t>FELIX</t>
  </si>
  <si>
    <t>AILTON</t>
  </si>
  <si>
    <t>SUPERMERCADO  DEUS TE PAGUE - GRANJA LISBOA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</si>
</sst>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3664</v>
      </c>
      <c r="C2253" s="1" t="s">
        <v>3665</v>
      </c>
      <c r="D2253" s="1" t="s">
        <v>3666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5"/>
  <sheetViews>
    <sheetView tabSelected="1" workbookViewId="0">
      <selection activeCell="E30" sqref="E30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45812</v>
      </c>
      <c r="B2" t="s">
        <v>3669</v>
      </c>
      <c r="C2" t="s">
        <v>3494</v>
      </c>
      <c r="D2">
        <v>182</v>
      </c>
      <c r="E2" t="s">
        <v>18</v>
      </c>
      <c r="F2" s="32">
        <v>254.4</v>
      </c>
      <c r="G2">
        <v>14.4</v>
      </c>
      <c r="H2" t="str">
        <f>VLOOKUP(D2,coordenadas!A:C,3,0)</f>
        <v>-3.7429477</v>
      </c>
      <c r="I2" t="str">
        <f>VLOOKUP(D2,coordenadas!A:D,4,0)</f>
        <v>-38.5599157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MANHA</v>
      </c>
    </row>
    <row r="3" spans="1:13">
      <c r="A3" s="2">
        <v>45812</v>
      </c>
      <c r="B3" t="s">
        <v>3667</v>
      </c>
      <c r="C3" t="s">
        <v>3278</v>
      </c>
      <c r="D3">
        <v>196</v>
      </c>
      <c r="E3" t="s">
        <v>20</v>
      </c>
      <c r="F3" s="32">
        <v>716.25</v>
      </c>
      <c r="G3">
        <v>28</v>
      </c>
      <c r="H3" t="str">
        <f>VLOOKUP(D3,coordenadas!A:C,3,0)</f>
        <v>-3.7548351</v>
      </c>
      <c r="I3" t="str">
        <f>VLOOKUP(D3,coordenadas!A:D,4,0)</f>
        <v>-38.5561623</v>
      </c>
      <c r="J3" s="1" t="s">
        <v>3333</v>
      </c>
      <c r="K3" s="1" t="s">
        <v>3334</v>
      </c>
      <c r="L3" s="3">
        <f>VLOOKUP(C3,pesoCaminhao!C:G,5,0)</f>
        <v>900</v>
      </c>
      <c r="M3" t="str">
        <f>VLOOKUP(D3,horarios!B:G,6,0)</f>
        <v>MANHA</v>
      </c>
    </row>
    <row r="4" spans="1:13">
      <c r="A4" s="2">
        <v>45812</v>
      </c>
      <c r="B4" t="s">
        <v>3667</v>
      </c>
      <c r="C4" t="s">
        <v>3278</v>
      </c>
      <c r="D4">
        <v>284</v>
      </c>
      <c r="E4" t="s">
        <v>28</v>
      </c>
      <c r="F4" s="32">
        <v>2236.6</v>
      </c>
      <c r="G4">
        <v>192</v>
      </c>
      <c r="H4" t="str">
        <f>VLOOKUP(D4,coordenadas!A:C,3,0)</f>
        <v>-3.7966519</v>
      </c>
      <c r="I4" t="str">
        <f>VLOOKUP(D4,coordenadas!A:D,4,0)</f>
        <v>-38.6007377</v>
      </c>
      <c r="J4" s="1" t="s">
        <v>3333</v>
      </c>
      <c r="K4" s="1" t="s">
        <v>3334</v>
      </c>
      <c r="L4" s="3">
        <f>VLOOKUP(C4,pesoCaminhao!C:G,5,0)</f>
        <v>900</v>
      </c>
      <c r="M4" t="str">
        <f>VLOOKUP(D4,horarios!B:G,6,0)</f>
        <v>DIURNO ALERTA</v>
      </c>
    </row>
    <row r="5" spans="1:13">
      <c r="A5" s="2">
        <v>45812</v>
      </c>
      <c r="B5" t="s">
        <v>3667</v>
      </c>
      <c r="C5" t="s">
        <v>3278</v>
      </c>
      <c r="D5">
        <v>337</v>
      </c>
      <c r="E5" t="s">
        <v>36</v>
      </c>
      <c r="F5" s="32">
        <v>2327.7600000000002</v>
      </c>
      <c r="G5">
        <v>121.8</v>
      </c>
      <c r="H5" t="str">
        <f>VLOOKUP(D5,coordenadas!A:C,3,0)</f>
        <v>-3.789045</v>
      </c>
      <c r="I5" t="str">
        <f>VLOOKUP(D5,coordenadas!A:D,4,0)</f>
        <v>-38.5864455</v>
      </c>
      <c r="J5" s="1" t="s">
        <v>3333</v>
      </c>
      <c r="K5" s="1" t="s">
        <v>3334</v>
      </c>
      <c r="L5" s="3">
        <f>VLOOKUP(C5,pesoCaminhao!C:G,5,0)</f>
        <v>900</v>
      </c>
      <c r="M5" t="str">
        <f>VLOOKUP(D5,horarios!B:G,6,0)</f>
        <v>DIURNO ALERTA</v>
      </c>
    </row>
    <row r="6" spans="1:13">
      <c r="A6" s="2">
        <v>45812</v>
      </c>
      <c r="B6" t="s">
        <v>3669</v>
      </c>
      <c r="C6" t="s">
        <v>3494</v>
      </c>
      <c r="D6">
        <v>465</v>
      </c>
      <c r="E6" t="s">
        <v>51</v>
      </c>
      <c r="F6" s="32">
        <v>155.47999999999999</v>
      </c>
      <c r="G6">
        <v>8.1999999999999993</v>
      </c>
      <c r="H6" t="str">
        <f>VLOOKUP(D6,coordenadas!A:C,3,0)</f>
        <v>-3.7135362</v>
      </c>
      <c r="I6" t="str">
        <f>VLOOKUP(D6,coordenadas!A:D,4,0)</f>
        <v>-38.5885703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MANHA</v>
      </c>
    </row>
    <row r="7" spans="1:13">
      <c r="A7" s="2">
        <v>45812</v>
      </c>
      <c r="B7" t="s">
        <v>3667</v>
      </c>
      <c r="C7" t="s">
        <v>3278</v>
      </c>
      <c r="D7">
        <v>663</v>
      </c>
      <c r="E7" t="s">
        <v>77</v>
      </c>
      <c r="F7" s="32">
        <v>268.66000000000003</v>
      </c>
      <c r="G7">
        <v>13</v>
      </c>
      <c r="H7" t="str">
        <f>VLOOKUP(D7,coordenadas!A:C,3,0)</f>
        <v>-3.77289</v>
      </c>
      <c r="I7" t="str">
        <f>VLOOKUP(D7,coordenadas!A:D,4,0)</f>
        <v>-38.5882422</v>
      </c>
      <c r="J7" s="1" t="s">
        <v>3333</v>
      </c>
      <c r="K7" s="1" t="s">
        <v>3334</v>
      </c>
      <c r="L7" s="3">
        <f>VLOOKUP(C7,pesoCaminhao!C:G,5,0)</f>
        <v>900</v>
      </c>
      <c r="M7" t="str">
        <f>VLOOKUP(D7,horarios!B:G,6,0)</f>
        <v>MANHA</v>
      </c>
    </row>
    <row r="8" spans="1:13">
      <c r="A8" s="2">
        <v>45812</v>
      </c>
      <c r="B8" t="s">
        <v>3668</v>
      </c>
      <c r="C8" t="s">
        <v>3196</v>
      </c>
      <c r="D8">
        <v>838</v>
      </c>
      <c r="E8" t="s">
        <v>117</v>
      </c>
      <c r="F8" s="32">
        <v>1628</v>
      </c>
      <c r="G8">
        <v>64.5</v>
      </c>
      <c r="H8" t="str">
        <f>VLOOKUP(D8,coordenadas!A:C,3,0)</f>
        <v>-3.7440036</v>
      </c>
      <c r="I8" t="str">
        <f>VLOOKUP(D8,coordenadas!A:D,4,0)</f>
        <v>-38.5080673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DIURNO ALERTA</v>
      </c>
    </row>
    <row r="9" spans="1:13">
      <c r="A9" s="2">
        <v>45812</v>
      </c>
      <c r="B9" t="s">
        <v>3663</v>
      </c>
      <c r="C9" t="s">
        <v>3193</v>
      </c>
      <c r="D9">
        <v>862</v>
      </c>
      <c r="E9" t="s">
        <v>123</v>
      </c>
      <c r="F9" s="32">
        <v>505.59</v>
      </c>
      <c r="G9">
        <v>40.200000000000003</v>
      </c>
      <c r="H9" t="str">
        <f>VLOOKUP(D9,coordenadas!A:C,3,0)</f>
        <v>-3.7566112</v>
      </c>
      <c r="I9" t="str">
        <f>VLOOKUP(D9,coordenadas!A:D,4,0)</f>
        <v>-38.6024185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MANHA</v>
      </c>
    </row>
    <row r="10" spans="1:13">
      <c r="A10" s="2">
        <v>45812</v>
      </c>
      <c r="B10" t="s">
        <v>3668</v>
      </c>
      <c r="C10" t="s">
        <v>3196</v>
      </c>
      <c r="D10">
        <v>942</v>
      </c>
      <c r="E10" t="s">
        <v>140</v>
      </c>
      <c r="F10" s="32">
        <v>5484.12</v>
      </c>
      <c r="G10">
        <v>337.1</v>
      </c>
      <c r="H10" t="str">
        <f>VLOOKUP(D10,coordenadas!A:C,3,0)</f>
        <v>-3.7407932</v>
      </c>
      <c r="I10" t="str">
        <f>VLOOKUP(D10,coordenadas!A:D,4,0)</f>
        <v>-38.516113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DIURNO ALERTA</v>
      </c>
    </row>
    <row r="11" spans="1:13">
      <c r="A11" s="2">
        <v>45812</v>
      </c>
      <c r="B11" t="s">
        <v>3670</v>
      </c>
      <c r="C11" t="s">
        <v>3198</v>
      </c>
      <c r="D11">
        <v>972</v>
      </c>
      <c r="E11" t="s">
        <v>147</v>
      </c>
      <c r="F11" s="32">
        <v>401.16</v>
      </c>
      <c r="G11">
        <v>12.1</v>
      </c>
      <c r="H11" t="str">
        <f>VLOOKUP(D11,coordenadas!A:C,3,0)</f>
        <v>-3.7424091</v>
      </c>
      <c r="I11" t="str">
        <f>VLOOKUP(D11,coordenadas!A:D,4,0)</f>
        <v>-38.4867581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MANHA</v>
      </c>
    </row>
    <row r="12" spans="1:13">
      <c r="A12" s="2">
        <v>45812</v>
      </c>
      <c r="B12" t="s">
        <v>3662</v>
      </c>
      <c r="C12" t="s">
        <v>3197</v>
      </c>
      <c r="D12">
        <v>1004</v>
      </c>
      <c r="E12" t="s">
        <v>155</v>
      </c>
      <c r="F12" s="32">
        <v>2575.15</v>
      </c>
      <c r="G12">
        <v>159.4</v>
      </c>
      <c r="H12" t="str">
        <f>VLOOKUP(D12,coordenadas!A:C,3,0)</f>
        <v>-3.8009513</v>
      </c>
      <c r="I12" t="str">
        <f>VLOOKUP(D12,coordenadas!A:D,4,0)</f>
        <v>-38.586656</v>
      </c>
      <c r="J12" s="1" t="s">
        <v>3333</v>
      </c>
      <c r="K12" s="1" t="s">
        <v>3334</v>
      </c>
      <c r="L12" s="3">
        <f>VLOOKUP(C12,pesoCaminhao!C:G,5,0)</f>
        <v>1590</v>
      </c>
      <c r="M12" t="s">
        <v>3489</v>
      </c>
    </row>
    <row r="13" spans="1:13">
      <c r="A13" s="2">
        <v>45812</v>
      </c>
      <c r="B13" t="s">
        <v>3670</v>
      </c>
      <c r="C13" t="s">
        <v>3198</v>
      </c>
      <c r="D13">
        <v>1025</v>
      </c>
      <c r="E13" t="s">
        <v>160</v>
      </c>
      <c r="F13" s="32">
        <v>4491.6899999999996</v>
      </c>
      <c r="G13">
        <v>223.2</v>
      </c>
      <c r="H13" t="str">
        <f>VLOOKUP(D13,coordenadas!A:C,3,0)</f>
        <v>-3.7960364</v>
      </c>
      <c r="I13" t="str">
        <f>VLOOKUP(D13,coordenadas!A:D,4,0)</f>
        <v>-38.4990562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DIURNO ALERTA</v>
      </c>
    </row>
    <row r="14" spans="1:13">
      <c r="A14" s="2">
        <v>45812</v>
      </c>
      <c r="B14" t="s">
        <v>3662</v>
      </c>
      <c r="C14" t="s">
        <v>3197</v>
      </c>
      <c r="D14">
        <v>1034</v>
      </c>
      <c r="E14" t="s">
        <v>161</v>
      </c>
      <c r="F14" s="32">
        <v>3150.32</v>
      </c>
      <c r="G14">
        <v>203.1</v>
      </c>
      <c r="H14" t="str">
        <f>VLOOKUP(D14,coordenadas!A:C,3,0)</f>
        <v>-3.83055313</v>
      </c>
      <c r="I14" t="str">
        <f>VLOOKUP(D14,coordenadas!A:D,4,0)</f>
        <v>-38.56049735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 ALERTA</v>
      </c>
    </row>
    <row r="15" spans="1:13">
      <c r="A15" s="2">
        <v>45812</v>
      </c>
      <c r="B15" t="s">
        <v>3668</v>
      </c>
      <c r="C15" t="s">
        <v>3196</v>
      </c>
      <c r="D15">
        <v>1058</v>
      </c>
      <c r="E15" t="s">
        <v>170</v>
      </c>
      <c r="F15" s="32">
        <v>3465.82</v>
      </c>
      <c r="G15">
        <v>153.9</v>
      </c>
      <c r="H15" t="str">
        <f>VLOOKUP(D15,coordenadas!A:C,3,0)</f>
        <v>-3.7344387</v>
      </c>
      <c r="I15" t="str">
        <f>VLOOKUP(D15,coordenadas!A:D,4,0)</f>
        <v>-38.4922603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 ALERTA</v>
      </c>
    </row>
    <row r="16" spans="1:13">
      <c r="A16" s="2">
        <v>45812</v>
      </c>
      <c r="B16" t="s">
        <v>3670</v>
      </c>
      <c r="C16" t="s">
        <v>3198</v>
      </c>
      <c r="D16">
        <v>1482</v>
      </c>
      <c r="E16" t="s">
        <v>225</v>
      </c>
      <c r="F16" s="32">
        <v>2651.49</v>
      </c>
      <c r="G16">
        <v>155.69999999999999</v>
      </c>
      <c r="H16" t="str">
        <f>VLOOKUP(D16,coordenadas!A:C,3,0)</f>
        <v>-3.7882169</v>
      </c>
      <c r="I16" t="str">
        <f>VLOOKUP(D16,coordenadas!A:D,4,0)</f>
        <v>-38.50204381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 ALERTA</v>
      </c>
    </row>
    <row r="17" spans="1:13">
      <c r="A17" s="2">
        <v>45812</v>
      </c>
      <c r="B17" t="s">
        <v>3663</v>
      </c>
      <c r="C17" t="s">
        <v>3193</v>
      </c>
      <c r="D17">
        <v>1508</v>
      </c>
      <c r="E17" t="s">
        <v>229</v>
      </c>
      <c r="F17" s="32">
        <v>153</v>
      </c>
      <c r="G17">
        <v>5.2</v>
      </c>
      <c r="H17" t="str">
        <f>VLOOKUP(D17,coordenadas!A:C,3,0)</f>
        <v>-3.7295241</v>
      </c>
      <c r="I17" t="str">
        <f>VLOOKUP(D17,coordenadas!A:D,4,0)</f>
        <v>-38.6967758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</v>
      </c>
    </row>
    <row r="18" spans="1:13">
      <c r="A18" s="2">
        <v>45812</v>
      </c>
      <c r="B18" t="s">
        <v>3663</v>
      </c>
      <c r="C18" t="s">
        <v>3193</v>
      </c>
      <c r="D18">
        <v>1770</v>
      </c>
      <c r="E18" t="s">
        <v>3671</v>
      </c>
      <c r="F18" s="32">
        <v>1095.2</v>
      </c>
      <c r="G18">
        <v>141.9</v>
      </c>
      <c r="H18" t="str">
        <f>VLOOKUP(D18,coordenadas!A:C,3,0)</f>
        <v>-3.7881655</v>
      </c>
      <c r="I18" t="str">
        <f>VLOOKUP(D18,coordenadas!A:D,4,0)</f>
        <v>-38.6279994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MANHA</v>
      </c>
    </row>
    <row r="19" spans="1:13">
      <c r="A19" s="2">
        <v>45812</v>
      </c>
      <c r="B19" t="s">
        <v>3667</v>
      </c>
      <c r="C19" t="s">
        <v>3278</v>
      </c>
      <c r="D19">
        <v>1967</v>
      </c>
      <c r="E19" t="s">
        <v>284</v>
      </c>
      <c r="F19" s="32">
        <v>796.8</v>
      </c>
      <c r="G19">
        <v>112.2</v>
      </c>
      <c r="H19" t="str">
        <f>VLOOKUP(D19,coordenadas!A:C,3,0)</f>
        <v>-3.7865804</v>
      </c>
      <c r="I19" t="str">
        <f>VLOOKUP(D19,coordenadas!A:D,4,0)</f>
        <v>-38.5979579</v>
      </c>
      <c r="J19" s="1" t="s">
        <v>3333</v>
      </c>
      <c r="K19" s="1" t="s">
        <v>3334</v>
      </c>
      <c r="L19" s="3">
        <f>VLOOKUP(C19,pesoCaminhao!C:G,5,0)</f>
        <v>900</v>
      </c>
      <c r="M19" t="str">
        <f>VLOOKUP(D19,horarios!B:G,6,0)</f>
        <v>DIURNO</v>
      </c>
    </row>
    <row r="20" spans="1:13">
      <c r="A20" s="2">
        <v>45812</v>
      </c>
      <c r="B20" t="s">
        <v>3663</v>
      </c>
      <c r="C20" t="s">
        <v>3193</v>
      </c>
      <c r="D20">
        <v>2140</v>
      </c>
      <c r="E20" t="s">
        <v>307</v>
      </c>
      <c r="F20" s="32">
        <v>151.5</v>
      </c>
      <c r="G20">
        <v>20.8</v>
      </c>
      <c r="H20" t="str">
        <f>VLOOKUP(D20,coordenadas!A:C,3,0)</f>
        <v>-3.7271072</v>
      </c>
      <c r="I20" t="str">
        <f>VLOOKUP(D20,coordenadas!A:D,4,0)</f>
        <v>-38.7011604</v>
      </c>
      <c r="J20" s="1" t="s">
        <v>3333</v>
      </c>
      <c r="K20" s="1" t="s">
        <v>3334</v>
      </c>
      <c r="L20" s="3">
        <v>1590</v>
      </c>
      <c r="M20" t="str">
        <f>VLOOKUP(D20,horarios!B:G,6,0)</f>
        <v>DIURNO</v>
      </c>
    </row>
    <row r="21" spans="1:13">
      <c r="A21" s="2">
        <v>45812</v>
      </c>
      <c r="B21" t="s">
        <v>3668</v>
      </c>
      <c r="C21" t="s">
        <v>3196</v>
      </c>
      <c r="D21">
        <v>2309</v>
      </c>
      <c r="E21" t="s">
        <v>319</v>
      </c>
      <c r="F21" s="32">
        <v>3103.66</v>
      </c>
      <c r="G21">
        <v>156.80000000000001</v>
      </c>
      <c r="H21" t="str">
        <f>VLOOKUP(D21,coordenadas!A:C,3,0)</f>
        <v>-3.7495749</v>
      </c>
      <c r="I21" t="str">
        <f>VLOOKUP(D21,coordenadas!A:D,4,0)</f>
        <v>-38.5285489</v>
      </c>
      <c r="J21" s="1" t="s">
        <v>3333</v>
      </c>
      <c r="K21" s="1" t="s">
        <v>3334</v>
      </c>
      <c r="L21" s="3">
        <v>1590</v>
      </c>
      <c r="M21" t="str">
        <f>VLOOKUP(D21,horarios!B:G,6,0)</f>
        <v>DIURNO ALERTA</v>
      </c>
    </row>
    <row r="22" spans="1:13">
      <c r="A22" s="2">
        <v>45812</v>
      </c>
      <c r="B22" t="s">
        <v>3670</v>
      </c>
      <c r="C22" t="s">
        <v>3198</v>
      </c>
      <c r="D22">
        <v>3141</v>
      </c>
      <c r="E22" t="s">
        <v>401</v>
      </c>
      <c r="F22" s="32">
        <v>248.4</v>
      </c>
      <c r="G22">
        <v>7.2</v>
      </c>
      <c r="H22" t="str">
        <f>VLOOKUP(D22,coordenadas!A:C,3,0)</f>
        <v>-3.7881406</v>
      </c>
      <c r="I22" t="str">
        <f>VLOOKUP(D22,coordenadas!A:D,4,0)</f>
        <v>-38.4676257</v>
      </c>
      <c r="J22" s="1" t="s">
        <v>3333</v>
      </c>
      <c r="K22" s="1" t="s">
        <v>3334</v>
      </c>
      <c r="L22" s="3">
        <v>1591</v>
      </c>
      <c r="M22" t="str">
        <f>VLOOKUP(D22,horarios!B:G,6,0)</f>
        <v>DIURNO</v>
      </c>
    </row>
    <row r="23" spans="1:13">
      <c r="A23" s="2">
        <v>45812</v>
      </c>
      <c r="B23" t="s">
        <v>3663</v>
      </c>
      <c r="C23" t="s">
        <v>3193</v>
      </c>
      <c r="D23">
        <v>4293</v>
      </c>
      <c r="E23" t="s">
        <v>586</v>
      </c>
      <c r="F23" s="32">
        <v>387.94</v>
      </c>
      <c r="G23">
        <v>12.9</v>
      </c>
      <c r="H23" t="str">
        <f>VLOOKUP(D23,coordenadas!A:C,3,0)</f>
        <v>-3.7347353</v>
      </c>
      <c r="I23" t="str">
        <f>VLOOKUP(D23,coordenadas!A:D,4,0)</f>
        <v>-38.6595839</v>
      </c>
      <c r="J23" s="1" t="s">
        <v>3333</v>
      </c>
      <c r="K23" s="1" t="s">
        <v>3334</v>
      </c>
      <c r="L23" s="3">
        <v>1592</v>
      </c>
      <c r="M23" t="str">
        <f>VLOOKUP(D23,horarios!B:G,6,0)</f>
        <v>MANHA</v>
      </c>
    </row>
    <row r="24" spans="1:13">
      <c r="A24" s="2">
        <v>45812</v>
      </c>
      <c r="B24" t="s">
        <v>3669</v>
      </c>
      <c r="C24" t="s">
        <v>3494</v>
      </c>
      <c r="D24">
        <v>4458</v>
      </c>
      <c r="E24" t="s">
        <v>606</v>
      </c>
      <c r="F24" s="32">
        <v>457.8</v>
      </c>
      <c r="G24">
        <v>31</v>
      </c>
      <c r="H24" t="str">
        <f>VLOOKUP(D24,coordenadas!A:C,3,0)</f>
        <v>-3.7100856</v>
      </c>
      <c r="I24" t="str">
        <f>VLOOKUP(D24,coordenadas!A:D,4,0)</f>
        <v>-38.5897058</v>
      </c>
      <c r="J24" s="1" t="s">
        <v>3333</v>
      </c>
      <c r="K24" s="1" t="s">
        <v>3334</v>
      </c>
      <c r="L24" s="3">
        <v>1593</v>
      </c>
      <c r="M24" t="str">
        <f>VLOOKUP(D24,horarios!B:G,6,0)</f>
        <v>MANHA</v>
      </c>
    </row>
    <row r="25" spans="1:13">
      <c r="A25" s="2">
        <v>45812</v>
      </c>
      <c r="B25" t="s">
        <v>3668</v>
      </c>
      <c r="C25" t="s">
        <v>3196</v>
      </c>
      <c r="D25">
        <v>4522</v>
      </c>
      <c r="E25" t="s">
        <v>612</v>
      </c>
      <c r="F25" s="32">
        <v>3017.08</v>
      </c>
      <c r="G25">
        <v>157</v>
      </c>
      <c r="H25" t="str">
        <f>VLOOKUP(D25,coordenadas!A:C,3,0)</f>
        <v>-3.7354447</v>
      </c>
      <c r="I25" t="str">
        <f>VLOOKUP(D25,coordenadas!A:D,4,0)</f>
        <v>-38.4816158</v>
      </c>
      <c r="J25" s="1" t="s">
        <v>3333</v>
      </c>
      <c r="K25" s="1" t="s">
        <v>3334</v>
      </c>
      <c r="L25" s="3">
        <v>1594</v>
      </c>
      <c r="M25" t="str">
        <f>VLOOKUP(D25,horarios!B:G,6,0)</f>
        <v>DIURNO ALERTA</v>
      </c>
    </row>
    <row r="26" spans="1:13">
      <c r="A26" s="2">
        <v>45812</v>
      </c>
      <c r="B26" t="s">
        <v>3662</v>
      </c>
      <c r="C26" t="s">
        <v>3197</v>
      </c>
      <c r="D26">
        <v>4677</v>
      </c>
      <c r="E26" t="s">
        <v>636</v>
      </c>
      <c r="F26" s="32">
        <v>328.09</v>
      </c>
      <c r="G26">
        <v>19.8</v>
      </c>
      <c r="H26" t="str">
        <f>VLOOKUP(D26,coordenadas!A:C,3,0)</f>
        <v>-3.7567353</v>
      </c>
      <c r="I26" t="str">
        <f>VLOOKUP(D26,coordenadas!A:D,4,0)</f>
        <v>-38.5408141</v>
      </c>
      <c r="J26" s="1" t="s">
        <v>3333</v>
      </c>
      <c r="K26" s="1" t="s">
        <v>3334</v>
      </c>
      <c r="L26" s="3">
        <v>1595</v>
      </c>
      <c r="M26" t="str">
        <f>VLOOKUP(D26,horarios!B:G,6,0)</f>
        <v>DIURNO</v>
      </c>
    </row>
    <row r="27" spans="1:13">
      <c r="A27" s="2">
        <v>45812</v>
      </c>
      <c r="B27" t="s">
        <v>3669</v>
      </c>
      <c r="C27" t="s">
        <v>3494</v>
      </c>
      <c r="D27">
        <v>4803</v>
      </c>
      <c r="E27" t="s">
        <v>656</v>
      </c>
      <c r="F27" s="32">
        <v>4673.76</v>
      </c>
      <c r="G27">
        <v>236.1</v>
      </c>
      <c r="H27" t="str">
        <f>VLOOKUP(D27,coordenadas!A:C,3,0)</f>
        <v>-3.7403104</v>
      </c>
      <c r="I27" t="str">
        <f>VLOOKUP(D27,coordenadas!A:D,4,0)</f>
        <v>-38.5603054</v>
      </c>
      <c r="J27" s="1" t="s">
        <v>3333</v>
      </c>
      <c r="K27" s="1" t="s">
        <v>3334</v>
      </c>
      <c r="L27" s="3">
        <v>1596</v>
      </c>
      <c r="M27" t="str">
        <f>VLOOKUP(D27,horarios!B:G,6,0)</f>
        <v>DIURNO ALERTA</v>
      </c>
    </row>
    <row r="28" spans="1:13">
      <c r="A28" s="2">
        <v>45812</v>
      </c>
      <c r="B28" t="s">
        <v>3663</v>
      </c>
      <c r="C28" t="s">
        <v>3193</v>
      </c>
      <c r="D28">
        <v>9318</v>
      </c>
      <c r="E28" t="s">
        <v>705</v>
      </c>
      <c r="F28" s="32">
        <v>957.6</v>
      </c>
      <c r="G28">
        <v>127.2</v>
      </c>
      <c r="H28" t="str">
        <f>VLOOKUP(D28,coordenadas!A:C,3,0)</f>
        <v>-3.7881221</v>
      </c>
      <c r="I28" t="str">
        <f>VLOOKUP(D28,coordenadas!A:D,4,0)</f>
        <v>-38.6107546</v>
      </c>
      <c r="J28" s="1" t="s">
        <v>3333</v>
      </c>
      <c r="K28" s="1" t="s">
        <v>3334</v>
      </c>
      <c r="L28" s="3">
        <v>1597</v>
      </c>
      <c r="M28" t="str">
        <f>VLOOKUP(D28,horarios!B:G,6,0)</f>
        <v>DIURNO</v>
      </c>
    </row>
    <row r="29" spans="1:13">
      <c r="A29" s="2">
        <v>45812</v>
      </c>
      <c r="B29" t="s">
        <v>3669</v>
      </c>
      <c r="C29" t="s">
        <v>3494</v>
      </c>
      <c r="D29">
        <v>9339</v>
      </c>
      <c r="E29" t="s">
        <v>716</v>
      </c>
      <c r="F29" s="32">
        <v>5253.34</v>
      </c>
      <c r="G29">
        <v>297.8</v>
      </c>
      <c r="H29" t="str">
        <f>VLOOKUP(D29,coordenadas!A:C,3,0)</f>
        <v>-3.72013</v>
      </c>
      <c r="I29" t="str">
        <f>VLOOKUP(D29,coordenadas!A:D,4,0)</f>
        <v>-38.54911</v>
      </c>
      <c r="J29" s="1" t="s">
        <v>3333</v>
      </c>
      <c r="K29" s="1" t="s">
        <v>3334</v>
      </c>
      <c r="L29" s="3">
        <v>1598</v>
      </c>
      <c r="M29" t="str">
        <f>VLOOKUP(D29,horarios!B:G,6,0)</f>
        <v>DIURNO ALERTA</v>
      </c>
    </row>
    <row r="30" spans="1:13">
      <c r="A30" s="2">
        <v>45812</v>
      </c>
      <c r="B30" t="s">
        <v>3668</v>
      </c>
      <c r="C30" t="s">
        <v>3196</v>
      </c>
      <c r="D30">
        <v>9341</v>
      </c>
      <c r="E30" t="s">
        <v>718</v>
      </c>
      <c r="F30" s="32">
        <v>2129.8000000000002</v>
      </c>
      <c r="G30">
        <v>96.1</v>
      </c>
      <c r="H30" t="str">
        <f>VLOOKUP(D30,coordenadas!A:C,3,0)</f>
        <v>-3.7532492</v>
      </c>
      <c r="I30" t="str">
        <f>VLOOKUP(D30,coordenadas!A:D,4,0)</f>
        <v>-38.5276962</v>
      </c>
      <c r="J30" s="1" t="s">
        <v>3333</v>
      </c>
      <c r="K30" s="1" t="s">
        <v>3334</v>
      </c>
      <c r="L30" s="3">
        <v>1599</v>
      </c>
      <c r="M30" t="str">
        <f>VLOOKUP(D30,horarios!B:G,6,0)</f>
        <v>DIURNO ALERTA</v>
      </c>
    </row>
    <row r="31" spans="1:13">
      <c r="A31" s="2">
        <v>45812</v>
      </c>
      <c r="B31" t="s">
        <v>3663</v>
      </c>
      <c r="C31" t="s">
        <v>3193</v>
      </c>
      <c r="D31">
        <v>9586</v>
      </c>
      <c r="E31" t="s">
        <v>787</v>
      </c>
      <c r="F31" s="32">
        <v>834.33</v>
      </c>
      <c r="G31">
        <v>51.4</v>
      </c>
      <c r="H31" t="str">
        <f>VLOOKUP(D31,coordenadas!A:C,3,0)</f>
        <v>-3.7807157</v>
      </c>
      <c r="I31" t="str">
        <f>VLOOKUP(D31,coordenadas!A:D,4,0)</f>
        <v>-38.6223482</v>
      </c>
      <c r="J31" s="1" t="s">
        <v>3333</v>
      </c>
      <c r="K31" s="1" t="s">
        <v>3334</v>
      </c>
      <c r="L31" s="3">
        <v>1600</v>
      </c>
      <c r="M31" t="str">
        <f>VLOOKUP(D31,horarios!B:G,6,0)</f>
        <v>MANHA</v>
      </c>
    </row>
    <row r="32" spans="1:13">
      <c r="A32" s="2">
        <v>45812</v>
      </c>
      <c r="B32" t="s">
        <v>3669</v>
      </c>
      <c r="C32" t="s">
        <v>3494</v>
      </c>
      <c r="D32">
        <v>9631</v>
      </c>
      <c r="E32" t="s">
        <v>809</v>
      </c>
      <c r="F32" s="32">
        <v>4556.8999999999996</v>
      </c>
      <c r="G32">
        <v>216.2</v>
      </c>
      <c r="H32" t="str">
        <f>VLOOKUP(D32,coordenadas!A:C,3,0)</f>
        <v>-3.7302312</v>
      </c>
      <c r="I32" t="str">
        <f>VLOOKUP(D32,coordenadas!A:D,4,0)</f>
        <v>-38.568373</v>
      </c>
      <c r="J32" s="1" t="s">
        <v>3333</v>
      </c>
      <c r="K32" s="1" t="s">
        <v>3334</v>
      </c>
      <c r="L32" s="3">
        <v>1601</v>
      </c>
      <c r="M32" t="str">
        <f>VLOOKUP(D32,horarios!B:G,6,0)</f>
        <v>DIURNO ALERTA</v>
      </c>
    </row>
    <row r="33" spans="1:13">
      <c r="A33" s="2">
        <v>45812</v>
      </c>
      <c r="B33" t="s">
        <v>3663</v>
      </c>
      <c r="C33" t="s">
        <v>3193</v>
      </c>
      <c r="D33">
        <v>10934</v>
      </c>
      <c r="E33" t="s">
        <v>832</v>
      </c>
      <c r="F33" s="32">
        <v>374.45</v>
      </c>
      <c r="G33">
        <v>14.4</v>
      </c>
      <c r="H33" t="str">
        <f>VLOOKUP(D33,coordenadas!A:C,3,0)</f>
        <v>-3.7744146</v>
      </c>
      <c r="I33" t="str">
        <f>VLOOKUP(D33,coordenadas!A:D,4,0)</f>
        <v>-38.6152931</v>
      </c>
      <c r="J33" s="1" t="s">
        <v>3333</v>
      </c>
      <c r="K33" s="1" t="s">
        <v>3334</v>
      </c>
      <c r="L33" s="3">
        <v>1602</v>
      </c>
      <c r="M33" t="str">
        <f>VLOOKUP(D33,horarios!B:G,6,0)</f>
        <v>DIURNO</v>
      </c>
    </row>
    <row r="34" spans="1:13">
      <c r="A34" s="2">
        <v>45812</v>
      </c>
      <c r="B34" t="s">
        <v>3662</v>
      </c>
      <c r="C34" t="s">
        <v>3197</v>
      </c>
      <c r="D34">
        <v>10948</v>
      </c>
      <c r="E34" t="s">
        <v>839</v>
      </c>
      <c r="F34" s="32">
        <v>2602.9699999999998</v>
      </c>
      <c r="G34">
        <v>129.9</v>
      </c>
      <c r="H34" t="str">
        <f>VLOOKUP(D34,coordenadas!A:C,3,0)</f>
        <v>-3.81050075</v>
      </c>
      <c r="I34" t="str">
        <f>VLOOKUP(D34,coordenadas!A:D,4,0)</f>
        <v>-38.57394099</v>
      </c>
      <c r="J34" s="1" t="s">
        <v>3333</v>
      </c>
      <c r="K34" s="1" t="s">
        <v>3334</v>
      </c>
      <c r="L34" s="3">
        <v>1603</v>
      </c>
      <c r="M34" t="str">
        <f>VLOOKUP(D34,horarios!B:G,6,0)</f>
        <v>DIURNO ALERTA</v>
      </c>
    </row>
    <row r="35" spans="1:13">
      <c r="A35" s="2">
        <v>45812</v>
      </c>
      <c r="B35" t="s">
        <v>3670</v>
      </c>
      <c r="C35" t="s">
        <v>3198</v>
      </c>
      <c r="D35">
        <v>11879</v>
      </c>
      <c r="E35" t="s">
        <v>1017</v>
      </c>
      <c r="F35" s="32">
        <v>1692.39</v>
      </c>
      <c r="G35">
        <v>102.2</v>
      </c>
      <c r="H35" t="str">
        <f>VLOOKUP(D35,coordenadas!A:C,3,0)</f>
        <v>-3.79612714</v>
      </c>
      <c r="I35" t="str">
        <f>VLOOKUP(D35,coordenadas!A:D,4,0)</f>
        <v>-38.49383649</v>
      </c>
      <c r="J35" s="1" t="s">
        <v>3333</v>
      </c>
      <c r="K35" s="1" t="s">
        <v>3334</v>
      </c>
      <c r="L35" s="3">
        <v>1604</v>
      </c>
      <c r="M35" t="str">
        <f>VLOOKUP(D35,horarios!B:G,6,0)</f>
        <v>DIURNO ALERTA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3664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2025-06-03T18:29:45Z</cp:lastPrinted>
  <dcterms:created xsi:type="dcterms:W3CDTF">2025-04-07T12:15:12Z</dcterms:created>
  <dcterms:modified xsi:type="dcterms:W3CDTF">2025-06-03T19:46:46Z</dcterms:modified>
</cp:coreProperties>
</file>