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B2A27EDE-4C2D-402C-ABED-BF1033914ABC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dbcaminhoes!$A$1:$M$17</definedName>
    <definedName name="_xlnm._FilterDatabase" localSheetId="3" hidden="1">horarios!$A$1:$G$371</definedName>
    <definedName name="_xlnm._FilterDatabase" localSheetId="1" hidden="1">pesoCaminhao!$A$1:$G$52</definedName>
    <definedName name="DadosExternos_1" localSheetId="0" hidden="1">COORDENADAS!$A$1:$K$1088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6" l="1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M33" i="6"/>
  <c r="M34" i="6"/>
  <c r="M35" i="6"/>
  <c r="L33" i="6"/>
  <c r="L34" i="6"/>
  <c r="L35" i="6"/>
  <c r="I33" i="6"/>
  <c r="I34" i="6"/>
  <c r="I35" i="6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2" i="6"/>
  <c r="M3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L3" i="6" l="1"/>
  <c r="L4" i="6"/>
  <c r="L5" i="6"/>
  <c r="L6" i="6"/>
  <c r="L7" i="6"/>
  <c r="L8" i="6"/>
  <c r="L9" i="6"/>
  <c r="L10" i="6"/>
  <c r="L2" i="6"/>
  <c r="I3" i="6" l="1"/>
  <c r="I4" i="6"/>
  <c r="I5" i="6"/>
  <c r="I6" i="6"/>
  <c r="I7" i="6"/>
  <c r="I8" i="6"/>
  <c r="I9" i="6"/>
  <c r="I10" i="6"/>
  <c r="I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<sst xmlns="http://schemas.openxmlformats.org/spreadsheetml/2006/main" count="13615" uniqueCount="6786">
  <si>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</si>
  <si>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</si>
  <si>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</si>
  <si>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</si>
  <si>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</si>
  <si>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</si>
  <si>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</si>
  <si>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</si>
  <si>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</si>
  <si>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</si>
  <si>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</si>
  <si>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</si>
  <si>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</si>
  <si>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</si>
  <si>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</si>
  <si>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</si>
  <si>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</si>
  <si>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</si>
  <si>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</si>
  <si>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</si>
  <si>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</si>
  <si>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</si>
  <si>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</si>
  <si>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</si>
  <si>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</si>
  <si>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</si>
  <si>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</si>
  <si>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</si>
  <si>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</si>
  <si>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</si>
  <si>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</si>
  <si>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</si>
  <si>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</si>
  <si>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</si>
  <si>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</si>
  <si>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</si>
  <si>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</si>
  <si>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</si>
  <si>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</si>
  <si>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</si>
  <si>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</si>
  <si>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</si>
  <si>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</si>
  <si>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</si>
  <si>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</si>
  <si>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</si>
  <si>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</si>
  <si>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</si>
  <si>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</si>
  <si>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</si>
  <si>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</si>
  <si>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</si>
  <si>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</si>
  <si>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</si>
  <si>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</si>
  <si>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</si>
  <si>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</si>
  <si>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</si>
  <si>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</si>
  <si>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</si>
  <si>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</si>
  <si>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</si>
  <si>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</si>
  <si>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</si>
  <si>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</si>
  <si>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</si>
  <si>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</si>
  <si>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</si>
  <si>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</si>
  <si>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</si>
  <si>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</si>
  <si>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</si>
  <si>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</si>
  <si>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</si>
  <si>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</si>
  <si>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</si>
  <si>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</si>
  <si>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</si>
  <si>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</si>
  <si>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</si>
  <si>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</si>
  <si>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</si>
  <si>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</si>
  <si>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</si>
  <si>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</si>
  <si>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</si>
  <si>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</si>
  <si>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</si>
  <si>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</si>
  <si>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</si>
  <si>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</si>
  <si>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</si>
  <si>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</si>
  <si>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</si>
  <si>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</si>
  <si>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</si>
  <si>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</si>
  <si>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</si>
  <si>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</si>
  <si>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</si>
  <si>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</si>
  <si>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</si>
  <si>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</si>
  <si>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</si>
  <si>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</si>
  <si>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</si>
  <si>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</si>
  <si>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</si>
  <si>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</si>
  <si>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</si>
  <si>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</si>
  <si>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</si>
  <si>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</si>
  <si>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</si>
  <si>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</si>
  <si>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</si>
  <si>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</si>
  <si>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</si>
  <si>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</si>
  <si>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</si>
  <si>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</si>
  <si>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</si>
  <si>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</si>
  <si>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</si>
  <si>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</si>
  <si>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</si>
  <si>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</si>
  <si>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</si>
  <si>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</si>
  <si>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</si>
  <si>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</si>
  <si>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</si>
  <si>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</si>
  <si>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</si>
  <si>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</si>
  <si>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</si>
  <si>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</si>
  <si>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</si>
  <si>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</si>
  <si>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</si>
  <si>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</si>
  <si>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</si>
  <si>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</si>
  <si>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</si>
  <si>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</si>
  <si>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</si>
  <si>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</si>
  <si>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</si>
  <si>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</si>
  <si>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</si>
  <si>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</si>
  <si>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</si>
  <si>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</si>
  <si>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</si>
  <si>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</si>
  <si>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</si>
  <si>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</si>
  <si>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</si>
  <si>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</si>
  <si>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</si>
  <si>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</si>
  <si>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</si>
  <si>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</si>
  <si>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</si>
  <si>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</si>
  <si>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</si>
  <si>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</si>
  <si>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</si>
  <si>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</si>
  <si>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</si>
  <si>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</si>
  <si>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</si>
  <si>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</si>
  <si>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</si>
  <si>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</si>
  <si>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</si>
  <si>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</si>
  <si>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</si>
  <si>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</si>
  <si>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</si>
  <si>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</si>
  <si>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</si>
  <si>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</si>
  <si>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</si>
  <si>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</si>
  <si>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</si>
  <si>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</si>
  <si>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</si>
  <si>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</si>
  <si>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</si>
  <si>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</si>
  <si>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</si>
  <si>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</si>
  <si>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</si>
  <si>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</si>
  <si>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</si>
  <si>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</si>
  <si>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</si>
  <si>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</si>
  <si>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</si>
  <si>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</si>
  <si>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</si>
  <si>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</si>
  <si>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</si>
  <si>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</si>
  <si>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</si>
  <si>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</si>
  <si>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</si>
  <si>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</si>
  <si>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</si>
  <si>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</si>
  <si>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</si>
  <si>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</si>
  <si>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</si>
  <si>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</si>
  <si>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</si>
  <si>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</si>
  <si>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</si>
  <si>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</si>
  <si>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</si>
  <si>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</si>
  <si>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</si>
  <si>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</si>
  <si>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</si>
  <si>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</si>
  <si>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</si>
  <si>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</si>
  <si>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</si>
  <si>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</si>
  <si>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</si>
  <si>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</si>
  <si>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</si>
  <si>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</si>
  <si>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</si>
  <si>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</si>
  <si>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</si>
  <si>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</si>
  <si>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</si>
  <si>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</si>
  <si>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</si>
  <si>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</si>
  <si>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</si>
  <si>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</si>
  <si>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</si>
  <si>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</si>
  <si>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</si>
  <si>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</si>
  <si>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</si>
  <si>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</si>
  <si>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</si>
  <si>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</si>
  <si>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</si>
  <si>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</si>
  <si>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</si>
  <si>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</si>
  <si>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</si>
  <si>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</si>
  <si>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</si>
  <si>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</si>
  <si>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</si>
  <si>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</si>
  <si>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</si>
  <si>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</si>
  <si>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</si>
  <si>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</si>
  <si>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</si>
  <si>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</si>
  <si>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</si>
  <si>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</si>
  <si>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</si>
  <si>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</si>
  <si>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</si>
  <si>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</si>
  <si>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</si>
  <si>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</si>
  <si>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</si>
  <si>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</si>
  <si>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</si>
  <si>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</si>
  <si>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</si>
  <si>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</si>
  <si>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</si>
  <si>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</si>
  <si>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</si>
  <si>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</si>
  <si>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</si>
  <si>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</si>
  <si>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</si>
  <si>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</si>
  <si>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</si>
  <si>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</si>
  <si>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</si>
  <si>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</si>
  <si>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</si>
  <si>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</si>
  <si>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</si>
  <si>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</si>
  <si>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</si>
  <si>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</si>
  <si>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</si>
  <si>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</si>
  <si>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</si>
  <si>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</si>
  <si>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</si>
  <si>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</si>
  <si>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</si>
  <si>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</si>
  <si>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</si>
  <si>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</si>
  <si>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</si>
  <si>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</si>
  <si>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</si>
  <si>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</si>
  <si>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</si>
  <si>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</si>
  <si>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</si>
  <si>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</si>
  <si>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</si>
  <si>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</si>
  <si>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</si>
  <si>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</si>
  <si>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</si>
  <si>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</si>
  <si>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</si>
  <si>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</si>
  <si>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</si>
  <si>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</si>
  <si>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</si>
  <si>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</si>
  <si>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</si>
  <si>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</si>
  <si>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</si>
  <si>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</si>
  <si>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</si>
  <si>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</si>
  <si>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</si>
  <si>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</si>
  <si>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</si>
  <si>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</si>
  <si>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</si>
  <si>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</si>
  <si>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</si>
  <si>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</si>
  <si>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</si>
  <si>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</si>
  <si>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</si>
  <si>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</si>
  <si>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</si>
  <si>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</si>
  <si>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</si>
  <si>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</si>
  <si>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</si>
  <si>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</si>
  <si>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</si>
  <si>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</si>
  <si>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</si>
  <si>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</si>
  <si>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</si>
  <si>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</si>
  <si>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</si>
  <si>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</si>
  <si>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</si>
  <si>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</si>
  <si>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</si>
  <si>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</si>
  <si>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</si>
  <si>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</si>
  <si>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</si>
  <si>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</si>
  <si>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</si>
  <si>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</si>
  <si>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</si>
  <si>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</si>
  <si>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</si>
  <si>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</si>
  <si>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</si>
  <si>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</si>
  <si>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</si>
  <si>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</si>
  <si>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</si>
  <si>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</si>
  <si>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</si>
  <si>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</si>
  <si>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</si>
  <si>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</si>
  <si>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</si>
  <si>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</si>
  <si>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</si>
  <si>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</si>
  <si>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</si>
  <si>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</si>
  <si>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</si>
  <si>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</si>
  <si>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</si>
  <si>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</si>
  <si>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</si>
  <si>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</si>
  <si>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</si>
  <si>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</si>
  <si>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</si>
  <si>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</si>
  <si>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</si>
  <si>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</si>
  <si>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</si>
  <si>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</si>
  <si>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</si>
  <si>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</si>
  <si>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</si>
  <si>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</si>
  <si>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</si>
  <si>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</si>
  <si>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</si>
  <si>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</si>
  <si>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</si>
  <si>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</si>
  <si>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</si>
  <si>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</si>
  <si>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</si>
  <si>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</si>
  <si>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</si>
  <si>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</si>
  <si>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</si>
  <si>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</si>
  <si>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</si>
  <si>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</si>
  <si>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</si>
  <si>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</si>
  <si>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</si>
  <si>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</si>
  <si>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</si>
  <si>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</si>
  <si>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</si>
  <si>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</si>
  <si>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</si>
  <si>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</si>
  <si>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</si>
  <si>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</si>
  <si>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</si>
  <si>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</si>
  <si>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</si>
  <si>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</si>
  <si>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</si>
  <si>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</si>
  <si>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</si>
  <si>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</si>
  <si>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</si>
  <si>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</si>
  <si>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</si>
  <si>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</si>
  <si>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</si>
  <si>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</si>
  <si>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</si>
  <si>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</si>
  <si>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</si>
  <si>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</si>
  <si>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</si>
  <si>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</si>
  <si>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</si>
  <si>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</si>
  <si>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</si>
  <si>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</si>
  <si>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</si>
  <si>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</si>
  <si>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</si>
  <si>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</si>
  <si>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</si>
  <si>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</si>
  <si>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</si>
  <si>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</si>
  <si>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</si>
  <si>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</si>
  <si>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</si>
  <si>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</si>
  <si>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</si>
  <si>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</si>
  <si>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</si>
  <si>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</si>
  <si>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</si>
  <si>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</si>
  <si>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</si>
  <si>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</si>
  <si>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</si>
  <si>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</si>
  <si>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</si>
  <si>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</si>
  <si>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</si>
  <si>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</si>
  <si>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</si>
  <si>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</si>
  <si>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</si>
  <si>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</si>
  <si>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</si>
  <si>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</si>
  <si>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</si>
  <si>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</si>
  <si>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</si>
  <si>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</si>
  <si>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</si>
  <si>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</si>
  <si>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</si>
  <si>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</si>
  <si>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</si>
  <si>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</si>
  <si>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</si>
  <si>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</si>
  <si>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</si>
  <si>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</si>
  <si>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</si>
  <si>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</si>
  <si>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</si>
  <si>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</si>
  <si>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</si>
  <si>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</si>
  <si>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</si>
  <si>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</si>
  <si>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</si>
  <si>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</si>
  <si>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</si>
  <si>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</si>
  <si>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</si>
  <si>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</si>
  <si>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</si>
  <si>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</si>
  <si>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</si>
  <si>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</si>
  <si>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</si>
  <si>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</si>
  <si>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</si>
  <si>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</si>
  <si>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</si>
  <si>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</si>
  <si>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</si>
  <si>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</si>
  <si>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</si>
  <si>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</si>
  <si>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</si>
  <si>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</si>
  <si>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</si>
  <si>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</si>
  <si>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</si>
  <si>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</si>
  <si>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</si>
  <si>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</si>
  <si>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</si>
  <si>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</si>
  <si>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</si>
  <si>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</si>
  <si>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</si>
  <si>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</si>
  <si>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</si>
  <si>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</si>
  <si>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</si>
  <si>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</si>
  <si>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</si>
  <si>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</si>
  <si>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</si>
  <si>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</si>
  <si>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</si>
  <si>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</si>
  <si>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</si>
  <si>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</si>
  <si>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</si>
  <si>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</si>
  <si>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</si>
  <si>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</si>
  <si>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</si>
  <si>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</si>
  <si>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</si>
  <si>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</si>
  <si>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</si>
  <si>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</si>
  <si>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</si>
  <si>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</si>
  <si>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</si>
  <si>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</si>
  <si>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</si>
  <si>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</si>
  <si>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</si>
  <si>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</si>
  <si>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</si>
  <si>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</si>
  <si>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</si>
  <si>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</si>
  <si>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</si>
  <si>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</si>
  <si>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</si>
  <si>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</si>
  <si>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</si>
  <si>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</si>
  <si>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</si>
  <si>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</si>
  <si>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</si>
  <si>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</si>
  <si>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</si>
  <si>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</si>
  <si>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</si>
  <si>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</si>
  <si>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</si>
  <si>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</si>
  <si>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</si>
  <si>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</si>
  <si>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</si>
  <si>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</si>
  <si>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</si>
  <si>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</si>
  <si>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</si>
  <si>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</si>
  <si>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</si>
  <si>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</si>
  <si>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</si>
  <si>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</si>
  <si>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</si>
  <si>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</si>
  <si>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</si>
  <si>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</si>
  <si>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</si>
  <si>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</si>
  <si>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</si>
  <si>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</si>
  <si>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</si>
  <si>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</si>
  <si>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</si>
  <si>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</si>
  <si>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</si>
  <si>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</si>
  <si>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</si>
  <si>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</si>
  <si>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</si>
  <si>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</si>
  <si>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</si>
  <si>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</si>
  <si>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</si>
  <si>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</si>
  <si>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</si>
  <si>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</si>
  <si>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</si>
  <si>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</si>
  <si>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</si>
  <si>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</si>
  <si>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</si>
  <si>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</si>
  <si>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</si>
  <si>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</si>
  <si>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</si>
  <si>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</si>
  <si>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</si>
  <si>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</si>
  <si>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</si>
  <si>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</si>
  <si>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</si>
  <si>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</si>
  <si>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</si>
  <si>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</si>
  <si>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</si>
  <si>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</si>
  <si>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</si>
  <si>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</si>
  <si>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</si>
  <si>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</si>
  <si>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</si>
  <si>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</si>
  <si>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</si>
  <si>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</si>
  <si>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</si>
  <si>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</si>
  <si>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</si>
  <si>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</si>
  <si>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</si>
  <si>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</si>
  <si>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</si>
  <si>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</si>
  <si>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</si>
  <si>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</si>
  <si>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</si>
  <si>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</si>
  <si>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</si>
  <si>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</si>
  <si>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</si>
  <si>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</si>
  <si>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</si>
  <si>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</si>
  <si>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</si>
  <si>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</si>
  <si>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</si>
  <si>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</si>
  <si>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</si>
  <si>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</si>
  <si>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</si>
  <si>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</si>
  <si>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</si>
  <si>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</si>
  <si>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</si>
  <si>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</si>
  <si>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</si>
  <si>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</si>
  <si>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</si>
  <si>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</si>
  <si>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</si>
  <si>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</si>
  <si>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</si>
  <si>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</si>
  <si>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</si>
  <si>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</si>
  <si>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</si>
  <si>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</si>
  <si>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</si>
  <si>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</si>
  <si>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</si>
  <si>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</si>
  <si>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</si>
  <si>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</si>
  <si>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</si>
  <si>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</si>
  <si>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</si>
  <si>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</si>
  <si>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</si>
  <si>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</si>
  <si>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</si>
  <si>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</si>
  <si>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</si>
  <si>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</si>
  <si>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</si>
  <si>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</si>
  <si>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</si>
  <si>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</si>
  <si>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</si>
  <si>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</si>
  <si>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</si>
  <si>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</si>
  <si>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</si>
  <si>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</si>
  <si>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</si>
  <si>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</si>
  <si>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</si>
  <si>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</si>
  <si>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</si>
  <si>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</si>
  <si>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</si>
  <si>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</si>
  <si>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</si>
  <si>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</si>
  <si>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</si>
  <si>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</si>
  <si>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</si>
  <si>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</si>
  <si>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</si>
  <si>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</si>
  <si>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</si>
  <si>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</si>
  <si>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</si>
  <si>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</si>
  <si>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</si>
  <si>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</si>
  <si>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</si>
  <si>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</si>
  <si>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</si>
  <si>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</si>
  <si>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</si>
  <si>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</si>
  <si>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</si>
  <si>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</si>
  <si>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</si>
  <si>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</si>
  <si>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</si>
  <si>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</si>
  <si>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</si>
  <si>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</si>
  <si>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</si>
  <si>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</si>
  <si>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</si>
  <si>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</si>
  <si>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</si>
  <si>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</si>
  <si>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</si>
  <si>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</si>
  <si>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</si>
  <si>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</si>
  <si>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</si>
  <si>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</si>
  <si>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</si>
  <si>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</si>
  <si>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</si>
  <si>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</si>
  <si>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</si>
  <si>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</si>
  <si>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</si>
  <si>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</si>
  <si>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</si>
  <si>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</si>
  <si>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</si>
  <si>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</si>
  <si>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</si>
  <si>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</si>
  <si>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</si>
  <si>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</si>
  <si>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</si>
  <si>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</si>
  <si>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</si>
  <si>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</si>
  <si>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</si>
  <si>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</si>
  <si>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</si>
  <si>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</si>
  <si>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</si>
  <si>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</si>
  <si>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</si>
  <si>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</si>
  <si>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</si>
  <si>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</si>
  <si>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</si>
  <si>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</si>
  <si>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</si>
  <si>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</si>
  <si>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</si>
  <si>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</si>
  <si>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</si>
  <si>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</si>
  <si>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</si>
  <si>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</si>
  <si>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</si>
  <si>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</si>
  <si>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</si>
  <si>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</si>
  <si>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</si>
  <si>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</si>
  <si>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</si>
  <si>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</si>
  <si>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</si>
  <si>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</si>
  <si>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</si>
  <si>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</si>
  <si>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</si>
  <si>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</si>
  <si>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</si>
  <si>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</si>
  <si>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</si>
  <si>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</si>
  <si>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</si>
  <si>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</si>
  <si>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</si>
  <si>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</si>
  <si>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</si>
  <si>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</si>
  <si>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</si>
  <si>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</si>
  <si>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</si>
  <si>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</si>
  <si>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</si>
  <si>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</si>
  <si>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</si>
  <si>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</si>
  <si>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</si>
  <si>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</si>
  <si>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</si>
  <si>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</si>
  <si>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</si>
  <si>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</si>
  <si>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</si>
  <si>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</si>
  <si>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</si>
  <si>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</si>
  <si>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</si>
  <si>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</si>
  <si>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</si>
  <si>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</si>
  <si>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</si>
  <si>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</si>
  <si>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</si>
  <si>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</si>
  <si>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</si>
  <si>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</si>
  <si>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</si>
  <si>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</si>
  <si>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</si>
  <si>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</si>
  <si>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</si>
  <si>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</si>
  <si>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</si>
  <si>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</si>
  <si>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</si>
  <si>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</si>
  <si>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</si>
  <si>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</si>
  <si>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</si>
  <si>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</si>
  <si>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</si>
  <si>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</si>
  <si>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</si>
  <si>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</si>
  <si>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</si>
  <si>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</si>
  <si>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</si>
  <si>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</si>
  <si>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</si>
  <si>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</si>
  <si>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</si>
  <si>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</si>
  <si>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</si>
  <si>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</si>
  <si>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</si>
  <si>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</si>
  <si>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</si>
  <si>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</si>
  <si>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</si>
  <si>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</si>
  <si>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</si>
  <si>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</si>
  <si>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</si>
  <si>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</si>
  <si>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</si>
  <si>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</si>
  <si>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</si>
  <si>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</si>
  <si>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</si>
  <si>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</si>
  <si>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</si>
  <si>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</si>
  <si>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</si>
  <si>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</si>
  <si>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</si>
  <si>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</si>
  <si>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</si>
  <si>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</si>
  <si>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</si>
  <si>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</si>
  <si>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</si>
  <si>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</si>
  <si>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</si>
  <si>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</si>
  <si>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</si>
  <si>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</si>
  <si>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</si>
  <si>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</si>
  <si>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</si>
  <si>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</si>
  <si>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</si>
  <si>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</si>
  <si>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</si>
  <si>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</si>
  <si>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</si>
  <si>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</si>
  <si>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</si>
  <si>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</si>
  <si>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</si>
  <si>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</si>
  <si>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</si>
  <si>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</si>
  <si>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</si>
  <si>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</si>
  <si>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</si>
  <si>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</si>
  <si>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</si>
  <si>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</si>
  <si>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</si>
  <si>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</si>
  <si>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</si>
  <si>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</si>
  <si>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</si>
  <si>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</si>
  <si>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</si>
  <si>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</si>
  <si>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</si>
  <si>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</si>
  <si>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</si>
  <si>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</si>
  <si>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</si>
  <si>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</si>
  <si>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</si>
  <si>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</si>
  <si>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</si>
  <si>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</si>
  <si>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</si>
  <si>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</si>
  <si>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</si>
  <si>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</si>
  <si>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</si>
  <si>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</si>
  <si>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</si>
  <si>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</si>
  <si>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</si>
  <si>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</si>
  <si>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</si>
  <si>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</si>
  <si>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</si>
  <si>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</si>
  <si>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</si>
  <si>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</si>
  <si>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</si>
  <si>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</si>
  <si>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</si>
  <si>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</si>
  <si>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</si>
  <si>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</si>
  <si>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</si>
  <si>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</si>
  <si>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</si>
  <si>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</si>
  <si>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</si>
  <si>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</si>
  <si>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</si>
  <si>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</si>
  <si>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</si>
  <si>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</si>
  <si>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</si>
  <si>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</si>
  <si>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</si>
  <si>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</si>
  <si>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</si>
  <si>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</si>
  <si>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</si>
  <si>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</si>
  <si>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</si>
  <si>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</si>
  <si>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</si>
  <si>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</si>
  <si>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</si>
  <si>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</si>
  <si>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</si>
  <si>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</si>
  <si>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</si>
  <si>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</si>
  <si>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</si>
  <si>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</si>
  <si>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</si>
  <si>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</si>
  <si>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</si>
  <si>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</si>
  <si>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</si>
  <si>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</si>
  <si>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</si>
  <si>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</si>
  <si>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</si>
  <si>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</si>
  <si>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</si>
  <si>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</si>
  <si>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</si>
  <si>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</si>
  <si>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</si>
  <si>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</si>
  <si>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</si>
  <si>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</si>
  <si>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</si>
  <si>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</si>
  <si>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</si>
  <si>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</si>
  <si>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</si>
  <si>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</si>
  <si>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</si>
  <si>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</si>
  <si>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</si>
  <si>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</si>
  <si>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</si>
  <si>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</si>
  <si>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</si>
  <si>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</si>
  <si>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</si>
  <si>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</si>
  <si>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</si>
  <si>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</si>
  <si>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</si>
  <si>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</si>
  <si>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</si>
  <si>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</si>
  <si>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</si>
  <si>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</si>
  <si>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</si>
  <si>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</si>
  <si>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</si>
  <si>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</si>
  <si>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</si>
  <si>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</si>
  <si>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</si>
  <si>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</si>
  <si>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</si>
  <si>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</si>
  <si>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</si>
  <si>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</si>
  <si>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</si>
  <si>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</si>
  <si>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</si>
  <si>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</si>
  <si>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</si>
  <si>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</si>
  <si>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</si>
  <si>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</si>
  <si>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</si>
  <si>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</si>
  <si>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</si>
  <si>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</si>
  <si>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</si>
  <si>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</si>
  <si>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</si>
  <si>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</si>
  <si>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</si>
  <si>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</si>
  <si>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</si>
  <si>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</si>
  <si>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</si>
  <si>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</si>
  <si>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</si>
  <si>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</si>
  <si>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</si>
  <si>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</si>
  <si>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</si>
  <si>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</si>
  <si>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</si>
  <si>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</si>
  <si>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</si>
  <si>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</si>
  <si>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</si>
  <si>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</si>
  <si>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</si>
  <si>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</si>
  <si>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</si>
  <si>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</si>
  <si>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</si>
  <si>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</si>
  <si>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</si>
  <si>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</si>
  <si>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</si>
  <si>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</si>
  <si>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</si>
  <si>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</si>
  <si>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</si>
  <si>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</si>
  <si>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</si>
  <si>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</si>
  <si>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</si>
  <si>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</si>
  <si>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</si>
  <si>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</si>
  <si>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</si>
  <si>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</si>
  <si>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</si>
  <si>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</si>
  <si>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</si>
  <si>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</si>
  <si>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</si>
  <si>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</si>
  <si>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</si>
  <si>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</si>
  <si>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</si>
  <si>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</si>
  <si>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</si>
  <si>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</si>
  <si>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</si>
  <si>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</si>
  <si>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</si>
  <si>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</si>
  <si>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</si>
  <si>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</si>
  <si>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</si>
  <si>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</si>
  <si>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</si>
  <si>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</si>
  <si>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</si>
  <si>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</si>
  <si>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</si>
  <si>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</si>
  <si>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</si>
  <si>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</si>
  <si>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</si>
  <si>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</si>
  <si>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</si>
  <si>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</si>
  <si>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</si>
  <si>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</si>
  <si>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</si>
  <si>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</si>
  <si>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</si>
  <si>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</si>
  <si>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</si>
  <si>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</si>
  <si>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</si>
  <si>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</si>
  <si>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</si>
  <si>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</si>
  <si>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</si>
  <si>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</si>
  <si>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</si>
  <si>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</si>
  <si>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</si>
  <si>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</si>
  <si>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</si>
  <si>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</si>
  <si>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</si>
  <si>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</si>
  <si>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</si>
  <si>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</si>
  <si>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</si>
  <si>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</si>
  <si>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</si>
  <si>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</si>
  <si>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</si>
  <si>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</si>
  <si>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</si>
  <si>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</si>
  <si>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</si>
  <si>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</si>
  <si>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</si>
  <si>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</si>
  <si>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</si>
  <si>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</si>
  <si>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</si>
  <si>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</si>
  <si>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</si>
  <si>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</si>
  <si>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</si>
  <si>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</si>
  <si>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</si>
  <si>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</si>
  <si>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</si>
  <si>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</si>
  <si>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</si>
  <si>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</si>
  <si>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</si>
  <si>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</si>
  <si>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</si>
  <si>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</si>
  <si>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</si>
  <si>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</si>
  <si>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</si>
  <si>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</si>
  <si>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</si>
  <si>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</si>
  <si>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</si>
  <si>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</si>
  <si>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</si>
  <si>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</si>
  <si>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</si>
  <si>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</si>
  <si>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</si>
  <si>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</si>
  <si>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</si>
  <si>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</si>
  <si>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</si>
  <si>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</si>
  <si>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</si>
  <si>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</si>
  <si>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</si>
  <si>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</si>
  <si>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</si>
  <si>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</si>
  <si>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</si>
  <si>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</si>
  <si>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</si>
  <si>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</si>
  <si>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</si>
  <si>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</si>
  <si>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</si>
  <si>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</si>
  <si>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</si>
  <si>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</si>
  <si>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</si>
  <si>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</si>
  <si>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</si>
  <si>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</si>
  <si>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</si>
  <si>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</si>
  <si>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</si>
  <si>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</si>
  <si>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</si>
  <si>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</si>
  <si>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</si>
  <si>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</si>
  <si>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</si>
  <si>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</si>
  <si>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</si>
  <si>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</si>
  <si>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</si>
  <si>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</si>
  <si>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</si>
  <si>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</si>
  <si>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</si>
  <si>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</si>
  <si>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</si>
  <si>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</si>
  <si>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</si>
  <si>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</si>
  <si>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</si>
  <si>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</si>
  <si>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</si>
  <si>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</si>
  <si>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</si>
  <si>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</si>
  <si>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</si>
  <si>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</si>
  <si>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</si>
  <si>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</si>
  <si>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</si>
  <si>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</si>
  <si>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</si>
  <si>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</si>
  <si>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</si>
  <si>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</si>
  <si>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</si>
  <si>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</si>
  <si>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</si>
  <si>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</si>
  <si>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</si>
  <si>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</si>
  <si>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</si>
  <si>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</si>
  <si>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</si>
  <si>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</si>
  <si>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</si>
  <si>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</si>
  <si>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</si>
  <si>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</si>
  <si>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</si>
  <si>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</si>
  <si>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</si>
  <si>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</si>
  <si>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</si>
  <si>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</si>
  <si>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</si>
  <si>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</si>
  <si>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</si>
  <si>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</si>
  <si>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</si>
  <si>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</si>
  <si>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</si>
  <si>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</si>
  <si>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</si>
  <si>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</si>
  <si>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</si>
  <si>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</si>
  <si>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</si>
  <si>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</si>
  <si>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</si>
  <si>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</si>
  <si>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</si>
  <si>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</si>
  <si>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</si>
  <si>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</si>
  <si>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</si>
  <si>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</si>
  <si>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</si>
  <si>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</si>
  <si>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</si>
  <si>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</si>
  <si>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</si>
  <si>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</si>
  <si>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</si>
  <si>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</si>
  <si>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</si>
  <si>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</si>
  <si>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</si>
  <si>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</si>
  <si>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</si>
  <si>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</si>
  <si>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</si>
  <si>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</si>
  <si>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</si>
  <si>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</si>
  <si>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</si>
  <si>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</si>
  <si>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</si>
  <si>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</si>
  <si>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</si>
  <si>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</si>
  <si>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</si>
  <si>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</si>
  <si>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</si>
  <si>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</si>
  <si>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</si>
  <si>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</si>
  <si>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</si>
  <si>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</si>
  <si>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</si>
  <si>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</si>
  <si>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</si>
  <si>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</si>
  <si>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</si>
  <si>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</si>
  <si>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</si>
  <si>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</si>
  <si>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</si>
  <si>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</si>
  <si>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</si>
  <si>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</si>
  <si>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</si>
  <si>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</si>
  <si>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</si>
  <si>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</si>
  <si>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</si>
  <si>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</si>
  <si>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</si>
  <si>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</si>
  <si>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</si>
  <si>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</si>
  <si>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</si>
  <si>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</si>
  <si>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</si>
  <si>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</si>
  <si>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</si>
  <si>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</si>
  <si>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</si>
  <si>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</si>
  <si>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</si>
  <si>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</si>
  <si>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</si>
  <si>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</si>
  <si>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</si>
  <si>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</si>
  <si>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</si>
  <si>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</si>
  <si>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</si>
  <si>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</si>
  <si>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</si>
  <si>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</si>
  <si>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</si>
  <si>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</si>
  <si>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</si>
  <si>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</si>
  <si>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</si>
  <si>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</si>
  <si>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</si>
  <si>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</si>
  <si>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</si>
  <si>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</si>
  <si>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</si>
  <si>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</si>
  <si>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</si>
  <si>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</si>
  <si>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</si>
  <si>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</si>
  <si>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</si>
  <si>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</si>
  <si>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</si>
  <si>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</si>
  <si>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</si>
  <si>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</si>
  <si>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</si>
  <si>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</si>
  <si>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</si>
  <si>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</si>
  <si>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</si>
  <si>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</si>
  <si>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</si>
  <si>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</si>
  <si>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</si>
  <si>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</si>
  <si>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</si>
  <si>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</si>
  <si>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</si>
  <si>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</si>
  <si>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</si>
  <si>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</si>
  <si>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</si>
  <si>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</si>
  <si>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</si>
  <si>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</si>
  <si>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</si>
  <si>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</si>
  <si>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</si>
  <si>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</si>
  <si>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</si>
  <si>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</si>
  <si>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</si>
  <si>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</si>
  <si>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</si>
  <si>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</si>
  <si>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</si>
  <si>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</si>
  <si>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</si>
  <si>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</si>
  <si>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</si>
  <si>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</si>
  <si>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</si>
  <si>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</si>
  <si>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</si>
  <si>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</si>
  <si>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</si>
  <si>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</si>
  <si>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</si>
  <si>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</si>
  <si>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</si>
  <si>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</si>
  <si>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</si>
  <si>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</si>
  <si>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</si>
  <si>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</si>
  <si>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</si>
  <si>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</si>
  <si>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</si>
  <si>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</si>
  <si>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</si>
  <si>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</si>
  <si>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</si>
  <si>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</si>
  <si>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</si>
  <si>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</si>
  <si>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</si>
  <si>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</si>
  <si>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</si>
  <si>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</si>
  <si>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</si>
  <si>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</si>
  <si>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</si>
  <si>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</si>
  <si>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</si>
  <si>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</si>
  <si>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</si>
  <si>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</si>
  <si>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</si>
  <si>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</si>
  <si>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</si>
  <si>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</si>
  <si>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</si>
  <si>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</si>
  <si>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</si>
  <si>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</si>
  <si>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</si>
  <si>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</si>
  <si>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</si>
  <si>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</si>
  <si>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</si>
  <si>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</si>
  <si>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</si>
  <si>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</si>
  <si>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</si>
  <si>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</si>
  <si>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</si>
  <si>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</si>
  <si>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</si>
  <si>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</si>
  <si>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</si>
  <si>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</si>
  <si>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</si>
  <si>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</si>
  <si>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</si>
  <si>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</si>
  <si>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</si>
  <si>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</si>
  <si>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</si>
  <si>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</si>
  <si>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</si>
  <si>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</si>
  <si>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</si>
  <si>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</si>
  <si>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</si>
  <si>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</si>
  <si>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</si>
  <si>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</si>
  <si>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</si>
  <si>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</si>
  <si>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</si>
  <si>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</si>
  <si>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</si>
  <si>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</si>
  <si>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</si>
  <si>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</si>
  <si>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</si>
  <si>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</si>
  <si>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</si>
  <si>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</si>
  <si>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</si>
  <si>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</si>
  <si>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</si>
  <si>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</si>
  <si>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</si>
  <si>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</si>
  <si>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</si>
  <si>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</si>
  <si>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</si>
  <si>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</si>
  <si>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</si>
  <si>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</si>
  <si>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</si>
  <si>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</si>
  <si>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</si>
  <si>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</si>
  <si>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</si>
  <si>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</si>
  <si>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</si>
  <si>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</si>
  <si>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</si>
  <si>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</si>
  <si>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</si>
  <si>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</si>
  <si>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</si>
  <si>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</si>
  <si>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</si>
  <si>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</si>
  <si>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</si>
  <si>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</si>
  <si>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</si>
  <si>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</si>
  <si>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</si>
  <si>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</si>
  <si>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</si>
  <si>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</si>
  <si>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</si>
  <si>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</si>
  <si>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</si>
  <si>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</si>
  <si>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</si>
  <si>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</si>
  <si>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</si>
  <si>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</si>
  <si>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</si>
  <si>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</si>
  <si>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</si>
  <si>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</si>
  <si>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</si>
  <si>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</si>
  <si>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</si>
  <si>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</si>
  <si>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</si>
  <si>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</si>
  <si>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</si>
  <si>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</si>
  <si>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</si>
  <si>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</si>
  <si>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</si>
  <si>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</si>
  <si>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</si>
  <si>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</si>
  <si>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</si>
  <si>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</si>
  <si>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</si>
  <si>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</si>
  <si>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</si>
  <si>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</si>
  <si>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</si>
  <si>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</si>
  <si>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</si>
  <si>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</si>
  <si>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</si>
  <si>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</si>
  <si>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</si>
  <si>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</si>
  <si>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</si>
  <si>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</si>
  <si>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</si>
  <si>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</si>
  <si>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</si>
  <si>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</si>
  <si>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</si>
  <si>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</si>
  <si>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</si>
  <si>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</si>
  <si>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</si>
  <si>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</si>
  <si>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</si>
  <si>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</si>
  <si>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</si>
  <si>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</si>
  <si>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</si>
  <si>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</si>
  <si>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</si>
  <si>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</si>
  <si>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</si>
  <si>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</si>
  <si>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</si>
  <si>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</si>
  <si>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</si>
  <si>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</si>
  <si>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</si>
  <si>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</si>
  <si>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</si>
  <si>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</si>
  <si>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</si>
  <si>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</si>
  <si>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</si>
  <si>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</si>
  <si>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</si>
  <si>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</si>
  <si>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</si>
  <si>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</si>
  <si>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</si>
  <si>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</si>
  <si>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</si>
  <si>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</si>
  <si>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</si>
  <si>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</si>
  <si>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</si>
  <si>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</si>
  <si>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</si>
  <si>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</si>
  <si>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</si>
  <si>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</si>
  <si>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</si>
  <si>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</si>
  <si>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</si>
  <si>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</si>
  <si>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</si>
  <si>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</si>
  <si>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</si>
  <si>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</si>
  <si>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</si>
  <si>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</si>
  <si>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</si>
  <si>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</si>
  <si>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</si>
  <si>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</si>
  <si>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</si>
  <si>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</si>
  <si>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</si>
  <si>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</si>
  <si>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</si>
  <si>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</si>
  <si>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</si>
  <si>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</si>
  <si>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</si>
  <si>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</si>
  <si>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</si>
  <si>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</si>
  <si>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</si>
  <si>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</si>
  <si>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</si>
  <si>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</si>
  <si>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</si>
  <si>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</si>
  <si>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</si>
  <si>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</si>
  <si>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</si>
  <si>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</si>
  <si>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</si>
  <si>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</si>
  <si>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</si>
  <si>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</si>
  <si>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</si>
  <si>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</si>
  <si>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</si>
  <si>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</si>
  <si>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</si>
  <si>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</si>
  <si>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</si>
  <si>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</si>
  <si>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</si>
  <si>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</si>
  <si>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</si>
  <si>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</si>
  <si>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</si>
  <si>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</si>
  <si>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</si>
  <si>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</si>
  <si>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</si>
  <si>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</si>
  <si>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</si>
  <si>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</si>
  <si>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</si>
  <si>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</si>
  <si>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</si>
  <si>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</si>
  <si>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</si>
  <si>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</si>
  <si>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</si>
  <si>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</si>
  <si>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</si>
  <si>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</si>
  <si>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</si>
  <si>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</si>
  <si>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</si>
  <si>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</si>
  <si>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</si>
  <si>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</si>
  <si>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</si>
  <si>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</si>
  <si>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</si>
  <si>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</si>
  <si>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</si>
  <si>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</si>
  <si>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</si>
  <si>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</si>
  <si>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</si>
  <si>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</si>
  <si>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</si>
  <si>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</si>
  <si>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</si>
  <si>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</si>
  <si>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</si>
  <si>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</si>
  <si>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</si>
  <si>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</si>
  <si>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</si>
  <si>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</si>
  <si>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</si>
  <si>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</si>
  <si>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</si>
  <si>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</si>
  <si>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</si>
  <si>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</si>
  <si>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</si>
  <si>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</si>
  <si>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</si>
  <si>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</si>
  <si>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</si>
  <si>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</si>
  <si>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</si>
  <si>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</si>
  <si>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</si>
  <si>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</si>
  <si>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</si>
  <si>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</si>
  <si>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</si>
  <si>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</si>
  <si>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</si>
  <si>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</si>
  <si>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</si>
  <si>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</si>
  <si>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</si>
  <si>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</si>
  <si>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</si>
  <si>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</si>
  <si>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</si>
  <si>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</si>
  <si>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</si>
  <si>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</si>
  <si>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</si>
  <si>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</si>
  <si>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</si>
  <si>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</si>
  <si>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</si>
  <si>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</si>
  <si>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</si>
  <si>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</si>
  <si>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</si>
  <si>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</si>
  <si>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</si>
  <si>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</si>
  <si>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</si>
  <si>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</si>
  <si>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</si>
  <si>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</si>
  <si>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</si>
  <si>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</si>
  <si>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</si>
  <si>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</si>
  <si>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</si>
  <si>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</si>
  <si>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</si>
  <si>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</si>
  <si>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</si>
  <si>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</si>
  <si>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</si>
  <si>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</si>
  <si>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</si>
  <si>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</si>
  <si>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</si>
  <si>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</si>
  <si>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</si>
  <si>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</si>
  <si>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</si>
  <si>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</si>
  <si>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</si>
  <si>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</si>
  <si>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</si>
  <si>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</si>
  <si>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</si>
  <si>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</si>
  <si>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</si>
  <si>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</si>
  <si>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</si>
  <si>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</si>
  <si>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</si>
  <si>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</si>
  <si>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</si>
  <si>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</si>
  <si>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</si>
  <si>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</si>
  <si>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</si>
  <si>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</si>
  <si>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</si>
  <si>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</si>
  <si>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</si>
  <si>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</si>
  <si>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</si>
  <si>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</si>
  <si>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</si>
  <si>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</si>
  <si>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</si>
  <si>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</si>
  <si>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</si>
  <si>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</si>
  <si>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</si>
  <si>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</si>
  <si>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</si>
  <si>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</si>
  <si>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</si>
  <si>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</si>
  <si>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</si>
  <si>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</si>
  <si>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</si>
  <si>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</si>
  <si>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</si>
  <si>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</si>
  <si>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</si>
  <si>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</si>
  <si>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</si>
  <si>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</si>
  <si>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</si>
  <si>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</si>
  <si>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</si>
  <si>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</si>
  <si>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</si>
  <si>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</si>
  <si>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</si>
  <si>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</si>
  <si>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</si>
  <si>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</si>
  <si>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</si>
  <si>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</si>
  <si>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</si>
  <si>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</si>
  <si>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</si>
  <si>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</si>
  <si>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</si>
  <si>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</si>
  <si>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</si>
  <si>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</si>
  <si>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</si>
  <si>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</si>
  <si>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</si>
  <si>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</si>
  <si>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</si>
  <si>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</si>
  <si>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</si>
  <si>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</si>
  <si>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</si>
  <si>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</si>
  <si>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</si>
  <si>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</si>
  <si>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</si>
  <si>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</si>
  <si>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</si>
  <si>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</si>
  <si>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</si>
  <si>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</si>
  <si>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</si>
  <si>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</si>
  <si>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</si>
  <si>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</si>
  <si>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</si>
  <si>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</si>
  <si>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</si>
  <si>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</si>
  <si>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</si>
  <si>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</si>
  <si>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</si>
  <si>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</si>
  <si>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</si>
  <si>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</si>
  <si>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</si>
  <si>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</si>
  <si>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</si>
  <si>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</si>
  <si>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</si>
  <si>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</si>
  <si>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</si>
  <si>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</si>
  <si>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</si>
  <si>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</si>
  <si>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</si>
  <si>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</si>
  <si>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</si>
  <si>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</si>
  <si>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</si>
  <si>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</si>
  <si>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</si>
  <si>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</si>
  <si>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</si>
  <si>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</si>
  <si>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</si>
  <si>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</si>
  <si>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</si>
  <si>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</si>
  <si>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</si>
  <si>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</si>
  <si>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</si>
  <si>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</si>
  <si>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</si>
  <si>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</si>
  <si>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</si>
  <si>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</si>
  <si>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</si>
  <si>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</si>
  <si>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</si>
  <si>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</si>
  <si>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</si>
  <si>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</si>
  <si>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</si>
  <si>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</si>
  <si>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</si>
  <si>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</si>
  <si>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</si>
  <si>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</si>
  <si>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</si>
  <si>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</si>
  <si>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</si>
  <si>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</si>
  <si>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</si>
  <si>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</si>
  <si>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</si>
  <si>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</si>
  <si>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</si>
  <si>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</si>
  <si>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</si>
  <si>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</si>
  <si>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</si>
  <si>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</si>
  <si>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</si>
  <si>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</si>
  <si>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</si>
  <si>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</si>
  <si>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</si>
  <si>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</si>
  <si>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</si>
  <si>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</si>
  <si>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</si>
  <si>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</si>
  <si>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</si>
  <si>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</si>
  <si>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</si>
  <si>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</si>
  <si>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</si>
  <si>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</si>
  <si>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</si>
  <si>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</si>
  <si>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</si>
  <si>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</si>
  <si>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</si>
  <si>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</si>
  <si>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</si>
  <si>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</si>
  <si>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</si>
  <si>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</si>
  <si>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</si>
  <si>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</si>
  <si>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</si>
  <si>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</si>
  <si>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</si>
  <si>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</si>
  <si>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</si>
  <si>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</si>
  <si>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</si>
  <si>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</si>
  <si>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</si>
  <si>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</si>
  <si>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</si>
  <si>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</si>
  <si>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</si>
  <si>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</si>
  <si>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</si>
  <si>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</si>
  <si>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</si>
  <si>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</si>
  <si>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</si>
  <si>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</si>
  <si>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</si>
  <si>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</si>
  <si>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</si>
  <si>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</si>
  <si>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</si>
  <si>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</si>
  <si>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</si>
  <si>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</si>
  <si>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</si>
  <si>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</si>
  <si>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</si>
  <si>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</si>
  <si>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</si>
  <si>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</si>
  <si>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</si>
  <si>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</si>
  <si>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</si>
  <si>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</si>
  <si>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</si>
  <si>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</si>
  <si>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</si>
  <si>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</si>
  <si>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</si>
  <si>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</si>
  <si>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</si>
  <si>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</si>
  <si>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</si>
  <si>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</si>
  <si>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</si>
  <si>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</si>
  <si>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</si>
  <si>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</si>
  <si>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</si>
  <si>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</si>
  <si>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</si>
  <si>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</si>
  <si>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</si>
  <si>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</si>
  <si>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</si>
  <si>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</si>
  <si>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</si>
  <si>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</si>
  <si>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</si>
  <si>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</si>
  <si>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</si>
  <si>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</si>
  <si>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</si>
  <si>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</si>
  <si>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</si>
  <si>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</si>
  <si>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</si>
  <si>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</si>
  <si>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</si>
  <si>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</si>
  <si>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</si>
  <si>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</si>
  <si>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</si>
  <si>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</si>
  <si>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</si>
  <si>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</si>
  <si>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</si>
  <si>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</si>
  <si>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</si>
  <si>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</si>
  <si>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</si>
  <si>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</si>
  <si>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</si>
  <si>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</si>
  <si>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</si>
  <si>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</si>
  <si>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</si>
  <si>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</si>
  <si>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</si>
  <si>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</si>
  <si>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</si>
  <si>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</si>
  <si>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</si>
  <si>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</si>
  <si>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</si>
  <si>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</si>
  <si>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</si>
  <si>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</si>
  <si>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</si>
  <si>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</si>
  <si>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</si>
  <si>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</si>
  <si>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</si>
  <si>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</si>
  <si>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</si>
  <si>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</si>
  <si>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</si>
  <si>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</si>
  <si>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</si>
  <si>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</si>
  <si>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</si>
  <si>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</si>
  <si>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</si>
  <si>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</si>
  <si>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</si>
  <si>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</si>
  <si>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</si>
  <si>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</si>
  <si>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</si>
  <si>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</si>
  <si>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</si>
  <si>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</si>
  <si>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</si>
  <si>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</si>
  <si>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</si>
  <si>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</si>
  <si>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</si>
  <si>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</si>
  <si>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</si>
  <si>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</si>
  <si>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</si>
  <si>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</si>
  <si>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</si>
  <si>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</si>
  <si>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</si>
  <si>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</si>
  <si>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</si>
  <si>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</si>
  <si>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</si>
  <si>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</si>
  <si>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</si>
  <si>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</si>
  <si>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</si>
  <si>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</si>
  <si>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</si>
  <si>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</si>
  <si>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</si>
  <si>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</si>
  <si>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</si>
  <si>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</si>
  <si>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</si>
  <si>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</si>
  <si>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</si>
  <si>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</si>
  <si>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</si>
  <si>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</si>
  <si>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</si>
  <si>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</si>
  <si>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</si>
  <si>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</si>
  <si>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</si>
  <si>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</si>
  <si>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</si>
  <si>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</si>
  <si>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</si>
  <si>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</si>
  <si>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</si>
  <si>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</si>
  <si>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</si>
  <si>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</si>
  <si>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</si>
  <si>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</si>
  <si>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</si>
  <si>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</si>
  <si>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</si>
  <si>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</si>
  <si>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</si>
  <si>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</si>
  <si>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</si>
  <si>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</si>
  <si>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</si>
  <si>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</si>
  <si>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</si>
  <si>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</si>
  <si>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</si>
  <si>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</si>
  <si>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</si>
  <si>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</si>
  <si>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</si>
  <si>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</si>
  <si>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</si>
  <si>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</si>
  <si>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</si>
  <si>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</si>
  <si>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</si>
  <si>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</si>
  <si>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</si>
  <si>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</si>
  <si>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</si>
  <si>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</si>
  <si>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</si>
  <si>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</si>
  <si>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</si>
  <si>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</si>
  <si>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</si>
  <si>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</si>
  <si>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</si>
  <si>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</si>
  <si>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</si>
  <si>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</si>
  <si>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</si>
  <si>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</si>
  <si>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</si>
  <si>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</si>
  <si>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</si>
  <si>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</si>
  <si>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</si>
  <si>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</si>
  <si>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</si>
  <si>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</si>
  <si>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</si>
  <si>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</si>
  <si>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</si>
  <si>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</si>
  <si>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</si>
  <si>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</si>
  <si>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</si>
  <si>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</si>
  <si>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</si>
  <si>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</si>
  <si>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</si>
  <si>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</si>
  <si>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</si>
  <si>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</si>
  <si>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</si>
  <si>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</si>
  <si>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</si>
  <si>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</si>
  <si>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</si>
  <si>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</si>
  <si>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</si>
  <si>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</si>
  <si>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</si>
  <si>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</si>
  <si>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</si>
  <si>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</si>
  <si>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</si>
  <si>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</si>
  <si>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</si>
  <si>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</si>
  <si>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</si>
  <si>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</si>
  <si>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</si>
  <si>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</si>
  <si>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</si>
  <si>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</si>
  <si>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</si>
  <si>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</si>
  <si>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</si>
  <si>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</si>
  <si>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</si>
  <si>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</si>
  <si>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</si>
  <si>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</si>
  <si>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</si>
  <si>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</si>
  <si>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</si>
  <si>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</si>
  <si>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</si>
  <si>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</si>
  <si>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</si>
  <si>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</si>
  <si>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</si>
  <si>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</si>
  <si>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</si>
  <si>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</si>
  <si>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</si>
  <si>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</si>
  <si>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</si>
  <si>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</si>
  <si>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</si>
  <si>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</si>
  <si>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</si>
  <si>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</si>
  <si>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</si>
  <si>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</si>
  <si>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</si>
  <si>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</si>
  <si>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</si>
  <si>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</si>
  <si>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</si>
  <si>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</si>
  <si>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</si>
  <si>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</si>
  <si>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</si>
  <si>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</si>
  <si>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</si>
  <si>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</si>
  <si>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</si>
  <si>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</si>
  <si>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</si>
  <si>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</si>
  <si>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</si>
  <si>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</si>
  <si>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</si>
  <si>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</si>
  <si>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</si>
  <si>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</si>
  <si>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</si>
  <si>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</si>
  <si>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</si>
  <si>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</si>
  <si>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</si>
  <si>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</si>
  <si>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</si>
  <si>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</si>
  <si>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</si>
  <si>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</si>
  <si>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</si>
  <si>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</si>
  <si>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</si>
  <si>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</si>
  <si>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</si>
  <si>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</si>
  <si>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</si>
  <si>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</si>
  <si>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</si>
  <si>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</si>
  <si>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</si>
  <si>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</si>
  <si>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</si>
  <si>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</si>
  <si>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</si>
  <si>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</si>
  <si>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</si>
  <si>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</si>
  <si>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</si>
  <si>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</si>
  <si>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</si>
  <si>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</si>
  <si>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</si>
  <si>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</si>
  <si>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</si>
  <si>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</si>
  <si>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</si>
  <si>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</si>
  <si>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</si>
  <si>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</si>
  <si>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</si>
  <si>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</si>
  <si>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</si>
  <si>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</si>
  <si>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</si>
  <si>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</si>
  <si>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</si>
  <si>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</si>
  <si>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</si>
  <si>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</si>
  <si>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</si>
  <si>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</si>
  <si>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</si>
  <si>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</si>
  <si>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</si>
  <si>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</si>
  <si>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</si>
  <si>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</si>
  <si>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</si>
  <si>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</si>
  <si>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</si>
  <si>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</si>
  <si>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</si>
  <si>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</si>
  <si>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</si>
  <si>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</si>
  <si>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</si>
  <si>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</si>
  <si>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</si>
  <si>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</si>
  <si>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</si>
  <si>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</si>
  <si>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</si>
  <si>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</si>
  <si>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</si>
  <si>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</si>
  <si>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</si>
  <si>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</si>
  <si>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</si>
  <si>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</si>
  <si>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</si>
  <si>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</si>
  <si>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</si>
  <si>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</si>
  <si>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</si>
  <si>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</si>
  <si>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</si>
  <si>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</si>
  <si>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</si>
  <si>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</si>
  <si>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</si>
  <si>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</si>
  <si>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</si>
  <si>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</si>
  <si>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</si>
  <si>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</si>
  <si>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</si>
  <si>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</si>
  <si>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</si>
  <si>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</si>
  <si>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</si>
  <si>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</si>
  <si>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</si>
  <si>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</si>
  <si>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</si>
  <si>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</si>
  <si>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</si>
  <si>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</si>
  <si>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</si>
  <si>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</si>
  <si>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</si>
  <si>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</si>
  <si>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</si>
  <si>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</si>
  <si>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</si>
  <si>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</si>
  <si>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</si>
  <si>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</si>
  <si>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</si>
  <si>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</si>
  <si>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</si>
  <si>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</si>
  <si>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</si>
  <si>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</si>
  <si>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</si>
  <si>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</si>
  <si>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</si>
  <si>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</si>
  <si>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</si>
  <si>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</si>
  <si>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</si>
  <si>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</si>
  <si>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</si>
  <si>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</si>
  <si>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</si>
  <si>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</si>
  <si>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</si>
  <si>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</si>
  <si>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</si>
  <si>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</si>
  <si>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</si>
  <si>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</si>
  <si>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</si>
  <si>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</si>
  <si>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</si>
  <si>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</si>
  <si>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</si>
  <si>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</si>
  <si>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</si>
  <si>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</si>
  <si>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</si>
  <si>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</si>
  <si>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</si>
  <si>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</si>
  <si>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</si>
  <si>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</si>
  <si>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</si>
  <si>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</si>
  <si>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</si>
  <si>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</si>
  <si>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</si>
  <si>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</si>
  <si>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</si>
  <si>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</si>
  <si>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</si>
  <si>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</si>
  <si>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</si>
  <si>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</si>
  <si>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</si>
  <si>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</si>
  <si>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</si>
  <si>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</si>
  <si>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</si>
  <si>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</si>
  <si>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</si>
  <si>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</si>
  <si>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</si>
  <si>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</si>
  <si>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</si>
  <si>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</si>
  <si>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</si>
  <si>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</si>
  <si>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</si>
  <si>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</si>
  <si>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</si>
  <si>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</si>
  <si>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</si>
  <si>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</si>
  <si>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</si>
  <si>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</si>
  <si>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</si>
  <si>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</si>
  <si>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</si>
  <si>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</si>
  <si>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</si>
  <si>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</si>
  <si>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</si>
  <si>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</si>
  <si>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</si>
  <si>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</si>
  <si>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</si>
  <si>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</si>
  <si>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</si>
  <si>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</si>
  <si>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</si>
  <si>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</si>
  <si>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</si>
  <si>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</si>
  <si>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</si>
  <si>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</si>
  <si>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</si>
  <si>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</si>
  <si>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</si>
  <si>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</si>
  <si>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</si>
  <si>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</si>
  <si>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</si>
  <si>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</si>
  <si>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</si>
  <si>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</si>
  <si>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</si>
  <si>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</si>
  <si>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</si>
  <si>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</si>
  <si>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</si>
  <si>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</si>
  <si>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</si>
  <si>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</si>
  <si>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</si>
  <si>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</si>
  <si>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</si>
  <si>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</si>
  <si>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</si>
  <si>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</si>
  <si>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</si>
  <si>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</si>
  <si>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</si>
  <si>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</si>
  <si>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</si>
  <si>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</si>
  <si>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</si>
  <si>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</si>
  <si>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</si>
  <si>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</si>
  <si>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</si>
  <si>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</si>
  <si>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</si>
  <si>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</si>
  <si>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</si>
  <si>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</si>
  <si>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</si>
  <si>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</si>
  <si>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</si>
  <si>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</si>
  <si>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</si>
  <si>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</si>
  <si>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</si>
  <si>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</si>
  <si>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</si>
  <si>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</si>
  <si>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</si>
  <si>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</si>
  <si>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</si>
  <si>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</si>
  <si>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</si>
  <si>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</si>
  <si>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</si>
  <si>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</si>
  <si>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</si>
  <si>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</si>
  <si>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</si>
  <si>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</si>
  <si>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</si>
  <si>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</si>
  <si>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</si>
  <si>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</si>
  <si>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</si>
  <si>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</si>
  <si>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</si>
  <si>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</si>
  <si>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</si>
  <si>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</si>
  <si>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</si>
  <si>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</si>
  <si>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</si>
  <si>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</si>
  <si>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</si>
  <si>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</si>
  <si>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</si>
  <si>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</si>
  <si>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</si>
  <si>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</si>
  <si>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</si>
  <si>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</si>
  <si>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</si>
  <si>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</si>
  <si>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</si>
  <si>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</si>
  <si>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</si>
  <si>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</si>
  <si>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</si>
  <si>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</si>
  <si>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</si>
  <si>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</si>
  <si>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</si>
  <si>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</si>
  <si>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</si>
  <si>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</si>
  <si>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</si>
  <si>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</si>
  <si>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</si>
  <si>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</si>
  <si>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</si>
  <si>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</si>
  <si>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</si>
  <si>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</si>
  <si>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</si>
  <si>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</si>
  <si>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</si>
  <si>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</si>
  <si>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</si>
  <si>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</si>
  <si>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</si>
  <si>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</si>
  <si>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</si>
  <si>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</si>
  <si>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</si>
  <si>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</si>
  <si>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</si>
  <si>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</si>
  <si>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</si>
  <si>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</si>
  <si>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</si>
  <si>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</si>
  <si>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</si>
  <si>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</si>
  <si>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</si>
  <si>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</si>
  <si>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</si>
  <si>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</si>
  <si>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</si>
  <si>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</si>
  <si>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</si>
  <si>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</si>
  <si>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</si>
  <si>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</si>
  <si>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</si>
  <si>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</si>
  <si>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</si>
  <si>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</si>
  <si>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</si>
  <si>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</si>
  <si>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</si>
  <si>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</si>
  <si>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</si>
  <si>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</si>
  <si>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</si>
  <si>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</si>
  <si>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</si>
  <si>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</si>
  <si>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</si>
  <si>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</si>
  <si>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</si>
  <si>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</si>
  <si>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</si>
  <si>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</si>
  <si>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</si>
  <si>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</si>
  <si>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</si>
  <si>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</si>
  <si>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</si>
  <si>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</si>
  <si>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</si>
  <si>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</si>
  <si>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</si>
  <si>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</si>
  <si>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</si>
  <si>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</si>
  <si>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</si>
  <si>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</si>
  <si>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</si>
  <si>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</si>
  <si>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</si>
  <si>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</si>
  <si>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</si>
  <si>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</si>
  <si>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</si>
  <si>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</si>
  <si>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</si>
  <si>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</si>
  <si>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</si>
  <si>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</si>
  <si>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</si>
  <si>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</si>
  <si>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</si>
  <si>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</si>
  <si>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</si>
  <si>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</si>
  <si>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</si>
  <si>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</si>
  <si>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</si>
  <si>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</si>
  <si>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</si>
  <si>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</si>
  <si>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</si>
  <si>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</si>
  <si>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</si>
  <si>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</si>
  <si>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</si>
  <si>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</si>
  <si>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</si>
  <si>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</si>
  <si>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</si>
  <si>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</si>
  <si>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</si>
  <si>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</si>
  <si>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</si>
  <si>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</si>
  <si>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</si>
  <si>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</si>
  <si>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</si>
  <si>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</si>
  <si>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</si>
  <si>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</si>
  <si>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</si>
  <si>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</si>
  <si>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</si>
  <si>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</si>
  <si>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</si>
  <si>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</si>
  <si>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</si>
  <si>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</si>
  <si>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</si>
  <si>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</si>
  <si>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</si>
  <si>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</si>
  <si>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</si>
  <si>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</si>
  <si>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</si>
  <si>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</si>
  <si>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</si>
  <si>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</si>
  <si>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</si>
  <si>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</si>
  <si>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</si>
  <si>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</si>
  <si>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</si>
  <si>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</si>
  <si>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</si>
  <si>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</si>
  <si>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</si>
  <si>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</si>
  <si>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</si>
  <si>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</si>
  <si>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</si>
  <si>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</si>
  <si>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</si>
  <si>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</si>
  <si>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</si>
  <si>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</si>
  <si>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</si>
  <si>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</si>
  <si>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</si>
  <si>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</si>
  <si>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</si>
  <si>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</si>
  <si>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</si>
  <si>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</si>
  <si>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</si>
  <si>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</si>
  <si>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</si>
  <si>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</si>
  <si>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</si>
  <si>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</si>
  <si>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</si>
  <si>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</si>
  <si>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</si>
  <si>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</si>
  <si>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</si>
  <si>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</si>
  <si>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</si>
  <si>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</si>
  <si>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</si>
  <si>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</si>
  <si>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</si>
  <si>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</si>
  <si>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</si>
  <si>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</si>
  <si>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</si>
  <si>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</si>
  <si>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</si>
  <si>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</si>
  <si>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</si>
  <si>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</si>
  <si>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</si>
  <si>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</si>
  <si>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</si>
  <si>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</si>
  <si>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</si>
  <si>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</si>
  <si>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</si>
  <si>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</si>
  <si>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</si>
  <si>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</si>
  <si>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</si>
  <si>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</si>
  <si>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</si>
  <si>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</si>
  <si>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</si>
  <si>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</si>
  <si>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</si>
  <si>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</si>
  <si>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</si>
  <si>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</si>
  <si>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</si>
  <si>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</si>
  <si>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</si>
  <si>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</si>
  <si>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</si>
  <si>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</si>
  <si>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</si>
  <si>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</si>
  <si>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</si>
  <si>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</si>
  <si>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</si>
  <si>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</si>
  <si>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</si>
  <si>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</si>
  <si>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</si>
  <si>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</si>
  <si>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</si>
  <si>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</si>
  <si>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</si>
  <si>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</si>
  <si>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</si>
  <si>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</si>
  <si>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</si>
  <si>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</si>
  <si>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</si>
  <si>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</si>
  <si>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</si>
  <si>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</si>
  <si>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</si>
  <si>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</si>
  <si>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</si>
  <si>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</si>
  <si>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</si>
  <si>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</si>
  <si>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</si>
  <si>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</si>
  <si>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</si>
  <si>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</si>
  <si>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</si>
  <si>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</si>
  <si>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</si>
  <si>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</si>
  <si>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</si>
  <si>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</si>
  <si>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</si>
  <si>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</si>
  <si>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</si>
  <si>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</si>
  <si>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</si>
  <si>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</si>
  <si>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</si>
  <si>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</si>
  <si>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</si>
  <si>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</si>
  <si>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</si>
  <si>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</si>
  <si>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</si>
  <si>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</si>
  <si>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</si>
  <si>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</si>
  <si>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</si>
  <si>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</si>
  <si>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</si>
  <si>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</si>
  <si>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</si>
  <si>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</si>
  <si>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</si>
  <si>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</si>
  <si>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</si>
  <si>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</si>
  <si>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</si>
  <si>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</si>
  <si>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</si>
  <si>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</si>
  <si>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</si>
  <si>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</si>
  <si>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</si>
  <si>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</si>
  <si>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</si>
  <si>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</si>
  <si>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</si>
  <si>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</si>
  <si>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</si>
  <si>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</si>
  <si>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</si>
  <si>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</si>
  <si>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</si>
  <si>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</si>
  <si>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</si>
  <si>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</si>
  <si>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</si>
  <si>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</si>
  <si>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</si>
  <si>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</si>
  <si>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</si>
  <si>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</si>
  <si>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</si>
  <si>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</si>
  <si>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</si>
  <si>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</si>
  <si>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</si>
  <si>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</si>
  <si>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</si>
  <si>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</si>
  <si>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</si>
  <si>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</si>
  <si>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</si>
  <si>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</si>
  <si>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</si>
  <si>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</si>
  <si>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</si>
  <si>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</si>
  <si>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</si>
  <si>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</si>
  <si>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</si>
  <si>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</si>
  <si>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</si>
  <si>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</si>
  <si>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</si>
  <si>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</si>
  <si>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</si>
  <si>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</si>
  <si>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</si>
  <si>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</si>
  <si>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</si>
  <si>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</si>
  <si>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</si>
  <si>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</si>
  <si>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</si>
  <si>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</si>
  <si>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</si>
  <si>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</si>
  <si>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</si>
  <si>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</si>
  <si>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</si>
  <si>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</si>
  <si>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</si>
  <si>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</si>
  <si>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</si>
  <si>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</si>
  <si>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</si>
  <si>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</si>
  <si>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</si>
  <si>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</si>
  <si>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</si>
  <si>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</si>
  <si>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</si>
  <si>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</si>
  <si>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</si>
  <si>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</si>
  <si>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</si>
  <si>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</si>
  <si>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</si>
  <si>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</si>
  <si>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</si>
  <si>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</si>
  <si>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</si>
  <si>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</si>
  <si>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</si>
  <si>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</si>
  <si>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</si>
  <si>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</si>
  <si>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</si>
  <si>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</si>
  <si>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</si>
  <si>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</si>
  <si>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</si>
  <si>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</si>
  <si>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</si>
  <si>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</si>
  <si>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</si>
  <si>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</si>
  <si>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</si>
  <si>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</si>
  <si>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</si>
  <si>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</si>
  <si>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</si>
  <si>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</si>
  <si>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</si>
  <si>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</si>
  <si>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</si>
  <si>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</si>
  <si>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</si>
  <si>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</si>
  <si>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</si>
  <si>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</si>
  <si>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</si>
  <si>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</si>
  <si>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</si>
  <si>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</si>
  <si>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</si>
  <si>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</si>
  <si>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</si>
  <si>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</si>
  <si>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</si>
  <si>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</si>
  <si>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</si>
  <si>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</si>
  <si>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</si>
  <si>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</si>
  <si>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</si>
  <si>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</si>
  <si>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</si>
  <si>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</si>
  <si>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</si>
  <si>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</si>
  <si>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</si>
  <si>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</si>
  <si>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</si>
  <si>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</si>
  <si>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</si>
  <si>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</si>
  <si>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</si>
  <si>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</si>
  <si>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</si>
  <si>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</si>
  <si>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</si>
  <si>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</si>
  <si>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</si>
  <si>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</si>
  <si>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</si>
  <si>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</si>
  <si>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</si>
  <si>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</si>
  <si>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</si>
  <si>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</si>
  <si>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</si>
  <si>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</si>
  <si>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</si>
  <si>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</si>
  <si>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</si>
  <si>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</si>
  <si>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</si>
  <si>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</si>
  <si>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</si>
  <si>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</si>
  <si>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</si>
  <si>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</si>
  <si>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</si>
  <si>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</si>
  <si>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</si>
  <si>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</si>
  <si>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</si>
  <si>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</si>
  <si>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</si>
  <si>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</si>
  <si>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</si>
  <si>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</si>
  <si>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</si>
  <si>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</si>
  <si>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</si>
  <si>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</si>
  <si>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</si>
  <si>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</si>
  <si>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</si>
  <si>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</si>
  <si>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</si>
  <si>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</si>
  <si>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</si>
  <si>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</si>
  <si>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</si>
  <si>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</si>
  <si>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</si>
  <si>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</si>
  <si>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</si>
  <si>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</si>
  <si>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</si>
  <si>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</si>
  <si>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</si>
  <si>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</si>
  <si>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</si>
  <si>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</si>
  <si>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</si>
  <si>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</si>
  <si>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</si>
  <si>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</si>
  <si>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</si>
  <si>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</si>
  <si>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</si>
  <si>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</si>
  <si>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</si>
  <si>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</si>
  <si>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</si>
  <si>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</si>
  <si>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</si>
  <si>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</si>
  <si>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</si>
  <si>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</si>
  <si>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</si>
  <si>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</si>
  <si>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</si>
  <si>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</si>
  <si>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</si>
  <si>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</si>
  <si>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</si>
  <si>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</si>
  <si>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</si>
  <si>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</si>
  <si>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</si>
  <si>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</si>
  <si>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</si>
  <si>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</si>
  <si>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</si>
  <si>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</si>
  <si>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</si>
  <si>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</si>
  <si>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</si>
  <si>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</si>
  <si>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</si>
  <si>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</si>
  <si>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</si>
  <si>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</si>
  <si>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</si>
  <si>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</si>
  <si>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</si>
  <si>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</si>
  <si>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</si>
  <si>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</si>
  <si>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</si>
  <si>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</si>
  <si>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</si>
  <si>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</si>
  <si>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</si>
  <si>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</si>
  <si>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</si>
  <si>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</si>
  <si>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</si>
  <si>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</si>
  <si>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</si>
  <si>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</si>
  <si>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</si>
  <si>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</si>
  <si>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</si>
  <si>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</si>
  <si>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</si>
  <si>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</si>
  <si>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</si>
  <si>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</si>
  <si>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</si>
  <si>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</si>
  <si>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</si>
  <si>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</si>
  <si>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</si>
  <si>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</si>
  <si>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</si>
  <si>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</si>
  <si>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</si>
  <si>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</si>
  <si>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</si>
  <si>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</si>
  <si>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</si>
  <si>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</si>
  <si>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</si>
  <si>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</si>
  <si>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</si>
  <si>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</si>
  <si>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</si>
  <si>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</si>
  <si>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</si>
  <si>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</si>
  <si>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</si>
  <si>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</si>
  <si>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</si>
  <si>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</si>
  <si>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</si>
  <si>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</si>
  <si>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</si>
  <si>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</si>
  <si>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</si>
  <si>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</si>
  <si>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</si>
  <si>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</si>
  <si>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</si>
  <si>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</si>
  <si>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</si>
  <si>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</si>
  <si>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</si>
  <si>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</si>
  <si>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</si>
  <si>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</si>
  <si>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</si>
  <si>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</si>
  <si>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</si>
  <si>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</si>
  <si>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</si>
  <si>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</si>
  <si>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</si>
  <si>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</si>
  <si>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</si>
  <si>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</si>
  <si>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</si>
  <si>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</si>
  <si>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</si>
  <si>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</si>
  <si>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</si>
  <si>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</si>
  <si>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</si>
  <si>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</si>
  <si>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</si>
  <si>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</si>
  <si>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</si>
  <si>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</si>
  <si>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</si>
  <si>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</si>
  <si>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</si>
  <si>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</si>
  <si>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</si>
  <si>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</si>
  <si>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</si>
  <si>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</si>
  <si>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</si>
  <si>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</si>
  <si>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</si>
  <si>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</si>
  <si>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</si>
  <si>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</si>
  <si>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</si>
  <si>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</si>
  <si>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</si>
  <si>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</si>
  <si>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</si>
  <si>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</si>
  <si>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</si>
  <si>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</si>
  <si>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</si>
  <si>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</si>
  <si>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</si>
  <si>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</si>
  <si>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</si>
  <si>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</si>
  <si>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</si>
  <si>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</si>
  <si>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</si>
  <si>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</si>
  <si>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</si>
  <si>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</si>
  <si>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</si>
  <si>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</si>
  <si>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</si>
  <si>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</si>
  <si>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</si>
  <si>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</si>
  <si>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</si>
  <si>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</si>
  <si>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</si>
  <si>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</si>
  <si>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</si>
  <si>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</si>
  <si>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</si>
  <si>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</si>
  <si>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</si>
  <si>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</si>
  <si>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</si>
  <si>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</si>
  <si>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</si>
  <si>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</si>
  <si>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</si>
  <si>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</si>
  <si>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</si>
  <si>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</si>
  <si>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</si>
  <si>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</si>
  <si>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</si>
  <si>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</si>
  <si>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</si>
  <si>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</si>
  <si>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</si>
  <si>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</si>
  <si>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</si>
  <si>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</si>
  <si>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</si>
  <si>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</si>
  <si>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</si>
  <si>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</si>
  <si>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</si>
  <si>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</si>
  <si>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</si>
  <si>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</si>
  <si>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</si>
  <si>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</si>
  <si>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</si>
  <si>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</si>
  <si>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</si>
  <si>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</si>
  <si>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</si>
  <si>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</si>
  <si>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</si>
  <si>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</si>
  <si>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</si>
  <si>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</si>
  <si>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</si>
  <si>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</si>
  <si>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</si>
  <si>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</si>
  <si>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</si>
  <si>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</si>
  <si>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</si>
  <si>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</si>
  <si>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</si>
  <si>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</si>
  <si>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</si>
  <si>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</si>
  <si>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</si>
  <si>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</si>
  <si>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</si>
  <si>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</si>
  <si>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</si>
  <si>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</si>
  <si>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</si>
  <si>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</si>
  <si>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</si>
  <si>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</si>
  <si>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</si>
  <si>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</si>
  <si>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</si>
  <si>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</si>
  <si>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</si>
  <si>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</si>
  <si>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</si>
  <si>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</si>
  <si>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</si>
  <si>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</si>
  <si>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</si>
  <si>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</si>
  <si>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</si>
  <si>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</si>
  <si>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</si>
  <si>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</si>
  <si>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</si>
  <si>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</si>
  <si>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</si>
  <si>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</si>
  <si>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</si>
  <si>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</si>
  <si>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</si>
  <si>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</si>
  <si>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</si>
  <si>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</si>
  <si>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</si>
  <si>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</si>
  <si>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</si>
  <si>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</si>
  <si>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</si>
  <si>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</si>
  <si>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</si>
  <si>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</si>
  <si>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</si>
  <si>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</si>
  <si>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</si>
  <si>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</si>
  <si>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</si>
  <si>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</si>
  <si>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</si>
  <si>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</si>
  <si>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</si>
  <si>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</si>
  <si>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</si>
  <si>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</si>
  <si>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</si>
  <si>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</si>
  <si>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</si>
  <si>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</si>
  <si>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</si>
  <si>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</si>
  <si>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</si>
  <si>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</si>
  <si>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</si>
  <si>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</si>
  <si>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</si>
  <si>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</si>
  <si>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</si>
  <si>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</si>
  <si>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</si>
  <si>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</si>
  <si>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</si>
  <si>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</si>
  <si>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</si>
  <si>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</si>
  <si>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</si>
  <si>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</si>
  <si>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</si>
  <si>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</si>
  <si>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</si>
  <si>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</si>
  <si>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</si>
  <si>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</si>
  <si>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</si>
  <si>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</si>
  <si>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</si>
  <si>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</si>
  <si>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</si>
  <si>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</si>
  <si>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</si>
  <si>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</si>
  <si>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</si>
  <si>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</si>
  <si>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</si>
  <si>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</si>
  <si>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</si>
  <si>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</si>
  <si>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</si>
  <si>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</si>
  <si>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</si>
  <si>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</si>
  <si>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</si>
  <si>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</si>
  <si>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</si>
  <si>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</si>
  <si>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</si>
  <si>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</si>
  <si>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</si>
  <si>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</si>
  <si>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</si>
  <si>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</si>
  <si>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</si>
  <si>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</si>
  <si>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</si>
  <si>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</si>
  <si>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</si>
  <si>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</si>
  <si>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</si>
  <si>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</si>
  <si>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</si>
  <si>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</si>
  <si>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</si>
  <si>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</si>
  <si>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</si>
  <si>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</si>
  <si>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</si>
  <si>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</si>
  <si>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</si>
  <si>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</si>
  <si>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</si>
  <si>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</si>
  <si>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</si>
  <si>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</si>
  <si>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</si>
  <si>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</si>
  <si>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</si>
  <si>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</si>
  <si>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</si>
  <si>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</si>
  <si>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</si>
  <si>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</si>
  <si>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</si>
  <si>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</si>
  <si>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</si>
  <si>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</si>
  <si>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</si>
  <si>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</si>
  <si>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</si>
  <si>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</si>
  <si>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</si>
  <si>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</si>
  <si>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</si>
  <si>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</si>
  <si>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</si>
  <si>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</si>
  <si>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</si>
  <si>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</si>
  <si>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</si>
  <si>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</si>
  <si>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</si>
  <si>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</si>
  <si>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</si>
  <si>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</si>
  <si>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</si>
  <si>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</si>
  <si>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</si>
  <si>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</si>
  <si>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</si>
  <si>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</si>
  <si>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</si>
  <si>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</si>
  <si>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</si>
  <si>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</si>
  <si>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</si>
  <si>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</si>
  <si>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</si>
  <si>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</si>
  <si>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</si>
  <si>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</si>
  <si>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</si>
  <si>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</si>
  <si>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</si>
  <si>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</si>
  <si>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</si>
  <si>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</si>
  <si>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</si>
  <si>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</si>
  <si>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</si>
  <si>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</si>
  <si>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</si>
  <si>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</si>
  <si>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</si>
  <si>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</si>
  <si>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</si>
  <si>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</si>
  <si>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</si>
  <si>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</si>
  <si>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</si>
  <si>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</si>
  <si>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</si>
  <si>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</si>
  <si>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</si>
  <si>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</si>
  <si>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</si>
  <si>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</si>
  <si>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</si>
  <si>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</si>
  <si>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</si>
  <si>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</si>
  <si>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</si>
  <si>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</si>
  <si>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</si>
  <si>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</si>
  <si>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</si>
  <si>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</si>
  <si>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</si>
  <si>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</si>
  <si>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</si>
  <si>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</si>
  <si>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</si>
  <si>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</si>
  <si>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</si>
  <si>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</si>
  <si>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</si>
  <si>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</si>
  <si>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</si>
  <si>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</si>
  <si>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</si>
  <si>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</si>
  <si>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</si>
  <si>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</si>
  <si>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</si>
  <si>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</si>
  <si>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</si>
  <si>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</si>
  <si>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</si>
  <si>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</si>
  <si>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</si>
  <si>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</si>
  <si>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</si>
  <si>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</si>
  <si>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</si>
  <si>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</si>
  <si>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</si>
  <si>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</si>
  <si>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</si>
  <si>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</si>
  <si>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</si>
  <si>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</si>
  <si>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</si>
  <si>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</si>
  <si>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</si>
  <si>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</si>
  <si>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</si>
  <si>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</si>
  <si>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</si>
  <si>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</si>
  <si>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</si>
  <si>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</si>
  <si>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</si>
  <si>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</si>
  <si>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</si>
  <si>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</si>
  <si>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</si>
  <si>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</si>
  <si>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</si>
  <si>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</si>
  <si>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</si>
  <si>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</si>
  <si>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</si>
  <si>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</si>
  <si>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</si>
  <si>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</si>
  <si>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</si>
  <si>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</si>
  <si>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</si>
  <si>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</si>
  <si>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</si>
  <si>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</si>
  <si>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</si>
  <si>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</si>
  <si>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</si>
  <si>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</si>
  <si>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</si>
  <si>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</si>
  <si>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</si>
  <si>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</si>
  <si>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</si>
  <si>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</si>
  <si>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</si>
  <si>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</si>
  <si>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</si>
  <si>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</si>
  <si>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</si>
  <si>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</si>
  <si>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</si>
  <si>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</si>
  <si>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</si>
  <si>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</si>
  <si>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</si>
  <si>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</si>
  <si>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</si>
  <si>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</si>
  <si>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</si>
  <si>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</si>
  <si>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</si>
  <si>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</si>
  <si>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</si>
  <si>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</si>
  <si>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</si>
  <si>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</si>
  <si>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</si>
  <si>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</si>
  <si>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</si>
  <si>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</si>
  <si>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</si>
  <si>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</si>
  <si>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</si>
  <si>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</si>
  <si>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</si>
  <si>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</si>
  <si>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</si>
  <si>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</si>
  <si>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</si>
  <si>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</si>
  <si>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</si>
  <si>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</si>
  <si>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</si>
  <si>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</si>
  <si>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</si>
  <si>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</si>
  <si>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</si>
  <si>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</si>
  <si>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</si>
  <si>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</si>
  <si>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</si>
  <si>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</si>
  <si>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</si>
  <si>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</si>
  <si>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</si>
  <si>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</si>
  <si>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</si>
  <si>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</si>
  <si>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</si>
  <si>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</si>
  <si>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</si>
  <si>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</si>
  <si>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</si>
  <si>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</si>
  <si>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</si>
  <si>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</si>
  <si>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</si>
  <si>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</si>
  <si>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</si>
  <si>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</si>
  <si>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</si>
  <si>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</si>
  <si>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</si>
  <si>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</si>
  <si>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</si>
  <si>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</si>
  <si>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</si>
  <si>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</si>
  <si>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</si>
  <si>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</si>
  <si>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</si>
  <si>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</si>
  <si>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</si>
  <si>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</si>
  <si>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</si>
  <si>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</si>
  <si>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</si>
  <si>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</si>
  <si>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</si>
  <si>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</si>
  <si>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</si>
  <si>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</si>
  <si>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</si>
  <si>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</si>
  <si>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</si>
  <si>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</si>
  <si>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</si>
  <si>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</si>
  <si>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</si>
  <si>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</si>
  <si>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</si>
  <si>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</si>
  <si>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</si>
  <si>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</si>
  <si>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</si>
  <si>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</si>
  <si>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</si>
  <si>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</si>
  <si>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</si>
  <si>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</si>
  <si>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</si>
  <si>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</si>
  <si>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</si>
  <si>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</si>
  <si>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</si>
  <si>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</si>
  <si>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</si>
  <si>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</si>
  <si>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</si>
  <si>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</si>
  <si>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</si>
  <si>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</si>
  <si>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</si>
  <si>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</si>
  <si>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</si>
  <si>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</si>
  <si>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</si>
  <si>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</si>
  <si>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</si>
  <si>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</si>
  <si>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</si>
  <si>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</si>
  <si>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</si>
  <si>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</si>
  <si>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</si>
  <si>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</si>
  <si>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</si>
  <si>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</si>
  <si>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</si>
  <si>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</si>
  <si>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</si>
  <si>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</si>
  <si>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</si>
  <si>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</si>
  <si>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</si>
  <si>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</si>
  <si>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</si>
  <si>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</si>
  <si>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</si>
  <si>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</si>
  <si>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</si>
  <si>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</si>
  <si>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</si>
  <si>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</si>
  <si>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</si>
  <si>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</si>
  <si>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</si>
  <si>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</si>
  <si>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</si>
  <si>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</si>
  <si>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</si>
  <si>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</si>
  <si>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</si>
  <si>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</si>
  <si>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</si>
  <si>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</si>
  <si>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</si>
  <si>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</si>
  <si>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</si>
  <si>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</si>
  <si>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</si>
  <si>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</si>
  <si>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</si>
  <si>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</si>
  <si>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</si>
  <si>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</si>
  <si>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</si>
  <si>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</si>
  <si>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</si>
  <si>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</si>
  <si>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</si>
  <si>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</si>
  <si>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</si>
  <si>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</si>
  <si>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</si>
  <si>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</si>
  <si>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</si>
  <si>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</si>
  <si>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</si>
  <si>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</si>
  <si>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</si>
  <si>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</si>
  <si>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</si>
  <si>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</si>
  <si>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</si>
  <si>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</si>
  <si>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</si>
  <si>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</si>
  <si>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</si>
  <si>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</si>
  <si>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</si>
  <si>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</si>
  <si>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</si>
  <si>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</si>
  <si>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</si>
  <si>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</si>
  <si>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</si>
  <si>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</si>
  <si>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</si>
  <si>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</si>
  <si>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</si>
  <si>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</si>
  <si>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</si>
  <si>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</si>
  <si>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</si>
  <si>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</si>
  <si>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</si>
  <si>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</si>
  <si>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</si>
  <si>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</si>
  <si>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</si>
  <si>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</si>
  <si>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</si>
  <si>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</si>
  <si>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</si>
  <si>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</si>
  <si>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</si>
  <si>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</si>
  <si>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</si>
  <si>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</si>
  <si>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</si>
  <si>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</si>
  <si>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</si>
  <si>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</si>
  <si>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</si>
  <si>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</si>
  <si>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</si>
  <si>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</si>
  <si>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</si>
  <si>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</si>
  <si>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</si>
  <si>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</si>
  <si>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</si>
  <si>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</si>
  <si>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</si>
  <si>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</si>
  <si>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</si>
  <si>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</si>
  <si>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</si>
  <si>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</si>
  <si>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</si>
  <si>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</si>
  <si>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</si>
  <si>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</si>
  <si>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</si>
  <si>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</si>
  <si>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</si>
  <si>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</si>
  <si>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</si>
  <si>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</si>
  <si>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</si>
  <si>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</si>
  <si>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</si>
  <si>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</si>
  <si>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</si>
  <si>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</si>
  <si>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</si>
  <si>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</si>
  <si>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</si>
  <si>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</si>
  <si>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</si>
  <si>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</si>
  <si>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</si>
  <si>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</si>
  <si>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</si>
  <si>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</si>
  <si>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</si>
  <si>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</si>
  <si>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</si>
  <si>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</si>
  <si>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</si>
  <si>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</si>
  <si>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</si>
  <si>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</si>
  <si>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</si>
  <si>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</si>
  <si>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</si>
  <si>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</si>
  <si>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</si>
  <si>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</si>
  <si>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</si>
  <si>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</si>
  <si>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</si>
  <si>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</si>
  <si>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</si>
  <si>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</si>
  <si>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</si>
  <si>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</si>
  <si>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</si>
  <si>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</si>
  <si>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</si>
  <si>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</si>
  <si>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</si>
  <si>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</si>
  <si>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</si>
  <si>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</si>
  <si>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</si>
  <si>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</si>
  <si>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</si>
  <si>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</si>
  <si>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</si>
  <si>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</si>
  <si>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</si>
  <si>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</si>
  <si>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</si>
  <si>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</si>
  <si>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</si>
  <si>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</si>
  <si>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</si>
  <si>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</si>
  <si>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</si>
  <si>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</si>
  <si>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</si>
  <si>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</si>
  <si>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</si>
  <si>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</si>
  <si>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</si>
  <si>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</si>
  <si>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</si>
  <si>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</si>
  <si>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</si>
  <si>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</si>
  <si>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</si>
  <si>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</si>
  <si>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</si>
  <si>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</si>
  <si>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</si>
  <si>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</si>
  <si>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</si>
  <si>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</si>
  <si>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</si>
  <si>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</si>
  <si>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</si>
  <si>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</si>
  <si>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</si>
  <si>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</si>
  <si>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</si>
  <si>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</si>
  <si>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</si>
  <si>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</si>
  <si>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</si>
  <si>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</si>
  <si>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</si>
  <si>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</si>
  <si>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</si>
  <si>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</si>
  <si>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</si>
  <si>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</si>
  <si>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</si>
  <si>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</si>
  <si>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</si>
  <si>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</si>
  <si>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</si>
  <si>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</si>
  <si>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</si>
  <si>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</si>
  <si>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</si>
  <si>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</si>
  <si>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</si>
  <si>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</si>
  <si>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</si>
  <si>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</si>
  <si>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</si>
  <si>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</si>
  <si>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</si>
  <si>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</si>
  <si>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</si>
  <si>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</si>
  <si>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</si>
  <si>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</si>
  <si>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</si>
  <si>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</si>
  <si>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</si>
  <si>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</si>
  <si>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</si>
  <si>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</si>
  <si>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</si>
  <si>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</si>
  <si>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</si>
  <si>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</si>
  <si>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</si>
  <si>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</si>
  <si>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</si>
  <si>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</si>
  <si>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</si>
  <si>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</si>
  <si>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</si>
  <si>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</si>
  <si>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</si>
  <si>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</si>
  <si>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</si>
  <si>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</si>
  <si>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</si>
  <si>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</si>
  <si>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</si>
  <si>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</si>
  <si>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</si>
  <si>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</si>
  <si>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</si>
  <si>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</si>
  <si>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</si>
  <si>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</si>
  <si>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</si>
  <si>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</si>
  <si>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</si>
  <si>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</si>
  <si>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</si>
  <si>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</si>
  <si>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</si>
  <si>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</si>
  <si>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</si>
  <si>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</si>
  <si>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</si>
  <si>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</si>
  <si>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</si>
  <si>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</si>
  <si>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</si>
  <si>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</si>
  <si>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</si>
  <si>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</si>
  <si>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</si>
  <si>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</si>
  <si>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</si>
  <si>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</si>
  <si>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</si>
  <si>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</si>
  <si>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</si>
  <si>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</si>
  <si>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</si>
  <si>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</si>
  <si>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</si>
  <si>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</si>
  <si>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</si>
  <si>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</si>
  <si>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</si>
  <si>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</si>
  <si>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</si>
  <si>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</si>
  <si>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</si>
  <si>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</si>
  <si>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</si>
  <si>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</si>
  <si>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</si>
  <si>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</si>
  <si>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</si>
  <si>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</si>
  <si>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</si>
  <si>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</si>
  <si>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</si>
  <si>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</si>
  <si>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</si>
  <si>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</si>
  <si>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</si>
  <si>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</si>
  <si>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</si>
  <si>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</si>
  <si>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</si>
  <si>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</si>
  <si>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</si>
  <si>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</si>
  <si>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</si>
  <si>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</si>
  <si>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</si>
  <si>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</si>
  <si>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</si>
  <si>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</si>
  <si>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</si>
  <si>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</si>
  <si>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</si>
  <si>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</si>
  <si>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</si>
  <si>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</si>
  <si>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</si>
  <si>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</si>
  <si>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</si>
  <si>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</si>
  <si>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</si>
  <si>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</si>
  <si>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</si>
  <si>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</si>
  <si>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</si>
  <si>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</si>
  <si>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</si>
  <si>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</si>
  <si>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</si>
  <si>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</si>
  <si>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</si>
  <si>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</si>
  <si>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</si>
  <si>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</si>
  <si>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</si>
  <si>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</si>
  <si>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</si>
  <si>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</si>
  <si>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</si>
  <si>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</si>
  <si>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</si>
  <si>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</si>
  <si>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</si>
  <si>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</si>
  <si>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</si>
  <si>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</si>
  <si>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</si>
  <si>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</si>
  <si>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</si>
  <si>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</si>
  <si>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</si>
  <si>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</si>
  <si>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</si>
  <si>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</si>
  <si>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</si>
  <si>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</si>
  <si>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</si>
  <si>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</si>
  <si>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</si>
  <si>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</si>
  <si>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</si>
  <si>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</si>
  <si>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</si>
  <si>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</si>
  <si>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</si>
  <si>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</si>
  <si>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</si>
  <si>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</si>
  <si>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</si>
  <si>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</si>
  <si>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</si>
  <si>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</si>
  <si>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</si>
  <si>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</si>
  <si>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</si>
  <si>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</si>
  <si>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</si>
  <si>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</si>
  <si>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</si>
  <si>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</si>
  <si>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</si>
  <si>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</si>
  <si>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</si>
  <si>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</si>
  <si>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</si>
  <si>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</si>
  <si>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</si>
  <si>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</si>
  <si>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</si>
  <si>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</si>
  <si>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</si>
  <si>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</si>
  <si>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</si>
  <si>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</si>
  <si>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</si>
  <si>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</si>
  <si>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</si>
  <si>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</si>
  <si>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</si>
  <si>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</si>
  <si>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</si>
  <si>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</si>
  <si>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</si>
  <si>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</si>
  <si>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</si>
  <si>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</si>
  <si>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</si>
  <si>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</si>
  <si>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</si>
  <si>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</si>
  <si>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</si>
  <si>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</si>
  <si>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</si>
  <si>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</si>
  <si>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</si>
  <si>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</si>
  <si>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</si>
  <si>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</si>
  <si>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</si>
  <si>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</si>
  <si>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</si>
  <si>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</si>
  <si>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</si>
  <si>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</si>
  <si>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</si>
  <si>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</si>
  <si>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</si>
  <si>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</si>
  <si>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</si>
  <si>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</si>
  <si>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</si>
  <si>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</si>
  <si>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</si>
  <si>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</si>
  <si>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</si>
  <si>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</si>
  <si>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</si>
  <si>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</si>
  <si>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</si>
  <si>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</si>
  <si>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</si>
  <si>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</si>
  <si>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</si>
  <si>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</si>
  <si>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</si>
  <si>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</si>
  <si>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</si>
  <si>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</si>
  <si>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</si>
  <si>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</si>
  <si>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</si>
  <si>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</si>
  <si>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</si>
  <si>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</si>
  <si>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</si>
  <si>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</si>
  <si>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</si>
  <si>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</si>
  <si>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</si>
  <si>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</si>
  <si>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</si>
  <si>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</si>
  <si>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</si>
  <si>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</si>
  <si>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</si>
  <si>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</si>
  <si>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</si>
  <si>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</si>
  <si>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</si>
  <si>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</si>
  <si>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</si>
  <si>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</si>
  <si>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</si>
  <si>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</si>
  <si>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</si>
  <si>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</si>
  <si>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</si>
  <si>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</si>
  <si>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</si>
  <si>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</si>
  <si>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</si>
  <si>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</si>
  <si>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</si>
  <si>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</si>
  <si>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</si>
  <si>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</si>
  <si>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</si>
  <si>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</si>
  <si>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</si>
  <si>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</si>
  <si>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</si>
  <si>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</si>
  <si>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</si>
  <si>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</si>
  <si>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</si>
  <si>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</si>
  <si>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</si>
  <si>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</si>
  <si>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</si>
  <si>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</si>
  <si>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</si>
  <si>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</si>
  <si>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</si>
  <si>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</si>
  <si>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</si>
  <si>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</si>
  <si>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</si>
  <si>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</si>
  <si>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</si>
  <si>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</si>
  <si>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</si>
  <si>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</si>
  <si>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</si>
  <si>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</si>
  <si>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</si>
  <si>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</si>
  <si>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</si>
  <si>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</si>
  <si>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</si>
  <si>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</si>
  <si>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</si>
  <si>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</si>
  <si>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</si>
  <si>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</si>
  <si>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</si>
  <si>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</si>
  <si>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</si>
  <si>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</si>
  <si>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</si>
  <si>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</si>
  <si>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</si>
  <si>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</si>
  <si>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</si>
  <si>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</si>
  <si>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</si>
  <si>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</si>
  <si>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</si>
  <si>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</si>
  <si>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</si>
  <si>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</si>
  <si>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</si>
  <si>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</si>
  <si>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</si>
  <si>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</si>
  <si>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</si>
  <si>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</si>
  <si>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</si>
  <si>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</si>
  <si>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</si>
  <si>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</si>
  <si>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</si>
  <si>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</si>
  <si>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</si>
  <si>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</si>
  <si>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</si>
  <si>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</si>
  <si>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</si>
  <si>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</si>
  <si>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</si>
  <si>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</si>
  <si>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</si>
  <si>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</si>
  <si>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</si>
  <si>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</si>
  <si>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</si>
  <si>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</si>
  <si>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</si>
  <si>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</si>
  <si>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</si>
  <si>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</si>
  <si>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</si>
  <si>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</si>
  <si>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</si>
  <si>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</si>
  <si>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</si>
  <si>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</si>
  <si>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</si>
  <si>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</si>
  <si>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</si>
  <si>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</si>
  <si>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</si>
  <si>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</si>
  <si>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</si>
  <si>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</si>
  <si>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</si>
  <si>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</si>
  <si>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</si>
  <si>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</si>
  <si>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</si>
  <si>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</si>
  <si>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</si>
  <si>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</si>
  <si>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</si>
  <si>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</si>
  <si>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</si>
  <si>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</si>
  <si>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</si>
  <si>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</si>
  <si>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</si>
  <si>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</si>
  <si>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</si>
  <si>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</si>
  <si>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</si>
  <si>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</si>
  <si>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</si>
  <si>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</si>
  <si>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</si>
  <si>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</si>
  <si>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</si>
  <si>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</si>
  <si>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</si>
  <si>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</si>
  <si>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</si>
  <si>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</si>
  <si>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</si>
  <si>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</si>
  <si>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</si>
  <si>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</si>
  <si>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</si>
  <si>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</si>
  <si>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</si>
  <si>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</si>
  <si>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</si>
  <si>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</si>
  <si>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</si>
  <si>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</si>
  <si>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</si>
  <si>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</si>
  <si>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</si>
  <si>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</si>
  <si>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</si>
  <si>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</si>
  <si>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</si>
  <si>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</si>
  <si>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</si>
  <si>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</si>
  <si>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</si>
  <si>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</si>
  <si>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</si>
  <si>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</si>
  <si>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</si>
  <si>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</si>
  <si>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</si>
  <si>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</si>
  <si>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</si>
  <si>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</si>
  <si>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</si>
  <si>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</si>
  <si>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</si>
  <si>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</si>
  <si>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</si>
  <si>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</si>
  <si>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</si>
  <si>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</si>
  <si>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</si>
  <si>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</si>
  <si>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</si>
  <si>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</si>
  <si>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</si>
  <si>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</si>
  <si>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</si>
  <si>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</si>
  <si>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</si>
  <si>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</si>
  <si>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</si>
  <si>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</si>
  <si>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</si>
  <si>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</si>
  <si>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</si>
  <si>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</si>
  <si>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</si>
  <si>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</si>
  <si>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</si>
  <si>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</si>
  <si>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</si>
  <si>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</si>
  <si>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</si>
  <si>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</si>
  <si>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</si>
  <si>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</si>
  <si>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</si>
  <si>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</si>
  <si>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</si>
  <si>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</si>
  <si>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</si>
  <si>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</si>
  <si>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</si>
  <si>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</si>
  <si>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</si>
  <si>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</si>
  <si>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</si>
  <si>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</si>
  <si>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</si>
  <si>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</si>
  <si>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</si>
  <si>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</si>
  <si>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</si>
  <si>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</si>
  <si>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</si>
  <si>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</si>
  <si>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</si>
  <si>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</si>
  <si>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</si>
  <si>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</si>
  <si>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</si>
  <si>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</si>
  <si>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</si>
  <si>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</si>
  <si>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</si>
  <si>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</si>
  <si>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</si>
  <si>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</si>
  <si>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</si>
  <si>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</si>
  <si>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</si>
  <si>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</si>
  <si>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</si>
  <si>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</si>
  <si>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</si>
  <si>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</si>
  <si>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</si>
  <si>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</si>
  <si>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</si>
  <si>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</si>
  <si>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</si>
  <si>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</si>
  <si>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</si>
  <si>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</si>
  <si>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</si>
  <si>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</si>
  <si>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</si>
  <si>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</si>
  <si>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</si>
  <si>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</si>
  <si>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</si>
  <si>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</si>
  <si>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</si>
  <si>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</si>
  <si>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</si>
  <si>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</si>
  <si>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</si>
  <si>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</si>
  <si>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</si>
  <si>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</si>
  <si>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</si>
  <si>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</si>
  <si>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</si>
  <si>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</si>
  <si>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</si>
  <si>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</si>
  <si>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</si>
  <si>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</si>
  <si>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</si>
  <si>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</si>
  <si>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</si>
  <si>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</si>
  <si>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</si>
  <si>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</si>
  <si>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</si>
  <si>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</si>
  <si>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</si>
  <si>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</si>
  <si>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</si>
  <si>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</si>
  <si>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</si>
  <si>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</si>
  <si>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</si>
  <si>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</si>
  <si>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</si>
  <si>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</si>
  <si>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</si>
  <si>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</si>
  <si>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</si>
  <si>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</si>
  <si>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</si>
  <si>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</si>
  <si>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</si>
  <si>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</si>
  <si>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</si>
  <si>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</si>
  <si>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</si>
  <si>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</si>
  <si>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</si>
  <si>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</si>
  <si>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</si>
  <si>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</si>
  <si>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</si>
  <si>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</si>
  <si>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</si>
  <si>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</si>
  <si>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</si>
  <si>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</si>
  <si>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</si>
  <si>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</si>
  <si>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</si>
  <si>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</si>
  <si>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</si>
  <si>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</si>
  <si>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</si>
  <si>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</si>
  <si>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</si>
  <si>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</si>
  <si>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</si>
  <si>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</si>
  <si>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</si>
  <si>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</si>
  <si>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</si>
  <si>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</si>
  <si>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</si>
  <si>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</si>
  <si>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</si>
  <si>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</si>
  <si>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</si>
  <si>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</si>
  <si>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</si>
  <si>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</si>
  <si>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</si>
  <si>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</si>
  <si>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</si>
  <si>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</si>
  <si>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</si>
  <si>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</si>
  <si>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</si>
  <si>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</si>
  <si>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</si>
  <si>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</si>
  <si>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</si>
  <si>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</si>
  <si>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</si>
  <si>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</si>
  <si>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</si>
  <si>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</si>
  <si>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</si>
  <si>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</si>
  <si>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</si>
  <si>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</si>
  <si>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</si>
  <si>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</si>
  <si>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</si>
  <si>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</si>
  <si>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</si>
  <si>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</si>
  <si>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</si>
  <si>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</si>
  <si>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</si>
  <si>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</si>
  <si>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</si>
  <si>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</si>
  <si>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</si>
  <si>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</si>
  <si>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</si>
  <si>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</si>
  <si>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</si>
  <si>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</si>
  <si>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</si>
  <si>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</si>
  <si>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</si>
  <si>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</si>
  <si>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</si>
  <si>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</si>
  <si>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</si>
  <si>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</si>
  <si>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</si>
  <si>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</si>
  <si>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</si>
  <si>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</si>
  <si>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</si>
  <si>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</si>
  <si>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</si>
  <si>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</si>
  <si>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</si>
  <si>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</si>
  <si>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</si>
  <si>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</si>
  <si>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</si>
  <si>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</si>
  <si>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</si>
  <si>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</si>
  <si>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</si>
  <si>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</si>
  <si>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</si>
  <si>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</si>
  <si>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</si>
  <si>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</si>
  <si>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</si>
  <si>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</si>
  <si>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</si>
  <si>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</si>
  <si>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</si>
  <si>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</si>
  <si>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</si>
  <si>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</si>
  <si>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</si>
  <si>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</si>
  <si>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</si>
  <si>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</si>
  <si>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</si>
  <si>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</si>
  <si>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</si>
  <si>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</si>
  <si>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</si>
  <si>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</si>
  <si>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</si>
  <si>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</si>
  <si>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</si>
  <si>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</si>
  <si>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</si>
  <si>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</si>
  <si>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</si>
  <si>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</si>
  <si>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</si>
  <si>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</si>
  <si>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</si>
  <si>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</si>
  <si>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</si>
  <si>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</si>
  <si>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</si>
  <si>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</si>
  <si>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</si>
  <si>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</si>
  <si>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</si>
  <si>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</si>
  <si>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</si>
  <si>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</si>
  <si>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</si>
  <si>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</si>
  <si>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</si>
  <si>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</si>
  <si>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</si>
  <si>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</si>
  <si>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</si>
  <si>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</si>
  <si>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</si>
  <si>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</si>
  <si>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</si>
  <si>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</si>
  <si>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</si>
  <si>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</si>
  <si>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</si>
  <si>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</si>
  <si>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</si>
  <si>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</si>
  <si>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</si>
  <si>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</si>
  <si>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</si>
  <si>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</si>
  <si>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</si>
  <si>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</si>
  <si>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</si>
  <si>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</si>
  <si>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</si>
  <si>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</si>
  <si>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</si>
  <si>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</si>
  <si>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</si>
  <si>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</si>
  <si>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</si>
  <si>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</si>
  <si>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</si>
  <si>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</si>
  <si>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</si>
  <si>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</si>
  <si>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</si>
  <si>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</si>
  <si>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</si>
  <si>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</si>
  <si>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</si>
  <si>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</si>
  <si>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</si>
  <si>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</si>
  <si>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</si>
  <si>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</si>
  <si>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</si>
  <si>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</si>
  <si>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</si>
  <si>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</si>
  <si>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</si>
  <si>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</si>
  <si>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</si>
  <si>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</si>
  <si>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</si>
  <si>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</si>
  <si>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</si>
  <si>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</si>
  <si>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</si>
  <si>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</si>
  <si>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</si>
  <si>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</si>
  <si>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</si>
  <si>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</si>
  <si>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</si>
  <si>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</si>
  <si>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</si>
  <si>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</si>
  <si>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</si>
  <si>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</si>
  <si>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</si>
  <si>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</si>
  <si>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</si>
  <si>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</si>
  <si>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</si>
  <si>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</si>
  <si>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</si>
  <si>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</si>
  <si>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</si>
  <si>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</si>
  <si>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</si>
  <si>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</si>
  <si>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</si>
  <si>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</si>
  <si>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</si>
  <si>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</si>
  <si>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</si>
  <si>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</si>
  <si>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</si>
  <si>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</si>
  <si>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</si>
  <si>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</si>
  <si>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</si>
  <si>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</si>
  <si>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</si>
  <si>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</si>
  <si>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</si>
  <si>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</si>
  <si>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</si>
  <si>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</si>
  <si>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</si>
  <si>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</si>
  <si>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</si>
  <si>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</si>
  <si>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</si>
  <si>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</si>
  <si>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</si>
  <si>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</si>
  <si>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</si>
  <si>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</si>
  <si>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</si>
  <si>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</si>
  <si>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</si>
  <si>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</si>
  <si>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</si>
  <si>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</si>
  <si>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</si>
  <si>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</si>
  <si>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</si>
  <si>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</si>
  <si>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</si>
  <si>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</si>
  <si>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</si>
  <si>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</si>
  <si>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</si>
  <si>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</si>
  <si>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</si>
  <si>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</si>
  <si>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</si>
  <si>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</si>
  <si>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</si>
  <si>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</si>
  <si>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</si>
  <si>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</si>
  <si>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</si>
  <si>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</si>
  <si>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</si>
  <si>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</si>
  <si>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</si>
  <si>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</si>
  <si>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</si>
  <si>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</si>
  <si>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</si>
  <si>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</si>
  <si>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</si>
  <si>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</si>
  <si>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</si>
  <si>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</si>
  <si>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</si>
  <si>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</si>
  <si>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</si>
  <si>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</si>
  <si>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</si>
  <si>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</si>
  <si>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</si>
  <si>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</si>
  <si>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</si>
  <si>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</si>
  <si>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</si>
  <si>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</si>
  <si>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</si>
  <si>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</si>
  <si>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</si>
  <si>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</si>
  <si>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</si>
  <si>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</si>
  <si>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</si>
  <si>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</si>
  <si>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</si>
  <si>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</si>
  <si>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</si>
  <si>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</si>
  <si>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</si>
  <si>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</si>
  <si>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</si>
  <si>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</si>
  <si>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</si>
  <si>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</si>
  <si>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</si>
  <si>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</si>
  <si>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</si>
  <si>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</si>
  <si>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</si>
  <si>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</si>
  <si>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</si>
  <si>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</si>
  <si>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</si>
  <si>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</si>
  <si>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</si>
  <si>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</si>
  <si>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</si>
  <si>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</si>
  <si>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</si>
  <si>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</si>
  <si>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</si>
  <si>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</si>
  <si>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</si>
  <si>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</si>
  <si>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</si>
  <si>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</si>
  <si>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</si>
  <si>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</si>
  <si>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</si>
  <si>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</si>
  <si>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</si>
  <si>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</si>
  <si>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</si>
  <si>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</si>
  <si>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</si>
  <si>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</si>
  <si>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</si>
  <si>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</si>
  <si>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</si>
  <si>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</si>
  <si>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</si>
  <si>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</si>
  <si>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</si>
  <si>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</si>
  <si>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</si>
  <si>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</si>
  <si>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</si>
  <si>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</si>
  <si>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</si>
  <si>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</si>
  <si>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</si>
  <si>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</si>
  <si>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</si>
  <si>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</si>
  <si>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</si>
  <si>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</si>
  <si>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</si>
  <si>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</si>
  <si>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</si>
  <si>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</si>
  <si>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</si>
  <si>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</si>
  <si>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</si>
  <si>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</si>
  <si>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</si>
  <si>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</si>
  <si>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</si>
  <si>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</si>
  <si>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</si>
  <si>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</si>
  <si>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</si>
  <si>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</si>
  <si>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</si>
  <si>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</si>
  <si>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</si>
  <si>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</si>
  <si>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</si>
  <si>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</si>
  <si>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</si>
  <si>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</si>
  <si>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</si>
  <si>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</si>
  <si>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</si>
  <si>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</si>
  <si>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</si>
  <si>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</si>
  <si>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</si>
  <si>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</si>
  <si>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</si>
  <si>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</si>
  <si>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</si>
  <si>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</si>
  <si>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</si>
  <si>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</si>
  <si>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</si>
  <si>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</si>
  <si>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</si>
  <si>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</si>
  <si>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</si>
  <si>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</si>
  <si>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</si>
  <si>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</si>
  <si>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</si>
  <si>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</si>
  <si>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</si>
  <si>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</si>
  <si>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</si>
  <si>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</si>
  <si>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</si>
  <si>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</si>
  <si>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</si>
  <si>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</si>
  <si>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</si>
  <si>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</si>
  <si>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</si>
  <si>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</si>
  <si>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</si>
  <si>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</si>
  <si>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</si>
  <si>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</si>
  <si>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</si>
  <si>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</si>
  <si>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</si>
  <si>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</si>
  <si>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</si>
  <si>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</si>
  <si>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</si>
  <si>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</si>
  <si>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</si>
  <si>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</si>
  <si>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</si>
  <si>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</si>
  <si>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</si>
  <si>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</si>
  <si>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</si>
  <si>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</si>
  <si>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</si>
  <si>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</si>
  <si>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</si>
  <si>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</si>
  <si>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</si>
  <si>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</si>
  <si>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</si>
  <si>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</si>
  <si>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</si>
  <si>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</si>
  <si>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</si>
  <si>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</si>
  <si>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</si>
  <si>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</si>
  <si>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</si>
  <si>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</si>
  <si>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</si>
  <si>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</si>
  <si>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</si>
  <si>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</si>
  <si>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</si>
  <si>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</si>
  <si>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</si>
  <si>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</si>
  <si>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</si>
  <si>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</si>
  <si>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</si>
  <si>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</si>
  <si>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</si>
  <si>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</si>
  <si>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</si>
  <si>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</si>
  <si>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</si>
  <si>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</si>
  <si>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</si>
  <si>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</si>
  <si>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</si>
  <si>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</si>
  <si>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</si>
  <si>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</si>
  <si>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</si>
  <si>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</si>
  <si>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</si>
  <si>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</si>
  <si>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</si>
  <si>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</si>
  <si>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</si>
  <si>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</si>
  <si>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</si>
  <si>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</si>
  <si>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</si>
  <si>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</si>
  <si>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</si>
  <si>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</si>
  <si>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</si>
  <si>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</si>
  <si>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</si>
  <si>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</si>
  <si>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</si>
  <si>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</si>
  <si>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</si>
  <si>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</si>
  <si>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</si>
  <si>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</si>
  <si>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</si>
  <si>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</si>
  <si>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</si>
  <si>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</si>
  <si>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</si>
  <si>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</si>
  <si>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</si>
  <si>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</si>
  <si>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</si>
  <si>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</si>
  <si>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</si>
  <si>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</si>
  <si>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</si>
  <si>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</si>
  <si>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</si>
  <si>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</si>
  <si>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</si>
  <si>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</si>
  <si>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</si>
  <si>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</si>
  <si>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</si>
  <si>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</si>
  <si>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</si>
  <si>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</si>
  <si>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</si>
  <si>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</si>
  <si>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</si>
  <si>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</si>
  <si>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</si>
  <si>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</si>
  <si>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</si>
  <si>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</si>
  <si>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</si>
  <si>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</si>
  <si>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</si>
  <si>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</si>
  <si>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</si>
  <si>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</si>
  <si>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</si>
  <si>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</si>
  <si>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</si>
  <si>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</si>
  <si>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</si>
  <si>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</si>
  <si>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</si>
  <si>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</si>
  <si>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</si>
  <si>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</si>
  <si>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</si>
  <si>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</si>
  <si>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</si>
  <si>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</si>
  <si>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</si>
  <si>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</si>
  <si>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</si>
  <si>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</si>
  <si>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</si>
  <si>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</si>
  <si>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</si>
  <si>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</si>
  <si>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</si>
  <si>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</si>
  <si>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</si>
  <si>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</si>
  <si>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</si>
  <si>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</si>
  <si>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</si>
  <si>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</si>
  <si>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</si>
  <si>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</si>
  <si>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</si>
  <si>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</si>
  <si>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</si>
  <si>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</si>
  <si>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</si>
  <si>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</si>
  <si>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</si>
  <si>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</si>
  <si>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</si>
  <si>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</si>
  <si>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</si>
  <si>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</si>
  <si>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</si>
  <si>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</si>
  <si>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</si>
  <si>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</si>
  <si>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</si>
  <si>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</si>
  <si>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</si>
  <si>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</si>
  <si>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</si>
  <si>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</si>
  <si>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</si>
  <si>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</si>
  <si>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</si>
  <si>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</si>
  <si>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</si>
  <si>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</si>
  <si>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</si>
  <si>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</si>
  <si>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</si>
  <si>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</si>
  <si>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</si>
  <si>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</si>
  <si>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</si>
  <si>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</si>
  <si>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</si>
  <si>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</si>
  <si>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</si>
  <si>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</si>
  <si>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</si>
  <si>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</si>
  <si>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</si>
  <si>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</si>
  <si>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</si>
  <si>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</si>
  <si>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</si>
  <si>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</si>
  <si>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</si>
  <si>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</si>
  <si>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</si>
  <si>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</si>
  <si>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</si>
  <si>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</si>
  <si>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</si>
  <si>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</si>
  <si>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</si>
  <si>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</si>
  <si>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</si>
  <si>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</si>
  <si>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</si>
  <si>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</si>
  <si>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</si>
  <si>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</si>
  <si>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</si>
  <si>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</si>
  <si>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</si>
  <si>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</si>
  <si>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</si>
  <si>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</si>
  <si>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</si>
  <si>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</si>
  <si>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</si>
  <si>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</si>
  <si>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</si>
  <si>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</si>
  <si>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</si>
  <si>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</si>
  <si>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</si>
  <si>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</si>
  <si>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</si>
  <si>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</si>
  <si>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</si>
  <si>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</si>
  <si>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</si>
  <si>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</si>
  <si>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</si>
  <si>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</si>
  <si>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</si>
  <si>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</si>
  <si>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</si>
  <si>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</si>
  <si>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</si>
  <si>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</si>
  <si>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</si>
  <si>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</si>
  <si>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</si>
  <si>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</si>
  <si>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</si>
  <si>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</si>
  <si>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</si>
  <si>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</si>
  <si>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</si>
  <si>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</si>
  <si>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</si>
  <si>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</si>
  <si>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</si>
  <si>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</si>
  <si>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</si>
  <si>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</si>
  <si>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</si>
  <si>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</si>
  <si>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</si>
  <si>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</si>
  <si>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</si>
  <si>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</si>
  <si>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</si>
  <si>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</si>
  <si>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</si>
  <si>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</si>
  <si>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</si>
  <si>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</si>
  <si>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</si>
  <si>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</si>
  <si>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</si>
  <si>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</si>
  <si>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</si>
  <si>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</si>
  <si>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</si>
  <si>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</si>
  <si>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</si>
  <si>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</si>
  <si>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</si>
  <si>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</si>
  <si>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</si>
  <si>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</si>
  <si>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</si>
  <si>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</si>
  <si>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</si>
  <si>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</si>
  <si>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</si>
  <si>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</si>
  <si>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</si>
  <si>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</si>
  <si>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</si>
  <si>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</si>
  <si>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</si>
  <si>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</si>
  <si>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</si>
  <si>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</si>
  <si>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</si>
  <si>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</si>
  <si>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</si>
  <si>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</si>
  <si>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</si>
  <si>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</si>
  <si>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</si>
  <si>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</si>
  <si>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</si>
  <si>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</si>
  <si>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</si>
  <si>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</si>
  <si>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</si>
  <si>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</si>
  <si>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</si>
  <si>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</si>
  <si>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</si>
  <si>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</si>
  <si>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</si>
  <si>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</si>
  <si>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</si>
  <si>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</si>
  <si>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</si>
  <si>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</si>
  <si>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</si>
  <si>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</si>
  <si>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</si>
  <si>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</si>
  <si>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</si>
  <si>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</si>
  <si>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</si>
  <si>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</si>
  <si>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</si>
  <si>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</si>
  <si>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</si>
  <si>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</si>
  <si>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</si>
  <si>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</si>
  <si>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</si>
  <si>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</si>
  <si>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</si>
  <si>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</si>
  <si>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</si>
  <si>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</si>
  <si>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</si>
  <si>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</si>
  <si>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</si>
  <si>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</si>
  <si>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</si>
  <si>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</si>
  <si>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</si>
  <si>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</si>
  <si>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</si>
  <si>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</si>
  <si>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</si>
  <si>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</si>
  <si>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</si>
  <si>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</si>
  <si>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</si>
  <si>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</si>
  <si>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</si>
  <si>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</si>
  <si>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</si>
  <si>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</si>
  <si>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</si>
  <si>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</si>
  <si>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</si>
  <si>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</si>
  <si>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</si>
  <si>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</si>
  <si>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</si>
  <si>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</si>
  <si>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</si>
  <si>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</si>
  <si>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</si>
  <si>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</si>
  <si>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</si>
  <si>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</si>
  <si>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</si>
  <si>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</si>
  <si>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</si>
  <si>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</si>
  <si>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</si>
  <si>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</si>
  <si>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</si>
  <si>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</si>
  <si>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</si>
  <si>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</si>
  <si>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</si>
  <si>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</si>
  <si>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</si>
  <si>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</si>
  <si>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</si>
  <si>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</si>
  <si>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</si>
  <si>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</si>
  <si>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</si>
  <si>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</si>
  <si>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</si>
  <si>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</si>
  <si>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</si>
  <si>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</si>
  <si>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</si>
  <si>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</si>
  <si>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</si>
  <si>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</si>
  <si>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</si>
  <si>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</si>
  <si>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</si>
  <si>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</si>
  <si>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</si>
  <si>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</si>
  <si>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</si>
  <si>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</si>
  <si>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</si>
  <si>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</si>
  <si>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</si>
  <si>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</si>
  <si>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</si>
  <si>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</si>
  <si>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</si>
  <si>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</si>
  <si>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</si>
  <si>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</si>
  <si>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</si>
  <si>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</si>
  <si>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</si>
  <si>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</si>
  <si>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</si>
  <si>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</si>
  <si>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</si>
  <si>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</si>
  <si>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</si>
  <si>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</si>
  <si>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</si>
  <si>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</si>
  <si>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</si>
  <si>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</si>
  <si>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</si>
  <si>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</si>
  <si>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</si>
  <si>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</si>
  <si>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</si>
  <si>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</si>
  <si>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</si>
  <si>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</si>
  <si>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</si>
  <si>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</si>
  <si>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</si>
  <si>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</si>
  <si>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</si>
  <si>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</si>
  <si>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</si>
  <si>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</si>
  <si>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</si>
  <si>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</si>
  <si>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</si>
  <si>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</si>
  <si>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</si>
  <si>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</si>
  <si>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</si>
  <si>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</si>
  <si>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</si>
  <si>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</si>
  <si>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</si>
  <si>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</si>
  <si>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</si>
  <si>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</si>
  <si>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</si>
  <si>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</si>
  <si>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</si>
  <si>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</si>
  <si>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</si>
  <si>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</si>
  <si>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</si>
  <si>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</si>
  <si>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</si>
  <si>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</si>
  <si>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</si>
  <si>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</si>
  <si>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</si>
  <si>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</si>
  <si>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</si>
  <si>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</si>
  <si>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</si>
  <si>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</si>
  <si>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</si>
  <si>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</si>
  <si>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</si>
  <si>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</si>
  <si>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</si>
  <si>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</si>
  <si>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</si>
  <si>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</si>
  <si>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</si>
  <si>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</si>
  <si>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</si>
  <si>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</si>
  <si>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</si>
  <si>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</si>
  <si>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</si>
  <si>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</si>
  <si>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</si>
  <si>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</si>
  <si>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</si>
  <si>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</si>
  <si>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</si>
  <si>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</si>
  <si>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</si>
  <si>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</si>
  <si>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</si>
  <si>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</si>
  <si>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</si>
  <si>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</si>
  <si>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</si>
  <si>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</si>
  <si>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</si>
  <si>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</si>
  <si>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</si>
  <si>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</si>
  <si>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</si>
  <si>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</si>
  <si>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</si>
  <si>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</si>
  <si>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</si>
  <si>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</si>
  <si>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</si>
  <si>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</si>
  <si>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</si>
  <si>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</si>
  <si>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</si>
  <si>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</si>
  <si>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</si>
  <si>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</si>
  <si>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</si>
  <si>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</si>
  <si>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</si>
  <si>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</si>
  <si>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</si>
  <si>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</si>
  <si>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</si>
  <si>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</si>
  <si>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</si>
  <si>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</si>
  <si>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</si>
  <si>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</si>
  <si>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</si>
  <si>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</si>
  <si>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</si>
  <si>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</si>
  <si>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</si>
  <si>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</si>
  <si>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</si>
  <si>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</si>
  <si>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</si>
  <si>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</si>
  <si>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</si>
  <si>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</si>
  <si>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</si>
  <si>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</si>
  <si>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</si>
  <si>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</si>
  <si>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</si>
  <si>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</si>
  <si>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</si>
  <si>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</si>
  <si>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</si>
  <si>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</si>
  <si>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</si>
  <si>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</si>
  <si>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</si>
  <si>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</si>
  <si>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</si>
  <si>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</si>
  <si>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</si>
  <si>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</si>
  <si>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</si>
  <si>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</si>
  <si>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</si>
  <si>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</si>
  <si>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</si>
  <si>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</si>
  <si>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</si>
  <si>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</si>
  <si>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</si>
  <si>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</si>
  <si>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</si>
  <si>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</si>
  <si>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</si>
  <si>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</si>
  <si>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</si>
  <si>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</si>
  <si>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</si>
  <si>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</si>
  <si>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</si>
  <si>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</si>
  <si>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</si>
  <si>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</si>
  <si>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</si>
  <si>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</si>
  <si>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</si>
  <si>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</si>
  <si>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</si>
  <si>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</si>
  <si>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</si>
  <si>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</si>
  <si>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</si>
  <si>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</si>
  <si>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</si>
  <si>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</si>
  <si>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</si>
  <si>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</si>
  <si>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</si>
  <si>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</si>
  <si>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</si>
  <si>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</si>
  <si>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</si>
  <si>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</si>
  <si>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</si>
  <si>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</si>
  <si>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</si>
  <si>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</si>
  <si>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</si>
  <si>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</si>
  <si>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</si>
  <si>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</si>
  <si>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</si>
  <si>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</si>
  <si>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</si>
  <si>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</si>
  <si>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</si>
  <si>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</si>
  <si>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</si>
  <si>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</si>
  <si>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</si>
  <si>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</si>
  <si>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</si>
  <si>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</si>
  <si>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</si>
  <si>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</si>
  <si>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</si>
  <si>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</si>
  <si>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</si>
  <si>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</si>
  <si>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</si>
  <si>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</si>
  <si>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</si>
  <si>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</si>
  <si>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</si>
  <si>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</si>
  <si>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</si>
  <si>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</si>
  <si>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</si>
  <si>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</si>
  <si>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</si>
  <si>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</si>
  <si>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</si>
  <si>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</si>
  <si>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</si>
  <si>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</si>
  <si>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</si>
  <si>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</si>
  <si>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</si>
  <si>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</si>
  <si>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</si>
  <si>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</si>
  <si>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</si>
  <si>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</si>
  <si>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</si>
  <si>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</si>
  <si>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</si>
  <si>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</si>
  <si>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</si>
  <si>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</si>
  <si>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</si>
  <si>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</si>
  <si>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</si>
  <si>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</si>
  <si>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</si>
  <si>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</si>
  <si>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</si>
  <si>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</si>
  <si>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</si>
  <si>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</si>
  <si>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</si>
  <si>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</si>
  <si>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</si>
  <si>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</si>
  <si>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</si>
  <si>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</si>
  <si>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</si>
  <si>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</si>
  <si>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</si>
  <si>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</si>
  <si>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</si>
  <si>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</si>
  <si>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</si>
  <si>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</si>
  <si>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</si>
  <si>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</si>
  <si>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</si>
  <si>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</si>
  <si>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</si>
  <si>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</si>
  <si>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</si>
  <si>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</si>
  <si>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</si>
  <si>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</si>
  <si>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</si>
  <si>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</si>
  <si>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</si>
  <si>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</si>
  <si>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</si>
  <si>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</si>
  <si>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</si>
  <si>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</si>
  <si>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</si>
  <si>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</si>
  <si>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</si>
  <si>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</si>
  <si>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</si>
  <si>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</si>
  <si>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</si>
  <si>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</si>
  <si>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</si>
  <si>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</si>
  <si>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</si>
  <si>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</si>
  <si>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</si>
  <si>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</si>
  <si>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</si>
  <si>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</si>
  <si>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</si>
  <si>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</si>
  <si>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</si>
  <si>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</si>
  <si>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</si>
  <si>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</si>
  <si>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</si>
  <si>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</si>
  <si>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</si>
  <si>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</si>
  <si>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</si>
  <si>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</si>
  <si>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</si>
  <si>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</si>
  <si>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</si>
  <si>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</si>
  <si>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</si>
  <si>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</si>
  <si>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</si>
  <si>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</si>
  <si>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</si>
  <si>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</si>
  <si>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</si>
  <si>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</si>
  <si>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</si>
  <si>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</si>
  <si>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</si>
  <si>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</si>
  <si>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</si>
  <si>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</si>
  <si>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</si>
  <si>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</si>
  <si>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</si>
  <si>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</si>
  <si>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</si>
  <si>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</si>
  <si>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</si>
  <si>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</si>
  <si>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</si>
  <si>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</si>
  <si>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</si>
  <si>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</si>
  <si>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</si>
  <si>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</si>
  <si>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</si>
  <si>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</si>
  <si>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</si>
  <si>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</si>
  <si>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</si>
  <si>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</si>
  <si>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</si>
  <si>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</si>
  <si>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</si>
  <si>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</si>
  <si>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</si>
  <si>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</si>
  <si>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</si>
  <si>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</si>
  <si>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</si>
  <si>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</si>
  <si>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</si>
  <si>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</si>
  <si>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</si>
  <si>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</si>
  <si>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</si>
  <si>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</si>
  <si>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</si>
  <si>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</si>
  <si>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</si>
  <si>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</si>
  <si>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</si>
  <si>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</si>
  <si>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</si>
  <si>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</si>
  <si>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</si>
  <si>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</si>
  <si>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</si>
  <si>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</si>
  <si>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</si>
  <si>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</si>
  <si>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</si>
  <si>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</si>
  <si>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</si>
  <si>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</si>
  <si>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</si>
  <si>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</si>
  <si>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</si>
  <si>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</si>
  <si>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</si>
  <si>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</si>
  <si>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</si>
  <si>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</si>
  <si>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</si>
  <si>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</si>
  <si>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</si>
  <si>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</si>
  <si>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</si>
  <si>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</si>
  <si>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</si>
  <si>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</si>
  <si>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</si>
  <si>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</si>
  <si>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</si>
  <si>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</si>
  <si>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</si>
  <si>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</si>
  <si>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</si>
  <si>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</si>
  <si>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</si>
  <si>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</si>
  <si>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</si>
  <si>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</si>
  <si>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</si>
  <si>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</si>
  <si>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</si>
  <si>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</si>
  <si>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</si>
  <si>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</si>
  <si>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</si>
  <si>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</si>
  <si>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</si>
  <si>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</si>
  <si>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</si>
  <si>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</si>
  <si>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</si>
  <si>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</si>
  <si>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</si>
  <si>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</si>
  <si>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</si>
  <si>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</si>
  <si>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</si>
  <si>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</si>
  <si>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</si>
  <si>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</si>
  <si>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</si>
  <si>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</si>
  <si>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</si>
  <si>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</si>
  <si>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</si>
  <si>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</si>
  <si>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</si>
  <si>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</si>
  <si>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</si>
  <si>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</si>
  <si>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</si>
  <si>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</si>
  <si>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</si>
  <si>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</si>
  <si>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</si>
  <si>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</si>
  <si>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</si>
  <si>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</si>
  <si>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</si>
  <si>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</si>
  <si>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</si>
  <si>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</si>
  <si>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</si>
  <si>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</si>
  <si>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</si>
  <si>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</si>
  <si>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</si>
  <si>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</si>
  <si>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</si>
  <si>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</si>
  <si>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</si>
  <si>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</si>
  <si>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</si>
  <si>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</si>
  <si>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</si>
  <si>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</si>
  <si>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</si>
  <si>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</si>
  <si>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</si>
  <si>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</si>
  <si>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</si>
  <si>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</si>
  <si>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</si>
  <si>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</si>
  <si>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</si>
  <si>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</si>
  <si>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</si>
  <si>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</si>
  <si>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</si>
  <si>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</si>
  <si>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</si>
  <si>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</si>
  <si>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</si>
  <si>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</si>
  <si>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</si>
  <si>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</si>
  <si>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</si>
  <si>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</si>
  <si>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</si>
  <si>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</si>
  <si>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</si>
  <si>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</si>
  <si>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</si>
  <si>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</si>
  <si>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</si>
  <si>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</si>
  <si>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</si>
  <si>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</si>
  <si>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</si>
  <si>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</si>
  <si>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</si>
  <si>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</si>
  <si>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</si>
  <si>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</si>
  <si>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</si>
  <si>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</si>
  <si>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</si>
  <si>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</si>
  <si>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</si>
  <si>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</si>
  <si>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</si>
  <si>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</si>
  <si>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</si>
  <si>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</si>
  <si>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</si>
  <si>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</si>
  <si>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</si>
  <si>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</si>
  <si>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</si>
  <si>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</si>
  <si>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</si>
  <si>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</si>
  <si>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</si>
  <si>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</si>
  <si>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</si>
  <si>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</si>
  <si>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</si>
  <si>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</si>
  <si>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</si>
  <si>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</si>
  <si>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</si>
  <si>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</si>
  <si>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</si>
  <si>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</si>
  <si>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</si>
  <si>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</si>
  <si>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</si>
  <si>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</si>
  <si>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</si>
  <si>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</si>
  <si>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</si>
  <si>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</si>
  <si>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</si>
  <si>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</si>
  <si>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</si>
  <si>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</si>
  <si>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</si>
  <si>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</si>
  <si>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</si>
  <si>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</si>
  <si>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</si>
  <si>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</si>
  <si>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</si>
  <si>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</si>
  <si>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</si>
  <si>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</si>
  <si>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</si>
  <si>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</si>
  <si>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</si>
  <si>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</si>
  <si>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</si>
  <si>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</si>
  <si>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</si>
  <si>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</si>
  <si>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</si>
  <si>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</si>
  <si>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</si>
  <si>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</si>
  <si>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</si>
  <si>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</si>
  <si>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</si>
  <si>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</si>
  <si>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</si>
  <si>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</si>
  <si>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</si>
  <si>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</si>
  <si>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</si>
  <si>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</si>
  <si>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</si>
  <si>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</si>
  <si>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</si>
  <si>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</si>
  <si>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</si>
  <si>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</si>
  <si>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</si>
  <si>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</si>
  <si>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</si>
  <si>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</si>
  <si>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</si>
  <si>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</si>
  <si>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</si>
  <si>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</si>
  <si>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</si>
  <si>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</si>
  <si>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</si>
  <si>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</si>
  <si>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</si>
  <si>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</si>
  <si>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</si>
  <si>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</si>
  <si>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</si>
  <si>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</si>
  <si>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</si>
  <si>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</si>
  <si>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</si>
  <si>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</si>
  <si>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</si>
  <si>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</si>
  <si>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</si>
  <si>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</si>
  <si>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</si>
  <si>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</si>
  <si>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</si>
  <si>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</si>
  <si>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</si>
  <si>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</si>
  <si>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</si>
  <si>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</si>
  <si>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</si>
  <si>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</si>
  <si>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</si>
  <si>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</si>
  <si>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</si>
  <si>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</si>
  <si>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</si>
  <si>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</si>
  <si>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</si>
  <si>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</si>
  <si>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</si>
  <si>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</si>
  <si>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</si>
  <si>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</si>
  <si>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</si>
  <si>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</si>
  <si>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</si>
  <si>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</si>
  <si>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</si>
  <si>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</si>
  <si>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</si>
  <si>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</si>
  <si>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</si>
  <si>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</si>
  <si>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</si>
  <si>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</si>
  <si>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</si>
  <si>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</si>
  <si>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</si>
  <si>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</si>
  <si>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</si>
  <si>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</si>
  <si>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</si>
  <si>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</si>
  <si>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</si>
  <si>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</si>
  <si>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</si>
  <si>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</si>
  <si>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</si>
  <si>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</si>
  <si>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</si>
  <si>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</si>
  <si>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</si>
  <si>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</si>
  <si>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</si>
  <si>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</si>
  <si>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</si>
  <si>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</si>
  <si>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</si>
  <si>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</si>
  <si>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</si>
  <si>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</si>
  <si>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</si>
  <si>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</si>
  <si>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</si>
  <si>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</si>
  <si>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</si>
  <si>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</si>
  <si>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</si>
  <si>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</si>
  <si>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</si>
  <si>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</si>
  <si>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</si>
  <si>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</si>
  <si>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</si>
  <si>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</si>
  <si>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</si>
  <si>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</si>
  <si>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</si>
  <si>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</si>
  <si>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</si>
  <si>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</si>
  <si>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</si>
  <si>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</si>
  <si>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</si>
  <si>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</si>
  <si>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</si>
  <si>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</si>
  <si>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</si>
  <si>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</si>
  <si>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</si>
  <si>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</si>
  <si>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</si>
  <si>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</si>
  <si>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</si>
  <si>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</si>
  <si>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</si>
  <si>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</si>
  <si>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</si>
  <si>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</si>
  <si>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</si>
  <si>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</si>
  <si>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</si>
  <si>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</si>
  <si>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</si>
  <si>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</si>
  <si>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</si>
  <si>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</si>
  <si>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</si>
  <si>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</si>
  <si>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</si>
  <si>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</si>
  <si>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</si>
  <si>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</si>
  <si>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</si>
  <si>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</si>
  <si>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</si>
  <si>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</si>
  <si>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</si>
  <si>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</si>
  <si>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</si>
  <si>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</si>
  <si>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</si>
  <si>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</si>
  <si>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</si>
  <si>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</si>
  <si>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</si>
  <si>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</si>
  <si>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</si>
  <si>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</si>
  <si>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</si>
  <si>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</si>
  <si>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</si>
  <si>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</si>
  <si>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</si>
  <si>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</si>
  <si>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</si>
  <si>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</si>
  <si>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</si>
  <si>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</si>
  <si>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</si>
  <si>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</si>
  <si>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</si>
  <si>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</si>
  <si>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</si>
  <si>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</si>
  <si>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</si>
  <si>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</si>
  <si>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</si>
  <si>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</si>
  <si>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</si>
  <si>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</si>
  <si>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</si>
  <si>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</si>
  <si>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</si>
  <si>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</si>
  <si>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</si>
  <si>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</si>
  <si>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</si>
  <si>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</si>
  <si>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</si>
  <si>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</si>
  <si>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</si>
  <si>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</si>
  <si>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</si>
  <si>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</si>
  <si>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</si>
  <si>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</si>
  <si>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</si>
  <si>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</si>
  <si>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</si>
  <si>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</si>
  <si>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</si>
  <si>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</si>
  <si>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</si>
  <si>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</si>
  <si>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</si>
  <si>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</si>
  <si>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</si>
  <si>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</si>
  <si>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</si>
  <si>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</si>
  <si>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</si>
  <si>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</si>
  <si>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</si>
  <si>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</si>
  <si>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</si>
  <si>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</si>
  <si>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</si>
  <si>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</si>
  <si>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</si>
  <si>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</si>
  <si>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</si>
  <si>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</si>
  <si>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</si>
  <si>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</si>
  <si>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</si>
  <si>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</si>
  <si>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</si>
  <si>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</si>
  <si>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</si>
  <si>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</si>
  <si>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</si>
  <si>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</si>
  <si>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</si>
  <si>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</si>
  <si>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</si>
  <si>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</si>
  <si>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</si>
  <si>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</si>
  <si>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</si>
  <si>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</si>
  <si>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</si>
  <si>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</si>
  <si>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</si>
  <si>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</si>
  <si>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</si>
  <si>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</si>
  <si>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</si>
  <si>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</si>
  <si>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</si>
  <si>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</si>
  <si>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</si>
  <si>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</si>
  <si>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</si>
  <si>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</si>
  <si>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</si>
  <si>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</si>
  <si>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</si>
  <si>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</si>
  <si>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</si>
  <si>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</si>
  <si>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</si>
  <si>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</si>
  <si>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</si>
  <si>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</si>
  <si>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</si>
  <si>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</si>
  <si>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</si>
  <si>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</si>
  <si>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</si>
  <si>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</si>
  <si>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</si>
  <si>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</si>
  <si>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</si>
  <si>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</si>
  <si>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</si>
  <si>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</si>
  <si>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</si>
  <si>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</si>
  <si>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</si>
  <si>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</si>
  <si>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</si>
  <si>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</si>
  <si>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</si>
  <si>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</si>
  <si>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</si>
  <si>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</si>
  <si>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</si>
  <si>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</si>
  <si>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</si>
  <si>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</si>
  <si>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</si>
  <si>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</si>
  <si>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</si>
  <si>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</si>
  <si>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</si>
  <si>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</si>
  <si>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</si>
  <si>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</si>
  <si>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</si>
  <si>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</si>
  <si>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</si>
  <si>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</si>
  <si>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</si>
  <si>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</si>
  <si>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</si>
  <si>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</si>
  <si>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</si>
  <si>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</si>
  <si>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</si>
  <si>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</si>
  <si>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</si>
  <si>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</si>
  <si>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</si>
  <si>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</si>
  <si>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</si>
  <si>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</si>
  <si>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</si>
  <si>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</si>
  <si>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</si>
  <si>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</si>
  <si>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</si>
  <si>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</si>
  <si>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</si>
  <si>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</si>
  <si>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</si>
  <si>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</si>
  <si>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</si>
  <si>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</si>
  <si>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</si>
  <si>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</si>
  <si>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</si>
  <si>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</si>
  <si>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</si>
  <si>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</si>
  <si>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</si>
  <si>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</si>
  <si>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</si>
  <si>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</si>
  <si>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</si>
  <si>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</si>
  <si>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</si>
  <si>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</si>
  <si>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</si>
  <si>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</si>
  <si>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</si>
  <si>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</si>
  <si>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</si>
  <si>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</si>
  <si>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</si>
  <si>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</si>
  <si>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</si>
  <si>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</si>
  <si>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</si>
  <si>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</si>
  <si>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</si>
  <si>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</si>
  <si>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</si>
  <si>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</si>
  <si>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</si>
  <si>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</si>
  <si>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</si>
  <si>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</si>
  <si>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</si>
  <si>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</si>
  <si>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</si>
  <si>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</si>
  <si>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</si>
  <si>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</si>
  <si>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</si>
  <si>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</si>
  <si>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</si>
  <si>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</si>
  <si>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</si>
  <si>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</si>
  <si>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</si>
  <si>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</si>
  <si>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</si>
  <si>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</si>
  <si>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</si>
  <si>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</si>
  <si>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</si>
  <si>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</si>
  <si>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</si>
  <si>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</si>
  <si>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</si>
  <si>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</si>
  <si>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</si>
  <si>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</si>
  <si>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</si>
  <si>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</si>
  <si>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</si>
  <si>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</si>
  <si>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</si>
  <si>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</si>
  <si>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</si>
  <si>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</si>
  <si>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</si>
  <si>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</si>
  <si>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</si>
  <si>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</si>
  <si>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</si>
  <si>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</si>
  <si>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</si>
  <si>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</si>
  <si>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</si>
  <si>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</si>
  <si>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</si>
  <si>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</si>
  <si>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</si>
  <si>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</si>
  <si>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</si>
  <si>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</si>
  <si>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</si>
  <si>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</si>
  <si>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</si>
  <si>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</si>
  <si>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</si>
  <si>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</si>
  <si>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</si>
  <si>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</si>
  <si>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</si>
  <si>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</si>
  <si>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</si>
  <si>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</si>
  <si>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</si>
  <si>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</si>
  <si>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</si>
  <si>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</si>
  <si>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</si>
  <si>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</si>
  <si>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</si>
  <si>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</si>
  <si>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</si>
  <si>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</si>
  <si>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</si>
  <si>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</si>
  <si>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</si>
  <si>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</si>
  <si>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</si>
  <si>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</si>
  <si>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</si>
  <si>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</si>
  <si>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</si>
  <si>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</si>
  <si>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</si>
  <si>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</si>
  <si>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</si>
  <si>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</si>
  <si>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</si>
  <si>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</si>
  <si>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</si>
  <si>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</si>
  <si>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</si>
  <si>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</si>
  <si>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</si>
  <si>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</si>
  <si>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</si>
  <si>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</si>
  <si>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</si>
  <si>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</si>
  <si>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</si>
  <si>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</si>
  <si>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</si>
  <si>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</si>
  <si>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</si>
  <si>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</si>
  <si>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</si>
  <si>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</si>
  <si>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</si>
  <si>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</si>
  <si>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</si>
  <si>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</si>
  <si>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</si>
  <si>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</si>
  <si>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</si>
  <si>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</si>
  <si>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</si>
  <si>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</si>
  <si>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</si>
  <si>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</si>
  <si>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</si>
  <si>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</si>
  <si>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</si>
  <si>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</si>
  <si>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</si>
  <si>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</si>
  <si>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</si>
  <si>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</si>
  <si>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</si>
  <si>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</si>
  <si>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</si>
  <si>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</si>
  <si>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</si>
  <si>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</si>
  <si>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</si>
  <si>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</si>
  <si>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</si>
  <si>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</si>
  <si>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</si>
  <si>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</si>
  <si>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</si>
  <si>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</si>
  <si>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</si>
  <si>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</si>
  <si>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</si>
  <si>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</si>
  <si>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</si>
  <si>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</si>
  <si>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</si>
  <si>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</si>
  <si>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</si>
  <si>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</si>
  <si>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</si>
  <si>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</si>
  <si>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</si>
  <si>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</si>
  <si>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</si>
  <si>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</si>
  <si>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</si>
  <si>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</si>
  <si>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</si>
  <si>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</si>
  <si>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</si>
  <si>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</si>
  <si>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</si>
  <si>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</si>
  <si>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</si>
  <si>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</si>
  <si>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</si>
  <si>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</si>
  <si>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</si>
  <si>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</si>
  <si>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</si>
  <si>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</si>
  <si>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</si>
  <si>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</si>
  <si>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</si>
  <si>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</si>
  <si>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</si>
  <si>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</si>
  <si>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</si>
  <si>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</si>
  <si>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</si>
  <si>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</si>
  <si>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</si>
  <si>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</si>
  <si>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</si>
  <si>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</si>
  <si>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</si>
  <si>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</si>
  <si>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</si>
  <si>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</si>
  <si>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</si>
  <si>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</si>
  <si>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</si>
  <si>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</si>
  <si>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</si>
  <si>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</si>
  <si>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</si>
  <si>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</si>
  <si>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</si>
  <si>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</si>
  <si>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</si>
  <si>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</si>
  <si>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</si>
  <si>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</si>
  <si>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</si>
  <si>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</si>
  <si>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</si>
  <si>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</si>
  <si>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</si>
  <si>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</si>
  <si>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</si>
  <si>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</si>
  <si>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</si>
  <si>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</si>
  <si>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</si>
  <si>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</si>
  <si>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</si>
  <si>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</si>
  <si>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</si>
  <si>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</si>
  <si>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</si>
  <si>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</si>
  <si>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</si>
  <si>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</si>
  <si>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</si>
  <si>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</si>
  <si>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</si>
  <si>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</si>
  <si>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</si>
  <si>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</si>
  <si>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</si>
  <si>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</si>
  <si>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</si>
  <si>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</si>
  <si>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</si>
  <si>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</si>
  <si>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</si>
  <si>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</si>
  <si>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</si>
  <si>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</si>
  <si>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</si>
  <si>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</si>
  <si>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</si>
  <si>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</si>
  <si>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</si>
  <si>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</si>
  <si>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</si>
  <si>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</si>
  <si>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</si>
  <si>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</si>
  <si>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</si>
  <si>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</si>
  <si>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</si>
  <si>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</si>
  <si>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</si>
  <si>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</si>
  <si>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</si>
  <si>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</si>
  <si>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</si>
  <si>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</si>
  <si>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</si>
  <si>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</si>
  <si>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</si>
  <si>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</si>
  <si>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</si>
  <si>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</si>
  <si>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</si>
  <si>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</si>
  <si>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</si>
  <si>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</si>
  <si>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</si>
  <si>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</si>
  <si>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</si>
  <si>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</si>
  <si>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</si>
  <si>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</si>
  <si>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</si>
  <si>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</si>
  <si>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</si>
  <si>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</si>
  <si>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</si>
  <si>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</si>
  <si>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</si>
  <si>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</si>
  <si>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</si>
  <si>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</si>
  <si>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</si>
  <si>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</si>
  <si>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</si>
  <si>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</si>
  <si>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</si>
  <si>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</si>
  <si>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</si>
  <si>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</si>
  <si>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</si>
  <si>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</si>
  <si>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</si>
  <si>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</si>
  <si>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</si>
  <si>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</si>
  <si>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</si>
  <si>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</si>
  <si>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</si>
  <si>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</si>
  <si>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</si>
  <si>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</si>
  <si>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</si>
  <si>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</si>
  <si>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</si>
  <si>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</si>
  <si>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</si>
  <si>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</si>
  <si>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</si>
  <si>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</si>
  <si>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</si>
  <si>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</si>
  <si>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</si>
  <si>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</si>
  <si>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</si>
  <si>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</si>
  <si>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</si>
  <si>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</si>
  <si>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</si>
  <si>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</si>
  <si>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</si>
  <si>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</si>
  <si>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</si>
  <si>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</si>
  <si>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</si>
  <si>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</si>
  <si>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</si>
  <si>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</si>
  <si>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</si>
  <si>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</si>
  <si>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</si>
  <si>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</si>
  <si>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</si>
  <si>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</si>
  <si>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</si>
  <si>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</si>
  <si>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</si>
  <si>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</si>
  <si>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</si>
  <si>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FELIX</t>
  </si>
  <si>
    <t>MERCANTIL SERV LAR</t>
  </si>
  <si>
    <t>MERCADINHO SERRA GRANDE</t>
  </si>
  <si>
    <t>-3.70991440</t>
  </si>
  <si>
    <t>-38.46817373</t>
  </si>
  <si>
    <t>-3.79165080</t>
  </si>
  <si>
    <t>-38.61465125</t>
  </si>
  <si>
    <t>DIURNO ALERTA</t>
  </si>
  <si>
    <t>MERCATIL O FERREIRA</t>
  </si>
  <si>
    <t>HIPER MENEZES SUPERMERCADO</t>
  </si>
  <si>
    <t>-3.79397969</t>
  </si>
  <si>
    <t>-38.62495922</t>
  </si>
  <si>
    <t>SUPER NOVO EXPRESS</t>
  </si>
  <si>
    <t>SUBERBOX AGUIAR</t>
  </si>
  <si>
    <t>MERC. HIPER MENEZES</t>
  </si>
  <si>
    <t>MERC. HIPER MENEZES 2</t>
  </si>
  <si>
    <t>HIPER MENEZES ATACAREJO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</si>
  <si>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</si>
  <si>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</si>
  <si>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</si>
  <si>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</si>
  <si>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</si>
  <si>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</si>
  <si>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</si>
  <si>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</si>
  <si>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</si>
  <si>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</si>
  <si>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</si>
  <si>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</si>
  <si>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SUPERMERCADO  DEUS TE PAGUE</t>
  </si>
  <si>
    <t>-3.71005321</t>
  </si>
  <si>
    <t>-3.77183487</t>
  </si>
  <si>
    <t>-38.46808295</t>
  </si>
  <si>
    <t>-38.61999738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</si>
</sst>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1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49" fontId="15" fillId="8" borderId="0" applyBorder="0" applyProtection="0">
      <alignment horizontal="left" vertical="top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14" fontId="0" fillId="0" borderId="0" xfId="0" applyNumberFormat="1"/>
    <xf numFmtId="49" fontId="0" fillId="2" borderId="1" xfId="0" applyNumberFormat="1" applyFill="1" applyBorder="1"/>
    <xf numFmtId="49" fontId="1" fillId="0" borderId="0" xfId="1" applyNumberFormat="1"/>
  </cellXfs>
  <cellStyles count="31">
    <cellStyle name="Moeda" xfId="3" builtinId="4"/>
    <cellStyle name="Moeda 2" xfId="8" xr:uid="{4735A75F-759F-46B4-823B-D17756DAC5F9}"/>
    <cellStyle name="Moeda 2 2" xfId="12" xr:uid="{FF7A93C8-B903-41A9-92F3-694631F5BF91}"/>
    <cellStyle name="Moeda 2 2 2" xfId="18" xr:uid="{272CFFD3-C910-4C16-B464-27FA8A09E020}"/>
    <cellStyle name="Moeda 2 2 2 2" xfId="30" xr:uid="{0CA10070-40BB-462E-99B0-5A94A6BE43EB}"/>
    <cellStyle name="Moeda 2 2 3" xfId="24" xr:uid="{31C736F3-D400-482D-9F0C-E1A90E9DBDC5}"/>
    <cellStyle name="Moeda 2 3" xfId="10" xr:uid="{D72E5BB1-A5FA-431A-8C0F-875CFEDEAF1A}"/>
    <cellStyle name="Moeda 2 3 2" xfId="16" xr:uid="{5F4B2022-4AE5-4281-B741-3CE0363B1CB0}"/>
    <cellStyle name="Moeda 2 3 2 2" xfId="28" xr:uid="{282D8FFC-91C5-48D2-A1D4-B15473E42ADF}"/>
    <cellStyle name="Moeda 2 3 3" xfId="22" xr:uid="{0253F32E-535E-4D07-90E1-526757A4299F}"/>
    <cellStyle name="Moeda 2 4" xfId="14" xr:uid="{1596BE6C-86CC-4E4F-AD67-A7DBBBD48034}"/>
    <cellStyle name="Moeda 2 4 2" xfId="26" xr:uid="{7825A35D-B45E-4F71-80A3-186C9C66DBC4}"/>
    <cellStyle name="Moeda 2 5" xfId="20" xr:uid="{25651FDD-1736-466B-8CE5-0AF2F18EB292}"/>
    <cellStyle name="Moeda 3" xfId="11" xr:uid="{EC8AD3C1-DDA6-44CB-8062-D8745FCDBDE5}"/>
    <cellStyle name="Moeda 3 2" xfId="17" xr:uid="{142AC3CC-EEAA-4AEA-AEF4-5DE30FB46001}"/>
    <cellStyle name="Moeda 3 2 2" xfId="29" xr:uid="{7996C17E-0177-450A-B94B-C845C7ECDA91}"/>
    <cellStyle name="Moeda 3 3" xfId="23" xr:uid="{1DB8B25B-E319-4778-B719-31F22E5203F9}"/>
    <cellStyle name="Moeda 4" xfId="9" xr:uid="{9197CD6E-6703-4DE6-9390-8EAD5D5B7049}"/>
    <cellStyle name="Moeda 4 2" xfId="15" xr:uid="{6A855D78-5EBD-4F68-843F-8D80EF397F2C}"/>
    <cellStyle name="Moeda 4 2 2" xfId="27" xr:uid="{EBC0B78B-D143-4C8D-9EC7-C1B1A6950867}"/>
    <cellStyle name="Moeda 4 3" xfId="21" xr:uid="{7A1FC18B-0A93-4D70-B313-856B0BBFEB57}"/>
    <cellStyle name="Moeda 5" xfId="13" xr:uid="{0027D46C-6079-4BF1-BE8E-5F881C616A99}"/>
    <cellStyle name="Moeda 5 2" xfId="25" xr:uid="{5586F0E4-C19B-4029-B8E2-65836EBA5E38}"/>
    <cellStyle name="Moeda 6" xfId="19" xr:uid="{CB4F0031-F42D-428E-8FD6-F980AB4B2B38}"/>
    <cellStyle name="Moeda 7" xfId="4" xr:uid="{280C6A1C-3E0A-41F1-BC05-B18017B1FCA7}"/>
    <cellStyle name="Normal" xfId="0" builtinId="0"/>
    <cellStyle name="Normal 2" xfId="2" xr:uid="{2CC7555F-19C8-42BB-8E9E-2D7303DF2A87}"/>
    <cellStyle name="Normal 2 2" xfId="5" xr:uid="{DB7D84F2-07EC-44C7-8358-D7F815798C84}"/>
    <cellStyle name="Normal 3" xfId="1" xr:uid="{2A341672-7F4C-4211-B09A-BB5D766D89B1}"/>
    <cellStyle name="Normal 3 2" xfId="6" xr:uid="{F6C7FF69-E5DF-421D-8CEB-7D634528DCD7}"/>
    <cellStyle name="WinCalendar_BlankCells_11" xfId="7" xr:uid="{9B5BD4D1-893B-4214-A358-E879ED568468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/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N1106"/>
  <sheetViews>
    <sheetView topLeftCell="F1074" workbookViewId="0">
      <selection activeCell="A1089" sqref="A1089:K1106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customWidth="1"/>
    <col min="4" max="4" width="30" customWidth="1"/>
    <col min="5" max="5" width="52" customWidth="1"/>
    <col min="6" max="6" width="11.5703125" customWidth="1"/>
    <col min="7" max="7" width="32.28515625" customWidth="1"/>
    <col min="8" max="8" width="28.28515625" customWidth="1"/>
    <col min="9" max="9" width="81.140625" customWidth="1"/>
    <col min="10" max="11" width="22" style="1" bestFit="1" customWidth="1"/>
    <col min="12" max="13" width="9.140625" style="1"/>
    <col min="14" max="14" width="13.5703125" bestFit="1" customWidth="1"/>
  </cols>
  <sheetData>
    <row r="1" spans="1:13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s="1" t="s">
        <v>3739</v>
      </c>
      <c r="K1" s="1" t="s">
        <v>3740</v>
      </c>
    </row>
    <row r="2" spans="1:13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  <c r="L2"/>
      <c r="M2"/>
    </row>
    <row r="3" spans="1:13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  <c r="L3"/>
      <c r="M3"/>
    </row>
    <row r="4" spans="1:13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  <c r="L4"/>
      <c r="M4"/>
    </row>
    <row r="5" spans="1:13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  <c r="L5"/>
      <c r="M5"/>
    </row>
    <row r="6" spans="1:13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  <c r="L6"/>
      <c r="M6"/>
    </row>
    <row r="7" spans="1:13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  <c r="L7"/>
      <c r="M7"/>
    </row>
    <row r="8" spans="1:13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  <c r="L8"/>
      <c r="M8"/>
    </row>
    <row r="9" spans="1:13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  <c r="L9"/>
      <c r="M9"/>
    </row>
    <row r="10" spans="1:13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  <c r="L10"/>
      <c r="M10"/>
    </row>
    <row r="11" spans="1:13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  <c r="L11"/>
      <c r="M11"/>
    </row>
    <row r="12" spans="1:13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  <c r="L12"/>
      <c r="M12"/>
    </row>
    <row r="13" spans="1:13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  <c r="L13"/>
      <c r="M13"/>
    </row>
    <row r="14" spans="1:13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  <c r="L14"/>
      <c r="M14"/>
    </row>
    <row r="15" spans="1:13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  <c r="L15"/>
      <c r="M15"/>
    </row>
    <row r="16" spans="1:13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s="1" t="s">
        <v>1126</v>
      </c>
      <c r="K16" s="1" t="s">
        <v>1127</v>
      </c>
    </row>
    <row r="17" spans="1:13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  <c r="L17"/>
      <c r="M17"/>
    </row>
    <row r="18" spans="1:13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s="1" t="s">
        <v>1133</v>
      </c>
      <c r="K18" s="1" t="s">
        <v>1134</v>
      </c>
    </row>
    <row r="19" spans="1:13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  <c r="L19"/>
      <c r="M19"/>
    </row>
    <row r="20" spans="1:13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s="1" t="s">
        <v>1141</v>
      </c>
      <c r="K20" s="1" t="s">
        <v>1142</v>
      </c>
    </row>
    <row r="21" spans="1:13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s="1" t="s">
        <v>1144</v>
      </c>
      <c r="K21" s="1" t="s">
        <v>1145</v>
      </c>
    </row>
    <row r="22" spans="1:13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s="1" t="s">
        <v>1148</v>
      </c>
      <c r="K22" s="1" t="s">
        <v>1149</v>
      </c>
    </row>
    <row r="23" spans="1:13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  <c r="L23"/>
      <c r="M23"/>
    </row>
    <row r="24" spans="1:13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  <c r="L24"/>
      <c r="M24"/>
    </row>
    <row r="25" spans="1:13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  <c r="L25"/>
      <c r="M25"/>
    </row>
    <row r="26" spans="1:13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  <c r="L26"/>
      <c r="M26"/>
    </row>
    <row r="27" spans="1:13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  <c r="L27"/>
      <c r="M27"/>
    </row>
    <row r="28" spans="1:13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  <c r="L28"/>
      <c r="M28"/>
    </row>
    <row r="29" spans="1:13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  <c r="L29"/>
      <c r="M29"/>
    </row>
    <row r="30" spans="1:13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  <c r="L30"/>
      <c r="M30"/>
    </row>
    <row r="31" spans="1:13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  <c r="L31"/>
      <c r="M31"/>
    </row>
    <row r="32" spans="1:13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  <c r="L32"/>
      <c r="M32"/>
    </row>
    <row r="33" spans="1:11" customFormat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customFormat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customFormat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customFormat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customFormat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customFormat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customFormat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customFormat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customFormat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customFormat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customFormat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customFormat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customFormat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customFormat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customFormat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customFormat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3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  <c r="L49"/>
      <c r="M49"/>
    </row>
    <row r="50" spans="1:13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  <c r="L50"/>
      <c r="M50"/>
    </row>
    <row r="51" spans="1:13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s="1" t="s">
        <v>1243</v>
      </c>
      <c r="K51" s="1" t="s">
        <v>1244</v>
      </c>
    </row>
    <row r="52" spans="1:13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  <c r="L52"/>
      <c r="M52"/>
    </row>
    <row r="53" spans="1:13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  <c r="L53"/>
      <c r="M53"/>
    </row>
    <row r="54" spans="1:13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  <c r="L54"/>
      <c r="M54"/>
    </row>
    <row r="55" spans="1:13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  <c r="L55"/>
      <c r="M55"/>
    </row>
    <row r="56" spans="1:13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  <c r="L56"/>
      <c r="M56"/>
    </row>
    <row r="57" spans="1:13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  <c r="L57"/>
      <c r="M57"/>
    </row>
    <row r="58" spans="1:13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  <c r="L58"/>
      <c r="M58"/>
    </row>
    <row r="59" spans="1:13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  <c r="L59"/>
      <c r="M59"/>
    </row>
    <row r="60" spans="1:13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  <c r="L60"/>
      <c r="M60"/>
    </row>
    <row r="61" spans="1:13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  <c r="L61"/>
      <c r="M61"/>
    </row>
    <row r="62" spans="1:13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  <c r="L62"/>
      <c r="M62"/>
    </row>
    <row r="63" spans="1:13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  <c r="L63"/>
      <c r="M63"/>
    </row>
    <row r="64" spans="1:13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  <c r="L64"/>
      <c r="M64"/>
    </row>
    <row r="65" spans="1:13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  <c r="L65"/>
      <c r="M65"/>
    </row>
    <row r="66" spans="1:13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  <c r="L66"/>
      <c r="M66"/>
    </row>
    <row r="67" spans="1:13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  <c r="L67"/>
      <c r="M67"/>
    </row>
    <row r="68" spans="1:13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  <c r="L68"/>
      <c r="M68"/>
    </row>
    <row r="69" spans="1:13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  <c r="L69"/>
      <c r="M69"/>
    </row>
    <row r="70" spans="1:13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  <c r="L70"/>
      <c r="M70"/>
    </row>
    <row r="71" spans="1:13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  <c r="L71"/>
      <c r="M71"/>
    </row>
    <row r="72" spans="1:13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  <c r="L72"/>
      <c r="M72"/>
    </row>
    <row r="73" spans="1:13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  <c r="L73"/>
      <c r="M73"/>
    </row>
    <row r="74" spans="1:13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  <c r="L74"/>
      <c r="M74"/>
    </row>
    <row r="75" spans="1:13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  <c r="L75"/>
      <c r="M75"/>
    </row>
    <row r="76" spans="1:13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  <c r="L76"/>
      <c r="M76"/>
    </row>
    <row r="77" spans="1:13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s="1" t="s">
        <v>1325</v>
      </c>
      <c r="K77" s="1" t="s">
        <v>1326</v>
      </c>
    </row>
    <row r="78" spans="1:13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  <c r="L78"/>
      <c r="M78"/>
    </row>
    <row r="79" spans="1:13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  <c r="L79"/>
      <c r="M79"/>
    </row>
    <row r="80" spans="1:13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  <c r="L80"/>
      <c r="M80"/>
    </row>
    <row r="81" spans="1:11" customFormat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customFormat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customFormat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customFormat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customFormat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customFormat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customFormat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customFormat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customFormat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customFormat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customFormat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customFormat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customFormat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customFormat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customFormat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customFormat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3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  <c r="L97"/>
      <c r="M97"/>
    </row>
    <row r="98" spans="1:13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  <c r="L98"/>
      <c r="M98"/>
    </row>
    <row r="99" spans="1:13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s="1" t="s">
        <v>1384</v>
      </c>
      <c r="K99" s="1" t="s">
        <v>1385</v>
      </c>
    </row>
    <row r="100" spans="1:13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  <c r="L100"/>
      <c r="M100"/>
    </row>
    <row r="101" spans="1:13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  <c r="L101"/>
      <c r="M101"/>
    </row>
    <row r="102" spans="1:13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  <c r="L102"/>
      <c r="M102"/>
    </row>
    <row r="103" spans="1:13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  <c r="L103"/>
      <c r="M103"/>
    </row>
    <row r="104" spans="1:13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  <c r="L104"/>
      <c r="M104"/>
    </row>
    <row r="105" spans="1:13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  <c r="L105"/>
      <c r="M105"/>
    </row>
    <row r="106" spans="1:13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  <c r="L106"/>
      <c r="M106"/>
    </row>
    <row r="107" spans="1:13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  <c r="L107"/>
      <c r="M107"/>
    </row>
    <row r="108" spans="1:13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  <c r="L108"/>
      <c r="M108"/>
    </row>
    <row r="109" spans="1:13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  <c r="L109"/>
      <c r="M109"/>
    </row>
    <row r="110" spans="1:13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  <c r="L110"/>
      <c r="M110"/>
    </row>
    <row r="111" spans="1:13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  <c r="L111"/>
      <c r="M111"/>
    </row>
    <row r="112" spans="1:13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  <c r="L112"/>
      <c r="M112"/>
    </row>
    <row r="113" spans="1:13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  <c r="L113"/>
      <c r="M113"/>
    </row>
    <row r="114" spans="1:13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  <c r="L114"/>
      <c r="M114"/>
    </row>
    <row r="115" spans="1:13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  <c r="L115"/>
      <c r="M115"/>
    </row>
    <row r="116" spans="1:13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  <c r="L116"/>
      <c r="M116"/>
    </row>
    <row r="117" spans="1:13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  <c r="L117"/>
      <c r="M117"/>
    </row>
    <row r="118" spans="1:13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  <c r="L118"/>
      <c r="M118"/>
    </row>
    <row r="119" spans="1:13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  <c r="L119"/>
      <c r="M119"/>
    </row>
    <row r="120" spans="1:13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  <c r="L120"/>
      <c r="M120"/>
    </row>
    <row r="121" spans="1:13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  <c r="L121"/>
      <c r="M121"/>
    </row>
    <row r="122" spans="1:13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  <c r="L122"/>
      <c r="M122"/>
    </row>
    <row r="123" spans="1:13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s="1" t="s">
        <v>1441</v>
      </c>
      <c r="K123" s="1" t="s">
        <v>1442</v>
      </c>
    </row>
    <row r="124" spans="1:13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  <c r="L124"/>
      <c r="M124"/>
    </row>
    <row r="125" spans="1:13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  <c r="L125"/>
      <c r="M125"/>
    </row>
    <row r="126" spans="1:13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  <c r="L126"/>
      <c r="M126"/>
    </row>
    <row r="127" spans="1:13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  <c r="L127"/>
      <c r="M127"/>
    </row>
    <row r="128" spans="1:13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  <c r="L128"/>
      <c r="M128"/>
    </row>
    <row r="129" spans="1:11" customFormat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customFormat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customFormat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customFormat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customFormat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customFormat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customFormat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customFormat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customFormat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customFormat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customFormat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customFormat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customFormat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customFormat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customFormat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customFormat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3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  <c r="L145"/>
      <c r="M145"/>
    </row>
    <row r="146" spans="1:13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  <c r="L146"/>
      <c r="M146"/>
    </row>
    <row r="147" spans="1:13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s="1" t="s">
        <v>1500</v>
      </c>
      <c r="K147" s="1" t="s">
        <v>1501</v>
      </c>
    </row>
    <row r="148" spans="1:13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  <c r="L148"/>
      <c r="M148"/>
    </row>
    <row r="149" spans="1:13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  <c r="L149"/>
      <c r="M149"/>
    </row>
    <row r="150" spans="1:13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  <c r="L150"/>
      <c r="M150"/>
    </row>
    <row r="151" spans="1:13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  <c r="L151"/>
      <c r="M151"/>
    </row>
    <row r="152" spans="1:13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  <c r="L152"/>
      <c r="M152"/>
    </row>
    <row r="153" spans="1:13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  <c r="L153"/>
      <c r="M153"/>
    </row>
    <row r="154" spans="1:13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  <c r="L154"/>
      <c r="M154"/>
    </row>
    <row r="155" spans="1:13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  <c r="L155"/>
      <c r="M155"/>
    </row>
    <row r="156" spans="1:13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  <c r="L156"/>
      <c r="M156"/>
    </row>
    <row r="157" spans="1:13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  <c r="L157"/>
      <c r="M157"/>
    </row>
    <row r="158" spans="1:13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  <c r="L158"/>
      <c r="M158"/>
    </row>
    <row r="159" spans="1:13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  <c r="L159"/>
      <c r="M159"/>
    </row>
    <row r="160" spans="1:13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  <c r="L160"/>
      <c r="M160"/>
    </row>
    <row r="161" spans="1:11" customFormat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customFormat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customFormat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customFormat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customFormat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customFormat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customFormat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customFormat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customFormat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customFormat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customFormat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customFormat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customFormat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customFormat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customFormat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customFormat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customFormat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customFormat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customFormat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customFormat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customFormat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customFormat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customFormat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customFormat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customFormat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customFormat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customFormat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customFormat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customFormat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customFormat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customFormat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customFormat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customFormat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customFormat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customFormat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customFormat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customFormat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customFormat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customFormat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customFormat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customFormat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customFormat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customFormat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customFormat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customFormat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customFormat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customFormat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customFormat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customFormat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customFormat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customFormat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customFormat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customFormat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customFormat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customFormat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customFormat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customFormat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customFormat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customFormat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customFormat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customFormat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customFormat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customFormat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customFormat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customFormat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customFormat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customFormat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customFormat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customFormat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customFormat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customFormat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customFormat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customFormat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customFormat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customFormat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customFormat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customFormat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customFormat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customFormat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customFormat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customFormat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customFormat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customFormat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customFormat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customFormat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customFormat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customFormat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customFormat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customFormat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customFormat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customFormat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customFormat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customFormat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customFormat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customFormat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customFormat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customFormat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customFormat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customFormat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customFormat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customFormat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customFormat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customFormat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customFormat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customFormat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customFormat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customFormat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customFormat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customFormat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customFormat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customFormat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customFormat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customFormat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customFormat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customFormat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customFormat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customFormat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customFormat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customFormat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customFormat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customFormat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customFormat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customFormat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customFormat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customFormat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customFormat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customFormat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customFormat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customFormat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customFormat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customFormat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customFormat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customFormat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customFormat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customFormat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customFormat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customFormat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customFormat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customFormat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customFormat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customFormat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customFormat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customFormat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customFormat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customFormat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customFormat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customFormat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customFormat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customFormat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customFormat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customFormat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customFormat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customFormat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customFormat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customFormat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customFormat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customFormat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customFormat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customFormat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customFormat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customFormat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customFormat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customFormat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customFormat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customFormat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customFormat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customFormat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customFormat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customFormat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customFormat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customFormat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customFormat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customFormat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customFormat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customFormat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customFormat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customFormat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customFormat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customFormat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customFormat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customFormat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customFormat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customFormat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customFormat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customFormat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customFormat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customFormat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customFormat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customFormat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customFormat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customFormat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customFormat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customFormat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customFormat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customFormat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customFormat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customFormat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customFormat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customFormat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customFormat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customFormat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customFormat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customFormat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customFormat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customFormat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customFormat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customFormat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customFormat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customFormat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customFormat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customFormat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customFormat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customFormat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customFormat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customFormat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customFormat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customFormat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customFormat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customFormat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customFormat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customFormat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customFormat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customFormat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customFormat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customFormat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customFormat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customFormat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customFormat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customFormat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customFormat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customFormat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customFormat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customFormat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customFormat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customFormat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customFormat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customFormat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customFormat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customFormat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customFormat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3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  <c r="L401"/>
      <c r="M401"/>
    </row>
    <row r="402" spans="1:13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  <c r="L402"/>
      <c r="M402"/>
    </row>
    <row r="403" spans="1:13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  <c r="L403"/>
      <c r="M403"/>
    </row>
    <row r="404" spans="1:13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  <c r="L404"/>
      <c r="M404"/>
    </row>
    <row r="405" spans="1:13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  <c r="L405"/>
      <c r="M405"/>
    </row>
    <row r="406" spans="1:13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  <c r="L406"/>
      <c r="M406"/>
    </row>
    <row r="407" spans="1:13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s="1" t="s">
        <v>2150</v>
      </c>
      <c r="K407" s="1" t="s">
        <v>2151</v>
      </c>
    </row>
    <row r="408" spans="1:13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  <c r="L408"/>
      <c r="M408"/>
    </row>
    <row r="409" spans="1:13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  <c r="L409"/>
      <c r="M409"/>
    </row>
    <row r="410" spans="1:13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  <c r="L410"/>
      <c r="M410"/>
    </row>
    <row r="411" spans="1:13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  <c r="L411"/>
      <c r="M411"/>
    </row>
    <row r="412" spans="1:13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  <c r="L412"/>
      <c r="M412"/>
    </row>
    <row r="413" spans="1:13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  <c r="L413"/>
      <c r="M413"/>
    </row>
    <row r="414" spans="1:13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  <c r="L414"/>
      <c r="M414"/>
    </row>
    <row r="415" spans="1:13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  <c r="L415"/>
      <c r="M415"/>
    </row>
    <row r="416" spans="1:13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  <c r="L416"/>
      <c r="M416"/>
    </row>
    <row r="417" spans="1:11" customFormat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customFormat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customFormat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customFormat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customFormat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customFormat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customFormat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customFormat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customFormat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customFormat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customFormat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customFormat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customFormat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customFormat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customFormat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customFormat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customFormat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customFormat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customFormat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customFormat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customFormat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customFormat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customFormat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customFormat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customFormat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customFormat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customFormat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customFormat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customFormat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customFormat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customFormat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customFormat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3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  <c r="L449"/>
      <c r="M449"/>
    </row>
    <row r="450" spans="1:13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  <c r="L450"/>
      <c r="M450"/>
    </row>
    <row r="451" spans="1:13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  <c r="L451"/>
      <c r="M451"/>
    </row>
    <row r="452" spans="1:13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  <c r="L452"/>
      <c r="M452"/>
    </row>
    <row r="453" spans="1:13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  <c r="L453"/>
      <c r="M453"/>
    </row>
    <row r="454" spans="1:13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s="1" t="s">
        <v>2267</v>
      </c>
      <c r="K454" s="1" t="s">
        <v>2268</v>
      </c>
    </row>
    <row r="455" spans="1:13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  <c r="L455"/>
      <c r="M455"/>
    </row>
    <row r="456" spans="1:13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  <c r="L456"/>
      <c r="M456"/>
    </row>
    <row r="457" spans="1:13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  <c r="L457"/>
      <c r="M457"/>
    </row>
    <row r="458" spans="1:13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  <c r="L458"/>
      <c r="M458"/>
    </row>
    <row r="459" spans="1:13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  <c r="L459"/>
      <c r="M459"/>
    </row>
    <row r="460" spans="1:13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  <c r="L460"/>
      <c r="M460"/>
    </row>
    <row r="461" spans="1:13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  <c r="L461"/>
      <c r="M461"/>
    </row>
    <row r="462" spans="1:13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  <c r="L462"/>
      <c r="M462"/>
    </row>
    <row r="463" spans="1:13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  <c r="L463"/>
      <c r="M463"/>
    </row>
    <row r="464" spans="1:13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  <c r="L464"/>
      <c r="M464"/>
    </row>
    <row r="465" spans="1:11" customFormat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customFormat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customFormat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customFormat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customFormat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customFormat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customFormat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customFormat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customFormat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customFormat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customFormat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customFormat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customFormat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customFormat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customFormat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customFormat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customFormat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customFormat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customFormat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customFormat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customFormat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customFormat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customFormat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customFormat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customFormat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customFormat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customFormat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customFormat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customFormat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customFormat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customFormat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customFormat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customFormat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customFormat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customFormat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customFormat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customFormat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customFormat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customFormat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customFormat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customFormat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customFormat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customFormat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customFormat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customFormat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customFormat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customFormat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customFormat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customFormat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customFormat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customFormat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customFormat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customFormat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customFormat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customFormat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customFormat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customFormat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customFormat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customFormat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customFormat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customFormat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customFormat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customFormat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customFormat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3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  <c r="L529"/>
      <c r="M529"/>
    </row>
    <row r="530" spans="1:13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  <c r="L530"/>
      <c r="M530"/>
    </row>
    <row r="531" spans="1:13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  <c r="L531"/>
      <c r="M531"/>
    </row>
    <row r="532" spans="1:13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  <c r="L532"/>
      <c r="M532"/>
    </row>
    <row r="533" spans="1:13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  <c r="L533"/>
      <c r="M533"/>
    </row>
    <row r="534" spans="1:13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  <c r="L534"/>
      <c r="M534"/>
    </row>
    <row r="535" spans="1:13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  <c r="L535"/>
      <c r="M535"/>
    </row>
    <row r="536" spans="1:13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  <c r="L536"/>
      <c r="M536"/>
    </row>
    <row r="537" spans="1:13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s="1" t="s">
        <v>2448</v>
      </c>
      <c r="K537" s="1" t="s">
        <v>2449</v>
      </c>
    </row>
    <row r="538" spans="1:13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  <c r="L538"/>
      <c r="M538"/>
    </row>
    <row r="539" spans="1:13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  <c r="L539"/>
      <c r="M539"/>
    </row>
    <row r="540" spans="1:13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  <c r="L540"/>
      <c r="M540"/>
    </row>
    <row r="541" spans="1:13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  <c r="L541"/>
      <c r="M541"/>
    </row>
    <row r="542" spans="1:13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  <c r="L542"/>
      <c r="M542"/>
    </row>
    <row r="543" spans="1:13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  <c r="L543"/>
      <c r="M543"/>
    </row>
    <row r="544" spans="1:13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  <c r="L544"/>
      <c r="M544"/>
    </row>
    <row r="545" spans="1:11" customFormat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customFormat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customFormat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customFormat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customFormat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customFormat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customFormat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customFormat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customFormat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customFormat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customFormat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customFormat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customFormat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customFormat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customFormat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customFormat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3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  <c r="L561"/>
      <c r="M561"/>
    </row>
    <row r="562" spans="1:13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  <c r="L562"/>
      <c r="M562"/>
    </row>
    <row r="563" spans="1:13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  <c r="L563"/>
      <c r="M563"/>
    </row>
    <row r="564" spans="1:13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  <c r="L564"/>
      <c r="M564"/>
    </row>
    <row r="565" spans="1:13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  <c r="L565"/>
      <c r="M565"/>
    </row>
    <row r="566" spans="1:13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  <c r="L566"/>
      <c r="M566"/>
    </row>
    <row r="567" spans="1:13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  <c r="L567"/>
      <c r="M567"/>
    </row>
    <row r="568" spans="1:13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  <c r="L568"/>
      <c r="M568"/>
    </row>
    <row r="569" spans="1:13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s="1" t="s">
        <v>2526</v>
      </c>
      <c r="K569" s="1" t="s">
        <v>2527</v>
      </c>
    </row>
    <row r="570" spans="1:13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  <c r="L570"/>
      <c r="M570"/>
    </row>
    <row r="571" spans="1:13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  <c r="L571"/>
      <c r="M571"/>
    </row>
    <row r="572" spans="1:13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  <c r="L572"/>
      <c r="M572"/>
    </row>
    <row r="573" spans="1:13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  <c r="L573"/>
      <c r="M573"/>
    </row>
    <row r="574" spans="1:13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  <c r="L574"/>
      <c r="M574"/>
    </row>
    <row r="575" spans="1:13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  <c r="L575"/>
      <c r="M575"/>
    </row>
    <row r="576" spans="1:13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  <c r="L576"/>
      <c r="M576"/>
    </row>
    <row r="577" spans="1:13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  <c r="L577"/>
      <c r="M577"/>
    </row>
    <row r="578" spans="1:13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  <c r="L578"/>
      <c r="M578"/>
    </row>
    <row r="579" spans="1:13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  <c r="L579"/>
      <c r="M579"/>
    </row>
    <row r="580" spans="1:13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  <c r="L580"/>
      <c r="M580"/>
    </row>
    <row r="581" spans="1:13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  <c r="L581"/>
      <c r="M581"/>
    </row>
    <row r="582" spans="1:13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  <c r="L582"/>
      <c r="M582"/>
    </row>
    <row r="583" spans="1:13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  <c r="L583"/>
      <c r="M583"/>
    </row>
    <row r="584" spans="1:13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  <c r="L584"/>
      <c r="M584"/>
    </row>
    <row r="585" spans="1:13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  <c r="L585"/>
      <c r="M585"/>
    </row>
    <row r="586" spans="1:13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  <c r="L586"/>
      <c r="M586"/>
    </row>
    <row r="587" spans="1:13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  <c r="L587"/>
      <c r="M587"/>
    </row>
    <row r="588" spans="1:13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  <c r="L588"/>
      <c r="M588"/>
    </row>
    <row r="589" spans="1:13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  <c r="L589"/>
      <c r="M589"/>
    </row>
    <row r="590" spans="1:13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s="1" t="s">
        <v>2573</v>
      </c>
      <c r="K590" s="1" t="s">
        <v>2574</v>
      </c>
    </row>
    <row r="591" spans="1:13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  <c r="L591"/>
      <c r="M591"/>
    </row>
    <row r="592" spans="1:13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  <c r="L592"/>
      <c r="M592"/>
    </row>
    <row r="593" spans="1:11" customFormat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customFormat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customFormat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customFormat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customFormat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customFormat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customFormat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customFormat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customFormat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customFormat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customFormat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customFormat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customFormat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customFormat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customFormat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customFormat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3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  <c r="L609"/>
      <c r="M609"/>
    </row>
    <row r="610" spans="1:13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  <c r="L610"/>
      <c r="M610"/>
    </row>
    <row r="611" spans="1:13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s="1" t="s">
        <v>2620</v>
      </c>
      <c r="K611" s="1" t="s">
        <v>2621</v>
      </c>
    </row>
    <row r="612" spans="1:13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  <c r="L612"/>
      <c r="M612"/>
    </row>
    <row r="613" spans="1:13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  <c r="L613"/>
      <c r="M613"/>
    </row>
    <row r="614" spans="1:13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  <c r="L614"/>
      <c r="M614"/>
    </row>
    <row r="615" spans="1:13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  <c r="L615"/>
      <c r="M615"/>
    </row>
    <row r="616" spans="1:13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  <c r="L616"/>
      <c r="M616"/>
    </row>
    <row r="617" spans="1:13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  <c r="L617"/>
      <c r="M617"/>
    </row>
    <row r="618" spans="1:13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  <c r="L618"/>
      <c r="M618"/>
    </row>
    <row r="619" spans="1:13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  <c r="L619"/>
      <c r="M619"/>
    </row>
    <row r="620" spans="1:13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  <c r="L620"/>
      <c r="M620"/>
    </row>
    <row r="621" spans="1:13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  <c r="L621"/>
      <c r="M621"/>
    </row>
    <row r="622" spans="1:13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  <c r="L622"/>
      <c r="M622"/>
    </row>
    <row r="623" spans="1:13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  <c r="L623"/>
      <c r="M623"/>
    </row>
    <row r="624" spans="1:13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  <c r="L624"/>
      <c r="M624"/>
    </row>
    <row r="625" spans="1:11" customFormat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customFormat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customFormat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customFormat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customFormat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customFormat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customFormat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customFormat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customFormat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customFormat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customFormat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customFormat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customFormat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customFormat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customFormat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customFormat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customFormat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customFormat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customFormat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customFormat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customFormat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customFormat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customFormat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customFormat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customFormat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customFormat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customFormat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customFormat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customFormat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customFormat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customFormat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customFormat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customFormat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customFormat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customFormat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customFormat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customFormat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customFormat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customFormat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customFormat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customFormat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customFormat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customFormat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customFormat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customFormat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customFormat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customFormat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customFormat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customFormat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customFormat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customFormat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customFormat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customFormat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customFormat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customFormat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customFormat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customFormat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customFormat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customFormat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customFormat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customFormat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customFormat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customFormat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customFormat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3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  <c r="L689"/>
      <c r="M689"/>
    </row>
    <row r="690" spans="1:13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  <c r="L690"/>
      <c r="M690"/>
    </row>
    <row r="691" spans="1:13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  <c r="L691"/>
      <c r="M691"/>
    </row>
    <row r="692" spans="1:13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  <c r="L692"/>
      <c r="M692"/>
    </row>
    <row r="693" spans="1:13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  <c r="L693"/>
      <c r="M693"/>
    </row>
    <row r="694" spans="1:13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  <c r="L694"/>
      <c r="M694"/>
    </row>
    <row r="695" spans="1:13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  <c r="L695"/>
      <c r="M695"/>
    </row>
    <row r="696" spans="1:13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  <c r="L696"/>
      <c r="M696"/>
    </row>
    <row r="697" spans="1:13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  <c r="L697"/>
      <c r="M697"/>
    </row>
    <row r="698" spans="1:13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  <c r="L698"/>
      <c r="M698"/>
    </row>
    <row r="699" spans="1:13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s="1" t="s">
        <v>2822</v>
      </c>
      <c r="K699" s="1" t="s">
        <v>2823</v>
      </c>
    </row>
    <row r="700" spans="1:13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  <c r="L700"/>
      <c r="M700"/>
    </row>
    <row r="701" spans="1:13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  <c r="L701"/>
      <c r="M701"/>
    </row>
    <row r="702" spans="1:13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  <c r="L702"/>
      <c r="M702"/>
    </row>
    <row r="703" spans="1:13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  <c r="L703"/>
      <c r="M703"/>
    </row>
    <row r="704" spans="1:13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  <c r="L704"/>
      <c r="M704"/>
    </row>
    <row r="705" spans="1:11" customFormat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customFormat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customFormat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customFormat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customFormat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customFormat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customFormat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customFormat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customFormat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customFormat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customFormat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customFormat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customFormat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customFormat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customFormat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customFormat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customFormat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customFormat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customFormat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customFormat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customFormat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customFormat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customFormat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customFormat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customFormat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customFormat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customFormat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customFormat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customFormat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customFormat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customFormat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customFormat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customFormat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customFormat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customFormat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customFormat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customFormat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customFormat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customFormat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customFormat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customFormat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customFormat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customFormat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customFormat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customFormat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customFormat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customFormat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customFormat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customFormat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customFormat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customFormat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customFormat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customFormat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customFormat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customFormat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customFormat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customFormat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customFormat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customFormat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customFormat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customFormat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customFormat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customFormat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customFormat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customFormat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customFormat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customFormat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customFormat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customFormat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customFormat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customFormat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customFormat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customFormat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customFormat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customFormat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customFormat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customFormat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customFormat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customFormat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customFormat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3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  <c r="L785"/>
      <c r="M785"/>
    </row>
    <row r="786" spans="1:13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  <c r="L786"/>
      <c r="M786"/>
    </row>
    <row r="787" spans="1:13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  <c r="L787"/>
      <c r="M787"/>
    </row>
    <row r="788" spans="1:13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  <c r="L788"/>
      <c r="M788"/>
    </row>
    <row r="789" spans="1:13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  <c r="L789"/>
      <c r="M789"/>
    </row>
    <row r="790" spans="1:13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  <c r="L790"/>
      <c r="M790"/>
    </row>
    <row r="791" spans="1:13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  <c r="L791"/>
      <c r="M791"/>
    </row>
    <row r="792" spans="1:13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  <c r="L792"/>
      <c r="M792"/>
    </row>
    <row r="793" spans="1:13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  <c r="L793"/>
      <c r="M793"/>
    </row>
    <row r="794" spans="1:13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  <c r="L794"/>
      <c r="M794"/>
    </row>
    <row r="795" spans="1:13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  <c r="L795"/>
      <c r="M795"/>
    </row>
    <row r="796" spans="1:13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s="1" t="s">
        <v>3053</v>
      </c>
      <c r="K796" s="1" t="s">
        <v>3054</v>
      </c>
    </row>
    <row r="797" spans="1:13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  <c r="L797"/>
      <c r="M797"/>
    </row>
    <row r="798" spans="1:13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  <c r="L798"/>
      <c r="M798"/>
    </row>
    <row r="799" spans="1:13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  <c r="L799"/>
      <c r="M799"/>
    </row>
    <row r="800" spans="1:13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  <c r="L800"/>
      <c r="M800"/>
    </row>
    <row r="801" spans="1:11" customFormat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customFormat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customFormat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customFormat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customFormat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customFormat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customFormat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customFormat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customFormat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customFormat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customFormat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customFormat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customFormat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customFormat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customFormat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customFormat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customFormat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customFormat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customFormat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customFormat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customFormat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customFormat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customFormat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customFormat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customFormat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customFormat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customFormat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customFormat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customFormat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customFormat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customFormat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customFormat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customFormat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customFormat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customFormat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customFormat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customFormat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customFormat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customFormat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customFormat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customFormat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customFormat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customFormat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customFormat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customFormat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customFormat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customFormat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customFormat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3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  <c r="L849"/>
      <c r="M849"/>
    </row>
    <row r="850" spans="1:13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  <c r="L850"/>
      <c r="M850"/>
    </row>
    <row r="851" spans="1:13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  <c r="L851"/>
      <c r="M851"/>
    </row>
    <row r="852" spans="1:13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  <c r="L852"/>
      <c r="M852"/>
    </row>
    <row r="853" spans="1:13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  <c r="L853"/>
      <c r="M853"/>
    </row>
    <row r="854" spans="1:13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  <c r="L854"/>
      <c r="M854"/>
    </row>
    <row r="855" spans="1:13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  <c r="L855"/>
      <c r="M855"/>
    </row>
    <row r="856" spans="1:13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  <c r="L856"/>
      <c r="M856"/>
    </row>
    <row r="857" spans="1:13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  <c r="L857"/>
      <c r="M857"/>
    </row>
    <row r="858" spans="1:13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  <c r="L858"/>
      <c r="M858"/>
    </row>
    <row r="859" spans="1:13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  <c r="L859"/>
      <c r="M859"/>
    </row>
    <row r="860" spans="1:13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  <c r="L860"/>
      <c r="M860"/>
    </row>
    <row r="861" spans="1:13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  <c r="L861"/>
      <c r="M861"/>
    </row>
    <row r="862" spans="1:13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  <c r="L862"/>
      <c r="M862"/>
    </row>
    <row r="863" spans="1:13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  <c r="L863"/>
      <c r="M863"/>
    </row>
    <row r="864" spans="1:13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s="1" t="s">
        <v>3200</v>
      </c>
      <c r="K864" s="1" t="s">
        <v>3201</v>
      </c>
    </row>
    <row r="865" spans="1:11" customFormat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customFormat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customFormat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customFormat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customFormat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customFormat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customFormat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customFormat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customFormat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customFormat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customFormat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customFormat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customFormat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customFormat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customFormat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customFormat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customFormat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customFormat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customFormat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customFormat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customFormat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customFormat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customFormat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customFormat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customFormat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customFormat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customFormat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customFormat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customFormat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customFormat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customFormat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customFormat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customFormat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customFormat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customFormat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customFormat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customFormat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customFormat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customFormat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customFormat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customFormat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customFormat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customFormat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customFormat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customFormat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customFormat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customFormat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customFormat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customFormat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customFormat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customFormat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customFormat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customFormat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customFormat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customFormat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customFormat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customFormat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customFormat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customFormat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customFormat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customFormat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customFormat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customFormat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customFormat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customFormat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customFormat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customFormat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customFormat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customFormat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customFormat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customFormat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customFormat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customFormat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customFormat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customFormat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customFormat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customFormat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customFormat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customFormat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customFormat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customFormat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customFormat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customFormat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customFormat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customFormat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customFormat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customFormat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customFormat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customFormat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customFormat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customFormat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customFormat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customFormat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customFormat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customFormat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customFormat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3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  <c r="L961"/>
      <c r="M961"/>
    </row>
    <row r="962" spans="1:13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  <c r="L962"/>
      <c r="M962"/>
    </row>
    <row r="963" spans="1:13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  <c r="L963"/>
      <c r="M963"/>
    </row>
    <row r="964" spans="1:13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  <c r="L964"/>
      <c r="M964"/>
    </row>
    <row r="965" spans="1:13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s="1" t="s">
        <v>3442</v>
      </c>
      <c r="K965" s="1" t="s">
        <v>3443</v>
      </c>
    </row>
    <row r="966" spans="1:13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  <c r="L966"/>
      <c r="M966"/>
    </row>
    <row r="967" spans="1:13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  <c r="L967"/>
      <c r="M967"/>
    </row>
    <row r="968" spans="1:13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  <c r="L968"/>
      <c r="M968"/>
    </row>
    <row r="969" spans="1:13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  <c r="L969"/>
      <c r="M969"/>
    </row>
    <row r="970" spans="1:13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  <c r="L970"/>
      <c r="M970"/>
    </row>
    <row r="971" spans="1:13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  <c r="L971"/>
      <c r="M971"/>
    </row>
    <row r="972" spans="1:13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  <c r="L972"/>
      <c r="M972"/>
    </row>
    <row r="973" spans="1:13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  <c r="L973"/>
      <c r="M973"/>
    </row>
    <row r="974" spans="1:13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  <c r="L974"/>
      <c r="M974"/>
    </row>
    <row r="975" spans="1:13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  <c r="L975"/>
      <c r="M975"/>
    </row>
    <row r="976" spans="1:13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  <c r="L976"/>
      <c r="M976"/>
    </row>
    <row r="977" spans="1:11" customFormat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customFormat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customFormat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customFormat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customFormat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customFormat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customFormat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customFormat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customFormat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customFormat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customFormat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customFormat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customFormat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customFormat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customFormat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customFormat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customFormat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customFormat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customFormat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customFormat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customFormat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customFormat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customFormat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customFormat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customFormat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customFormat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customFormat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customFormat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customFormat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customFormat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customFormat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customFormat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customFormat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customFormat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customFormat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customFormat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customFormat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customFormat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customFormat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customFormat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customFormat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customFormat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customFormat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customFormat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customFormat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customFormat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customFormat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customFormat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3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s="1" t="s">
        <v>3591</v>
      </c>
      <c r="K1025" s="1" t="s">
        <v>3592</v>
      </c>
    </row>
    <row r="1026" spans="1:13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  <c r="L1026"/>
      <c r="M1026"/>
    </row>
    <row r="1027" spans="1:13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  <c r="L1027"/>
      <c r="M1027"/>
    </row>
    <row r="1028" spans="1:13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  <c r="L1028"/>
      <c r="M1028"/>
    </row>
    <row r="1029" spans="1:13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  <c r="L1029"/>
      <c r="M1029"/>
    </row>
    <row r="1030" spans="1:13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  <c r="L1030"/>
      <c r="M1030"/>
    </row>
    <row r="1031" spans="1:13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  <c r="L1031"/>
      <c r="M1031"/>
    </row>
    <row r="1032" spans="1:13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s="1" t="s">
        <v>3608</v>
      </c>
      <c r="K1032" s="1" t="s">
        <v>3609</v>
      </c>
    </row>
    <row r="1033" spans="1:13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s="1" t="s">
        <v>3610</v>
      </c>
      <c r="K1033" s="1" t="s">
        <v>3611</v>
      </c>
    </row>
    <row r="1034" spans="1:13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s="1" t="s">
        <v>3613</v>
      </c>
      <c r="K1034" s="1" t="s">
        <v>3614</v>
      </c>
    </row>
    <row r="1035" spans="1:13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s="1" t="s">
        <v>3615</v>
      </c>
      <c r="K1035" s="1" t="s">
        <v>3616</v>
      </c>
    </row>
    <row r="1036" spans="1:13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  <c r="L1036"/>
      <c r="M1036"/>
    </row>
    <row r="1037" spans="1:13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  <c r="L1037"/>
      <c r="M1037"/>
    </row>
    <row r="1038" spans="1:13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  <c r="L1038"/>
      <c r="M1038"/>
    </row>
    <row r="1039" spans="1:13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  <c r="L1039"/>
      <c r="M1039"/>
    </row>
    <row r="1040" spans="1:13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  <c r="L1040"/>
      <c r="M1040"/>
    </row>
    <row r="1041" spans="1:11" customFormat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customFormat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customFormat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customFormat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customFormat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customFormat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customFormat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customFormat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customFormat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customFormat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customFormat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customFormat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customFormat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customFormat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customFormat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customFormat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3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  <c r="L1057"/>
      <c r="M1057"/>
    </row>
    <row r="1058" spans="1:13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  <c r="L1058"/>
      <c r="M1058"/>
    </row>
    <row r="1059" spans="1:13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  <c r="L1059"/>
      <c r="M1059"/>
    </row>
    <row r="1060" spans="1:13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  <c r="L1060"/>
      <c r="M1060"/>
    </row>
    <row r="1061" spans="1:13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s="1" t="s">
        <v>3674</v>
      </c>
      <c r="K1061" s="1" t="s">
        <v>6736</v>
      </c>
    </row>
    <row r="1062" spans="1:13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  <c r="L1062"/>
      <c r="M1062"/>
    </row>
    <row r="1063" spans="1:13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  <c r="L1063"/>
      <c r="M1063"/>
    </row>
    <row r="1064" spans="1:13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  <c r="L1064"/>
      <c r="M1064"/>
    </row>
    <row r="1065" spans="1:13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  <c r="L1065"/>
      <c r="M1065"/>
    </row>
    <row r="1066" spans="1:13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  <c r="L1066"/>
      <c r="M1066"/>
    </row>
    <row r="1067" spans="1:13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  <c r="L1067"/>
      <c r="M1067"/>
    </row>
    <row r="1068" spans="1:13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  <c r="L1068"/>
      <c r="M1068"/>
    </row>
    <row r="1069" spans="1:13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  <c r="L1069"/>
      <c r="M1069"/>
    </row>
    <row r="1070" spans="1:13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  <c r="L1070"/>
      <c r="M1070"/>
    </row>
    <row r="1071" spans="1:13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  <c r="L1071"/>
      <c r="M1071"/>
    </row>
    <row r="1072" spans="1:13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  <c r="L1072"/>
      <c r="M1072"/>
    </row>
    <row r="1073" spans="1:11" customFormat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customFormat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customFormat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customFormat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customFormat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customFormat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customFormat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customFormat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customFormat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customFormat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customFormat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customFormat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customFormat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customFormat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customFormat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customFormat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4" s="2" customFormat="1">
      <c r="A1089" s="6">
        <v>11047</v>
      </c>
      <c r="B1089" s="2" t="s">
        <v>3733</v>
      </c>
      <c r="F1089" s="3"/>
      <c r="H1089" s="3"/>
      <c r="I1089" s="3"/>
      <c r="J1089" s="39" t="s">
        <v>3734</v>
      </c>
      <c r="K1089" s="39" t="s">
        <v>3735</v>
      </c>
      <c r="L1089" s="40"/>
      <c r="M1089" s="40"/>
    </row>
    <row r="1090" spans="1:14">
      <c r="A1090" s="3">
        <v>11032</v>
      </c>
      <c r="B1090" s="5" t="s">
        <v>6433</v>
      </c>
      <c r="J1090" s="39" t="s">
        <v>6446</v>
      </c>
      <c r="K1090" s="39" t="s">
        <v>6447</v>
      </c>
    </row>
    <row r="1091" spans="1:14">
      <c r="B1091" t="s">
        <v>6570</v>
      </c>
      <c r="J1091" s="1" t="s">
        <v>6571</v>
      </c>
      <c r="K1091" s="1" t="s">
        <v>6572</v>
      </c>
    </row>
    <row r="1092" spans="1:14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4">
      <c r="A1093">
        <v>10753</v>
      </c>
      <c r="B1093" t="s">
        <v>27</v>
      </c>
      <c r="J1093" s="1" t="s">
        <v>6738</v>
      </c>
      <c r="K1093" s="1" t="s">
        <v>6739</v>
      </c>
    </row>
    <row r="1094" spans="1:14">
      <c r="A1094">
        <v>12013</v>
      </c>
      <c r="B1094" t="s">
        <v>6737</v>
      </c>
      <c r="J1094" s="1" t="s">
        <v>6740</v>
      </c>
      <c r="K1094" s="1" t="s">
        <v>6741</v>
      </c>
    </row>
    <row r="1095" spans="1:14">
      <c r="A1095" s="7">
        <v>1522</v>
      </c>
      <c r="B1095" t="s">
        <v>6747</v>
      </c>
      <c r="J1095" s="1" t="s">
        <v>6751</v>
      </c>
      <c r="K1095" s="1" t="s">
        <v>6750</v>
      </c>
    </row>
    <row r="1096" spans="1:14">
      <c r="A1096">
        <v>4754</v>
      </c>
      <c r="B1096" t="s">
        <v>6753</v>
      </c>
      <c r="J1096" s="1" t="s">
        <v>6755</v>
      </c>
      <c r="K1096" s="1" t="s">
        <v>6756</v>
      </c>
    </row>
    <row r="1097" spans="1:14">
      <c r="A1097">
        <v>12119</v>
      </c>
      <c r="B1097" t="s">
        <v>6754</v>
      </c>
      <c r="J1097" s="1" t="s">
        <v>6757</v>
      </c>
      <c r="K1097" s="1" t="s">
        <v>6758</v>
      </c>
      <c r="N1097" s="1"/>
    </row>
    <row r="1098" spans="1:14">
      <c r="A1098">
        <v>12123</v>
      </c>
      <c r="B1098" t="s">
        <v>6760</v>
      </c>
      <c r="J1098" s="1" t="s">
        <v>6762</v>
      </c>
      <c r="K1098" s="1" t="s">
        <v>6763</v>
      </c>
    </row>
    <row r="1099" spans="1:14">
      <c r="A1099">
        <v>12144</v>
      </c>
      <c r="B1099" t="s">
        <v>6761</v>
      </c>
      <c r="J1099" s="1" t="s">
        <v>6769</v>
      </c>
      <c r="K1099" s="1" t="s">
        <v>6770</v>
      </c>
      <c r="N1099" s="1"/>
    </row>
    <row r="1100" spans="1:14">
      <c r="A1100">
        <v>12126</v>
      </c>
      <c r="B1100" t="s">
        <v>6765</v>
      </c>
      <c r="J1100" s="1" t="s">
        <v>6771</v>
      </c>
      <c r="K1100" s="1" t="s">
        <v>6772</v>
      </c>
    </row>
    <row r="1101" spans="1:14">
      <c r="A1101">
        <v>12135</v>
      </c>
      <c r="B1101" t="s">
        <v>6766</v>
      </c>
      <c r="J1101" s="1" t="s">
        <v>6773</v>
      </c>
      <c r="K1101" s="1" t="s">
        <v>6774</v>
      </c>
    </row>
    <row r="1102" spans="1:14">
      <c r="A1102">
        <v>12136</v>
      </c>
      <c r="B1102" t="s">
        <v>6767</v>
      </c>
      <c r="J1102" s="1" t="s">
        <v>6775</v>
      </c>
      <c r="K1102" s="1" t="s">
        <v>6776</v>
      </c>
    </row>
    <row r="1103" spans="1:14">
      <c r="A1103">
        <v>12137</v>
      </c>
      <c r="B1103" t="s">
        <v>6768</v>
      </c>
      <c r="J1103" s="1" t="s">
        <v>6777</v>
      </c>
      <c r="K1103" s="1" t="s">
        <v>6778</v>
      </c>
    </row>
    <row r="1104" spans="1:14">
      <c r="A1104">
        <v>1541</v>
      </c>
      <c r="B1104" t="s">
        <v>6764</v>
      </c>
      <c r="J1104" s="1" t="s">
        <v>6779</v>
      </c>
      <c r="K1104" s="1" t="s">
        <v>6780</v>
      </c>
    </row>
    <row r="1105" spans="1:11">
      <c r="A1105">
        <v>12124</v>
      </c>
      <c r="B1105" t="s">
        <v>6753</v>
      </c>
      <c r="J1105" s="1" t="s">
        <v>6782</v>
      </c>
      <c r="K1105" s="1" t="s">
        <v>6784</v>
      </c>
    </row>
    <row r="1106" spans="1:11">
      <c r="A1106">
        <v>12158</v>
      </c>
      <c r="B1106" t="s">
        <v>6781</v>
      </c>
      <c r="J1106" s="1" t="s">
        <v>6783</v>
      </c>
      <c r="K1106" s="1" t="s">
        <v>6785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52"/>
  <sheetViews>
    <sheetView tabSelected="1" workbookViewId="0">
      <selection activeCell="I22" sqref="I22"/>
    </sheetView>
  </sheetViews>
  <sheetFormatPr defaultRowHeight="15"/>
  <cols>
    <col min="1" max="1" width="15.85546875" style="38" bestFit="1" customWidth="1"/>
    <col min="2" max="2" width="13.85546875" bestFit="1" customWidth="1"/>
    <col min="3" max="3" width="13.42578125" bestFit="1" customWidth="1"/>
    <col min="4" max="4" width="10.42578125" bestFit="1" customWidth="1"/>
    <col min="5" max="5" width="36.42578125" bestFit="1" customWidth="1"/>
    <col min="6" max="6" width="18.42578125" style="36" bestFit="1" customWidth="1"/>
    <col min="7" max="7" width="10.140625" style="7" bestFit="1" customWidth="1"/>
    <col min="8" max="8" width="11.5703125" bestFit="1" customWidth="1"/>
    <col min="9" max="9" width="13.42578125" bestFit="1" customWidth="1"/>
    <col min="10" max="10" width="18.5703125" bestFit="1" customWidth="1"/>
    <col min="11" max="11" width="19.5703125" bestFit="1" customWidth="1"/>
    <col min="12" max="12" width="11.7109375" style="7" bestFit="1" customWidth="1"/>
    <col min="13" max="13" width="25.140625" style="7" bestFit="1" customWidth="1"/>
  </cols>
  <sheetData>
    <row r="1" spans="1:13">
      <c r="A1" s="38" t="s">
        <v>6445</v>
      </c>
      <c r="B1" t="s">
        <v>6742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38">
        <v>45792</v>
      </c>
      <c r="B2" t="s">
        <v>6744</v>
      </c>
      <c r="C2" t="s">
        <v>6435</v>
      </c>
      <c r="D2">
        <v>182</v>
      </c>
      <c r="E2" t="s">
        <v>22</v>
      </c>
      <c r="F2" s="37">
        <v>1198.24</v>
      </c>
      <c r="G2">
        <v>47.2</v>
      </c>
      <c r="H2" t="str">
        <f>VLOOKUP(D2,COORDENADAS!A:J,10,FALSE)</f>
        <v>-3.7429477</v>
      </c>
      <c r="I2" t="str">
        <f>VLOOKUP(D2,COORDENADAS!A:K,11,FALSE)</f>
        <v>-38.5599157</v>
      </c>
      <c r="J2" s="1" t="s">
        <v>6571</v>
      </c>
      <c r="K2" s="1" t="s">
        <v>6572</v>
      </c>
      <c r="L2" s="7">
        <f>VLOOKUP(C2,pesoCaminhao!C:G,5,0)</f>
        <v>1590</v>
      </c>
      <c r="M2" s="7" t="str">
        <f>VLOOKUP(D2,horarios!B:G,6,0)</f>
        <v>MANHA</v>
      </c>
    </row>
    <row r="3" spans="1:13">
      <c r="A3" s="38">
        <v>45792</v>
      </c>
      <c r="B3" t="s">
        <v>6749</v>
      </c>
      <c r="C3" t="s">
        <v>6506</v>
      </c>
      <c r="D3">
        <v>337</v>
      </c>
      <c r="E3" t="s">
        <v>40</v>
      </c>
      <c r="F3" s="37">
        <v>5917.94</v>
      </c>
      <c r="G3">
        <v>288.5</v>
      </c>
      <c r="H3" t="str">
        <f>VLOOKUP(D3,COORDENADAS!A:J,10,FALSE)</f>
        <v>-3.789045</v>
      </c>
      <c r="I3" t="str">
        <f>VLOOKUP(D3,COORDENADAS!A:K,11,FALSE)</f>
        <v>-38.5864455</v>
      </c>
      <c r="J3" s="1" t="s">
        <v>6571</v>
      </c>
      <c r="K3" s="1" t="s">
        <v>6572</v>
      </c>
      <c r="L3" s="7">
        <f>VLOOKUP(C3,pesoCaminhao!C:G,5,0)</f>
        <v>4900</v>
      </c>
      <c r="M3" s="7" t="str">
        <f>VLOOKUP(D3,horarios!B:G,6,0)</f>
        <v>DIURNO ALERTA</v>
      </c>
    </row>
    <row r="4" spans="1:13">
      <c r="A4" s="38">
        <v>45792</v>
      </c>
      <c r="B4" t="s">
        <v>6744</v>
      </c>
      <c r="C4" t="s">
        <v>6435</v>
      </c>
      <c r="D4">
        <v>465</v>
      </c>
      <c r="E4" t="s">
        <v>55</v>
      </c>
      <c r="F4" s="37">
        <v>928.2</v>
      </c>
      <c r="G4">
        <v>38.6</v>
      </c>
      <c r="H4" t="str">
        <f>VLOOKUP(D4,COORDENADAS!A:J,10,FALSE)</f>
        <v>-3.7135362</v>
      </c>
      <c r="I4" t="str">
        <f>VLOOKUP(D4,COORDENADAS!A:K,11,FALSE)</f>
        <v>-38.5885703</v>
      </c>
      <c r="J4" s="1" t="s">
        <v>6571</v>
      </c>
      <c r="K4" s="1" t="s">
        <v>6572</v>
      </c>
      <c r="L4" s="7">
        <f>VLOOKUP(C4,pesoCaminhao!C:G,5,0)</f>
        <v>1590</v>
      </c>
      <c r="M4" s="7" t="str">
        <f>VLOOKUP(D4,horarios!B:G,6,0)</f>
        <v>MANHA</v>
      </c>
    </row>
    <row r="5" spans="1:13">
      <c r="A5" s="38">
        <v>45792</v>
      </c>
      <c r="B5" t="s">
        <v>6752</v>
      </c>
      <c r="C5" t="s">
        <v>6732</v>
      </c>
      <c r="D5">
        <v>658</v>
      </c>
      <c r="E5" t="s">
        <v>80</v>
      </c>
      <c r="F5" s="37">
        <v>1447.2</v>
      </c>
      <c r="G5">
        <v>78.2</v>
      </c>
      <c r="H5" t="str">
        <f>VLOOKUP(D5,COORDENADAS!A:J,10,FALSE)</f>
        <v>-3.7466444</v>
      </c>
      <c r="I5" t="str">
        <f>VLOOKUP(D5,COORDENADAS!A:K,11,FALSE)</f>
        <v>-38.5504395</v>
      </c>
      <c r="J5" s="1" t="s">
        <v>6571</v>
      </c>
      <c r="K5" s="1" t="s">
        <v>6572</v>
      </c>
      <c r="L5" s="7">
        <f>VLOOKUP(C5,pesoCaminhao!C:G,5,0)</f>
        <v>1590</v>
      </c>
      <c r="M5" s="7" t="str">
        <f>VLOOKUP(D5,horarios!B:G,6,0)</f>
        <v>DIURNO ALERTA</v>
      </c>
    </row>
    <row r="6" spans="1:13">
      <c r="A6" s="38">
        <v>45792</v>
      </c>
      <c r="B6" t="s">
        <v>6748</v>
      </c>
      <c r="C6" t="s">
        <v>6434</v>
      </c>
      <c r="D6">
        <v>838</v>
      </c>
      <c r="E6" t="s">
        <v>121</v>
      </c>
      <c r="F6" s="37">
        <v>2877.26</v>
      </c>
      <c r="G6">
        <v>114.8</v>
      </c>
      <c r="H6" t="str">
        <f>VLOOKUP(D6,COORDENADAS!A:J,10,FALSE)</f>
        <v>-3.7440036</v>
      </c>
      <c r="I6" t="str">
        <f>VLOOKUP(D6,COORDENADAS!A:K,11,FALSE)</f>
        <v>-38.5080673</v>
      </c>
      <c r="J6" s="1" t="s">
        <v>6571</v>
      </c>
      <c r="K6" s="1" t="s">
        <v>6572</v>
      </c>
      <c r="L6" s="7">
        <f>VLOOKUP(C6,pesoCaminhao!C:G,5,0)</f>
        <v>1590</v>
      </c>
      <c r="M6" s="7" t="str">
        <f>VLOOKUP(D6,horarios!B:G,6,0)</f>
        <v>DIURNO ALERTA</v>
      </c>
    </row>
    <row r="7" spans="1:13">
      <c r="A7" s="38">
        <v>45792</v>
      </c>
      <c r="B7" t="s">
        <v>6749</v>
      </c>
      <c r="C7" t="s">
        <v>6506</v>
      </c>
      <c r="D7">
        <v>874</v>
      </c>
      <c r="E7" t="s">
        <v>131</v>
      </c>
      <c r="F7" s="37">
        <v>5215.18</v>
      </c>
      <c r="G7">
        <v>262.3</v>
      </c>
      <c r="H7" t="str">
        <f>VLOOKUP(D7,COORDENADAS!A:J,10,FALSE)</f>
        <v>-3.782635</v>
      </c>
      <c r="I7" t="str">
        <f>VLOOKUP(D7,COORDENADAS!A:K,11,FALSE)</f>
        <v>-38.5538401</v>
      </c>
      <c r="J7" s="1" t="s">
        <v>6571</v>
      </c>
      <c r="K7" s="1" t="s">
        <v>6572</v>
      </c>
      <c r="L7" s="7">
        <f>VLOOKUP(C7,pesoCaminhao!C:G,5,0)</f>
        <v>4900</v>
      </c>
      <c r="M7" s="7" t="str">
        <f>VLOOKUP(D7,horarios!B:G,6,0)</f>
        <v>DIURNO ALERTA</v>
      </c>
    </row>
    <row r="8" spans="1:13">
      <c r="A8" s="38">
        <v>45792</v>
      </c>
      <c r="B8" t="s">
        <v>6748</v>
      </c>
      <c r="C8" t="s">
        <v>6434</v>
      </c>
      <c r="D8">
        <v>942</v>
      </c>
      <c r="E8" t="s">
        <v>144</v>
      </c>
      <c r="F8" s="37">
        <v>8151.17</v>
      </c>
      <c r="G8">
        <v>408.1</v>
      </c>
      <c r="H8" t="str">
        <f>VLOOKUP(D8,COORDENADAS!A:J,10,FALSE)</f>
        <v>-3.7407932</v>
      </c>
      <c r="I8" t="str">
        <f>VLOOKUP(D8,COORDENADAS!A:K,11,FALSE)</f>
        <v>-38.516113</v>
      </c>
      <c r="J8" s="1" t="s">
        <v>6571</v>
      </c>
      <c r="K8" s="1" t="s">
        <v>6572</v>
      </c>
      <c r="L8" s="7">
        <f>VLOOKUP(C8,pesoCaminhao!C:G,5,0)</f>
        <v>1590</v>
      </c>
      <c r="M8" s="7" t="str">
        <f>VLOOKUP(D8,horarios!B:G,6,0)</f>
        <v>DIURNO ALERTA</v>
      </c>
    </row>
    <row r="9" spans="1:13">
      <c r="A9" s="38">
        <v>45792</v>
      </c>
      <c r="B9" t="s">
        <v>6746</v>
      </c>
      <c r="C9" t="s">
        <v>6431</v>
      </c>
      <c r="D9">
        <v>950</v>
      </c>
      <c r="E9" t="s">
        <v>146</v>
      </c>
      <c r="F9" s="37">
        <v>12875.19</v>
      </c>
      <c r="G9">
        <v>642.29999999999995</v>
      </c>
      <c r="H9" t="str">
        <f>VLOOKUP(D9,COORDENADAS!A:J,10,FALSE)</f>
        <v>-3.7233183</v>
      </c>
      <c r="I9" t="str">
        <f>VLOOKUP(D9,COORDENADAS!A:K,11,FALSE)</f>
        <v>-38.5963513</v>
      </c>
      <c r="J9" s="1" t="s">
        <v>6571</v>
      </c>
      <c r="K9" s="1" t="s">
        <v>6572</v>
      </c>
      <c r="L9" s="7">
        <f>VLOOKUP(C9,pesoCaminhao!C:G,5,0)</f>
        <v>1590</v>
      </c>
      <c r="M9" s="7" t="str">
        <f>VLOOKUP(D9,horarios!B:G,6,0)</f>
        <v>DIURNO ALERTA</v>
      </c>
    </row>
    <row r="10" spans="1:13" ht="15.75" customHeight="1">
      <c r="A10" s="38">
        <v>45792</v>
      </c>
      <c r="B10" t="s">
        <v>6749</v>
      </c>
      <c r="C10" t="s">
        <v>6506</v>
      </c>
      <c r="D10">
        <v>954</v>
      </c>
      <c r="E10" t="s">
        <v>147</v>
      </c>
      <c r="F10" s="37">
        <v>7686.15</v>
      </c>
      <c r="G10">
        <v>405</v>
      </c>
      <c r="H10" t="str">
        <f>VLOOKUP(D10,COORDENADAS!A:J,10,FALSE)</f>
        <v>-3.8301305</v>
      </c>
      <c r="I10" t="str">
        <f>VLOOKUP(D10,COORDENADAS!A:K,11,FALSE)</f>
        <v>-38.4875383</v>
      </c>
      <c r="J10" s="1" t="s">
        <v>6571</v>
      </c>
      <c r="K10" s="1" t="s">
        <v>6572</v>
      </c>
      <c r="L10" s="7">
        <f>VLOOKUP(C10,pesoCaminhao!C:G,5,0)</f>
        <v>4900</v>
      </c>
      <c r="M10" s="7" t="str">
        <f>VLOOKUP(D10,horarios!B:G,6,0)</f>
        <v>DIURNO ALERTA</v>
      </c>
    </row>
    <row r="11" spans="1:13">
      <c r="A11" s="38">
        <v>45792</v>
      </c>
      <c r="B11" t="s">
        <v>6748</v>
      </c>
      <c r="C11" t="s">
        <v>6434</v>
      </c>
      <c r="D11">
        <v>958</v>
      </c>
      <c r="E11" t="s">
        <v>148</v>
      </c>
      <c r="F11" s="37">
        <v>7914.04</v>
      </c>
      <c r="G11">
        <v>380.7</v>
      </c>
      <c r="H11" t="str">
        <f>VLOOKUP(D11,COORDENADAS!A:J,10,FALSE)</f>
        <v>-3.7338116</v>
      </c>
      <c r="I11" t="str">
        <f>VLOOKUP(D11,COORDENADAS!A:K,11,FALSE)</f>
        <v>-38.5136501</v>
      </c>
      <c r="J11" s="1" t="s">
        <v>6571</v>
      </c>
      <c r="K11" s="1" t="s">
        <v>6572</v>
      </c>
      <c r="L11" s="7">
        <f>VLOOKUP(C11,pesoCaminhao!C:G,5,0)</f>
        <v>1590</v>
      </c>
      <c r="M11" s="7" t="str">
        <f>VLOOKUP(D11,horarios!B:G,6,0)</f>
        <v>DIURNO ALERTA</v>
      </c>
    </row>
    <row r="12" spans="1:13">
      <c r="A12" s="38">
        <v>45792</v>
      </c>
      <c r="B12" t="s">
        <v>6744</v>
      </c>
      <c r="C12" t="s">
        <v>6435</v>
      </c>
      <c r="D12">
        <v>967</v>
      </c>
      <c r="E12" t="s">
        <v>150</v>
      </c>
      <c r="F12" s="37">
        <v>5514.24</v>
      </c>
      <c r="G12">
        <v>251.6</v>
      </c>
      <c r="H12" t="str">
        <f>VLOOKUP(D12,COORDENADAS!A:J,10,FALSE)</f>
        <v>-3.7374817</v>
      </c>
      <c r="I12" t="str">
        <f>VLOOKUP(D12,COORDENADAS!A:K,11,FALSE)</f>
        <v>-38.5204755</v>
      </c>
      <c r="J12" s="1" t="s">
        <v>6571</v>
      </c>
      <c r="K12" s="1" t="s">
        <v>6572</v>
      </c>
      <c r="L12" s="7">
        <f>VLOOKUP(C12,pesoCaminhao!C:G,5,0)</f>
        <v>1590</v>
      </c>
      <c r="M12" s="7" t="str">
        <f>VLOOKUP(D12,horarios!B:G,6,0)</f>
        <v>DIURNO ALERTA</v>
      </c>
    </row>
    <row r="13" spans="1:13">
      <c r="A13" s="38">
        <v>45792</v>
      </c>
      <c r="B13" t="s">
        <v>6746</v>
      </c>
      <c r="C13" t="s">
        <v>6431</v>
      </c>
      <c r="D13">
        <v>989</v>
      </c>
      <c r="E13" t="s">
        <v>155</v>
      </c>
      <c r="F13" s="37">
        <v>11844.84</v>
      </c>
      <c r="G13">
        <v>595.4</v>
      </c>
      <c r="H13" t="str">
        <f>VLOOKUP(D13,COORDENADAS!A:J,10,FALSE)</f>
        <v>-3.7049139</v>
      </c>
      <c r="I13" t="str">
        <f>VLOOKUP(D13,COORDENADAS!A:K,11,FALSE)</f>
        <v>-38.5780082</v>
      </c>
      <c r="J13" s="1" t="s">
        <v>6571</v>
      </c>
      <c r="K13" s="1" t="s">
        <v>6572</v>
      </c>
      <c r="L13" s="7">
        <f>VLOOKUP(C13,pesoCaminhao!C:G,5,0)</f>
        <v>1590</v>
      </c>
      <c r="M13" s="7" t="str">
        <f>VLOOKUP(D13,horarios!B:G,6,0)</f>
        <v>DIURNO ALERTA</v>
      </c>
    </row>
    <row r="14" spans="1:13">
      <c r="A14" s="38">
        <v>45792</v>
      </c>
      <c r="B14" t="s">
        <v>6749</v>
      </c>
      <c r="C14" t="s">
        <v>6506</v>
      </c>
      <c r="D14">
        <v>1004</v>
      </c>
      <c r="E14" t="s">
        <v>159</v>
      </c>
      <c r="F14" s="37">
        <v>7346.62</v>
      </c>
      <c r="G14">
        <v>369.8</v>
      </c>
      <c r="H14" t="str">
        <f>VLOOKUP(D14,COORDENADAS!A:J,10,FALSE)</f>
        <v>-3.8009513</v>
      </c>
      <c r="I14" t="str">
        <f>VLOOKUP(D14,COORDENADAS!A:K,11,FALSE)</f>
        <v>-38.586656</v>
      </c>
      <c r="J14" s="1" t="s">
        <v>6571</v>
      </c>
      <c r="K14" s="1" t="s">
        <v>6572</v>
      </c>
      <c r="L14" s="7">
        <f>VLOOKUP(C14,pesoCaminhao!C:G,5,0)</f>
        <v>4900</v>
      </c>
      <c r="M14" s="7" t="str">
        <f>VLOOKUP(D14,horarios!B:G,6,0)</f>
        <v>DIURNO ALERTA</v>
      </c>
    </row>
    <row r="15" spans="1:13">
      <c r="A15" s="38">
        <v>45792</v>
      </c>
      <c r="B15" t="s">
        <v>6749</v>
      </c>
      <c r="C15" t="s">
        <v>6506</v>
      </c>
      <c r="D15">
        <v>1006</v>
      </c>
      <c r="E15" t="s">
        <v>160</v>
      </c>
      <c r="F15" s="37">
        <v>6539.84</v>
      </c>
      <c r="G15">
        <v>311</v>
      </c>
      <c r="H15" t="str">
        <f>VLOOKUP(D15,COORDENADAS!A:J,10,FALSE)</f>
        <v>-3.8194034</v>
      </c>
      <c r="I15" t="str">
        <f>VLOOKUP(D15,COORDENADAS!A:K,11,FALSE)</f>
        <v>-38.4963739</v>
      </c>
      <c r="J15" s="1" t="s">
        <v>6571</v>
      </c>
      <c r="K15" s="1" t="s">
        <v>6572</v>
      </c>
      <c r="L15" s="7">
        <f>VLOOKUP(C15,pesoCaminhao!C:G,5,0)</f>
        <v>4900</v>
      </c>
      <c r="M15" s="7" t="str">
        <f>VLOOKUP(D15,horarios!B:G,6,0)</f>
        <v>DIURNO ALERTA</v>
      </c>
    </row>
    <row r="16" spans="1:13">
      <c r="A16" s="38">
        <v>45792</v>
      </c>
      <c r="B16" t="s">
        <v>6743</v>
      </c>
      <c r="C16" t="s">
        <v>6436</v>
      </c>
      <c r="D16">
        <v>1025</v>
      </c>
      <c r="E16" t="s">
        <v>164</v>
      </c>
      <c r="F16" s="37">
        <v>6180.56</v>
      </c>
      <c r="G16">
        <v>303.60000000000002</v>
      </c>
      <c r="H16" t="str">
        <f>VLOOKUP(D16,COORDENADAS!A:J,10,FALSE)</f>
        <v>-3.7960364</v>
      </c>
      <c r="I16" t="str">
        <f>VLOOKUP(D16,COORDENADAS!A:K,11,FALSE)</f>
        <v>-38.4990562</v>
      </c>
      <c r="J16" s="1" t="s">
        <v>6571</v>
      </c>
      <c r="K16" s="1" t="s">
        <v>6572</v>
      </c>
      <c r="L16" s="7">
        <f>VLOOKUP(C16,pesoCaminhao!C:G,5,0)</f>
        <v>1590</v>
      </c>
      <c r="M16" s="7" t="str">
        <f>VLOOKUP(D16,horarios!B:G,6,0)</f>
        <v>DIURNO ALERTA</v>
      </c>
    </row>
    <row r="17" spans="1:13">
      <c r="A17" s="38">
        <v>45792</v>
      </c>
      <c r="B17" t="s">
        <v>6749</v>
      </c>
      <c r="C17" t="s">
        <v>6506</v>
      </c>
      <c r="D17">
        <v>1034</v>
      </c>
      <c r="E17" t="s">
        <v>165</v>
      </c>
      <c r="F17" s="37">
        <v>5633.16</v>
      </c>
      <c r="G17">
        <v>274.7</v>
      </c>
      <c r="H17" t="str">
        <f>VLOOKUP(D17,COORDENADAS!A:J,10,FALSE)</f>
        <v>-3.83055313</v>
      </c>
      <c r="I17" t="str">
        <f>VLOOKUP(D17,COORDENADAS!A:K,11,FALSE)</f>
        <v>-38.56049735</v>
      </c>
      <c r="J17" s="1" t="s">
        <v>6571</v>
      </c>
      <c r="K17" s="1" t="s">
        <v>6572</v>
      </c>
      <c r="L17" s="7">
        <f>VLOOKUP(C17,pesoCaminhao!C:G,5,0)</f>
        <v>4900</v>
      </c>
      <c r="M17" s="7" t="str">
        <f>VLOOKUP(D17,horarios!B:G,6,0)</f>
        <v>DIURNO ALERTA</v>
      </c>
    </row>
    <row r="18" spans="1:13">
      <c r="A18" s="38">
        <v>45792</v>
      </c>
      <c r="B18" t="s">
        <v>6749</v>
      </c>
      <c r="C18" t="s">
        <v>6506</v>
      </c>
      <c r="D18">
        <v>1043</v>
      </c>
      <c r="E18" t="s">
        <v>167</v>
      </c>
      <c r="F18" s="37">
        <v>3088.35</v>
      </c>
      <c r="G18">
        <v>164</v>
      </c>
      <c r="H18" t="str">
        <f>VLOOKUP(D18,COORDENADAS!A:J,10,FALSE)</f>
        <v>-3.787502</v>
      </c>
      <c r="I18" t="str">
        <f>VLOOKUP(D18,COORDENADAS!A:K,11,FALSE)</f>
        <v>-38.547114</v>
      </c>
      <c r="J18" s="1" t="s">
        <v>6571</v>
      </c>
      <c r="K18" s="1" t="s">
        <v>6572</v>
      </c>
      <c r="L18" s="7">
        <f>VLOOKUP(C18,pesoCaminhao!C:G,5,0)</f>
        <v>4900</v>
      </c>
      <c r="M18" s="7" t="str">
        <f>VLOOKUP(D18,horarios!B:G,6,0)</f>
        <v>DIURNO ALERTA</v>
      </c>
    </row>
    <row r="19" spans="1:13">
      <c r="A19" s="38">
        <v>45792</v>
      </c>
      <c r="B19" t="s">
        <v>6749</v>
      </c>
      <c r="C19" t="s">
        <v>6506</v>
      </c>
      <c r="D19">
        <v>1049</v>
      </c>
      <c r="E19" t="s">
        <v>170</v>
      </c>
      <c r="F19" s="37">
        <v>3195.27</v>
      </c>
      <c r="G19">
        <v>132.80000000000001</v>
      </c>
      <c r="H19" t="str">
        <f>VLOOKUP(D19,COORDENADAS!A:J,10,FALSE)</f>
        <v>-3.7955137</v>
      </c>
      <c r="I19" t="str">
        <f>VLOOKUP(D19,COORDENADAS!A:K,11,FALSE)</f>
        <v>-38.4901664</v>
      </c>
      <c r="J19" s="1" t="s">
        <v>6571</v>
      </c>
      <c r="K19" s="1" t="s">
        <v>6572</v>
      </c>
      <c r="L19" s="7">
        <f>VLOOKUP(C19,pesoCaminhao!C:G,5,0)</f>
        <v>4900</v>
      </c>
      <c r="M19" s="7" t="str">
        <f>VLOOKUP(D19,horarios!B:G,6,0)</f>
        <v>DIURNO ALERTA</v>
      </c>
    </row>
    <row r="20" spans="1:13">
      <c r="A20" s="38">
        <v>45792</v>
      </c>
      <c r="B20" t="s">
        <v>6748</v>
      </c>
      <c r="C20" t="s">
        <v>6434</v>
      </c>
      <c r="D20">
        <v>1058</v>
      </c>
      <c r="E20" t="s">
        <v>174</v>
      </c>
      <c r="F20" s="37">
        <v>5267.97</v>
      </c>
      <c r="G20">
        <v>226.8</v>
      </c>
      <c r="H20" t="str">
        <f>VLOOKUP(D20,COORDENADAS!A:J,10,FALSE)</f>
        <v>-3.7344387</v>
      </c>
      <c r="I20" t="str">
        <f>VLOOKUP(D20,COORDENADAS!A:K,11,FALSE)</f>
        <v>-38.4922603</v>
      </c>
      <c r="J20" s="1" t="s">
        <v>6571</v>
      </c>
      <c r="K20" s="1" t="s">
        <v>6572</v>
      </c>
      <c r="L20" s="7">
        <f>VLOOKUP(C20,pesoCaminhao!C:G,5,0)</f>
        <v>1590</v>
      </c>
      <c r="M20" s="7" t="str">
        <f>VLOOKUP(D20,horarios!B:G,6,0)</f>
        <v>DIURNO ALERTA</v>
      </c>
    </row>
    <row r="21" spans="1:13">
      <c r="A21" s="38">
        <v>45792</v>
      </c>
      <c r="B21" t="s">
        <v>6743</v>
      </c>
      <c r="C21" t="s">
        <v>6436</v>
      </c>
      <c r="D21">
        <v>1482</v>
      </c>
      <c r="E21" t="s">
        <v>229</v>
      </c>
      <c r="F21" s="37">
        <v>5930.26</v>
      </c>
      <c r="G21">
        <v>298.3</v>
      </c>
      <c r="H21" t="str">
        <f>VLOOKUP(D21,COORDENADAS!A:J,10,FALSE)</f>
        <v>-3.7882169</v>
      </c>
      <c r="I21" t="str">
        <f>VLOOKUP(D21,COORDENADAS!A:K,11,FALSE)</f>
        <v>-38.50204381</v>
      </c>
      <c r="J21" s="1" t="s">
        <v>6571</v>
      </c>
      <c r="K21" s="1" t="s">
        <v>6572</v>
      </c>
      <c r="L21" s="7">
        <f>VLOOKUP(C21,pesoCaminhao!C:G,5,0)</f>
        <v>1590</v>
      </c>
      <c r="M21" s="7" t="str">
        <f>VLOOKUP(D21,horarios!B:G,6,0)</f>
        <v>DIURNO ALERTA</v>
      </c>
    </row>
    <row r="22" spans="1:13">
      <c r="A22" s="38">
        <v>45792</v>
      </c>
      <c r="B22" t="s">
        <v>6749</v>
      </c>
      <c r="C22" t="s">
        <v>6506</v>
      </c>
      <c r="D22">
        <v>2309</v>
      </c>
      <c r="E22" t="s">
        <v>323</v>
      </c>
      <c r="F22" s="37">
        <v>4507.42</v>
      </c>
      <c r="G22">
        <v>209.9</v>
      </c>
      <c r="H22" t="str">
        <f>VLOOKUP(D22,COORDENADAS!A:J,10,FALSE)</f>
        <v>-3.7495749</v>
      </c>
      <c r="I22" t="str">
        <f>VLOOKUP(D22,COORDENADAS!A:K,11,FALSE)</f>
        <v>-38.5285489</v>
      </c>
      <c r="J22" s="1" t="s">
        <v>6571</v>
      </c>
      <c r="K22" s="1" t="s">
        <v>6572</v>
      </c>
      <c r="L22" s="7">
        <f>VLOOKUP(C22,pesoCaminhao!C:G,5,0)</f>
        <v>4900</v>
      </c>
      <c r="M22" s="7" t="str">
        <f>VLOOKUP(D22,horarios!B:G,6,0)</f>
        <v>DIURNO ALERTA</v>
      </c>
    </row>
    <row r="23" spans="1:13">
      <c r="A23" s="38">
        <v>45792</v>
      </c>
      <c r="B23" s="4" t="s">
        <v>6752</v>
      </c>
      <c r="C23" t="s">
        <v>6732</v>
      </c>
      <c r="D23">
        <v>3784</v>
      </c>
      <c r="E23" t="s">
        <v>503</v>
      </c>
      <c r="F23" s="37">
        <v>2310</v>
      </c>
      <c r="G23">
        <v>66</v>
      </c>
      <c r="H23" t="str">
        <f>VLOOKUP(D23,COORDENADAS!A:J,10,FALSE)</f>
        <v>-3.7555418</v>
      </c>
      <c r="I23" t="str">
        <f>VLOOKUP(D23,COORDENADAS!A:K,11,FALSE)</f>
        <v>-38.5303956</v>
      </c>
      <c r="J23" s="1" t="s">
        <v>6571</v>
      </c>
      <c r="K23" s="1" t="s">
        <v>6572</v>
      </c>
      <c r="L23" s="7">
        <f>VLOOKUP(C23,pesoCaminhao!C:G,5,0)</f>
        <v>1590</v>
      </c>
      <c r="M23" s="7" t="str">
        <f>VLOOKUP(D23,horarios!B:G,6,0)</f>
        <v>MANHA</v>
      </c>
    </row>
    <row r="24" spans="1:13">
      <c r="A24" s="38">
        <v>45792</v>
      </c>
      <c r="B24" s="4" t="s">
        <v>6752</v>
      </c>
      <c r="C24" t="s">
        <v>6732</v>
      </c>
      <c r="D24">
        <v>3815</v>
      </c>
      <c r="E24" t="s">
        <v>507</v>
      </c>
      <c r="F24" s="37">
        <v>1255.56</v>
      </c>
      <c r="G24">
        <v>54.6</v>
      </c>
      <c r="H24" t="str">
        <f>VLOOKUP(D24,COORDENADAS!A:J,10,FALSE)</f>
        <v>-3.7277865</v>
      </c>
      <c r="I24" t="str">
        <f>VLOOKUP(D24,COORDENADAS!A:K,11,FALSE)</f>
        <v>-38.4862037</v>
      </c>
      <c r="J24" s="1" t="s">
        <v>6571</v>
      </c>
      <c r="K24" s="1" t="s">
        <v>6572</v>
      </c>
      <c r="L24" s="7">
        <f>VLOOKUP(C24,pesoCaminhao!C:G,5,0)</f>
        <v>1590</v>
      </c>
      <c r="M24" s="7" t="str">
        <f>VLOOKUP(D24,horarios!B:G,6,0)</f>
        <v>MANHA</v>
      </c>
    </row>
    <row r="25" spans="1:13">
      <c r="A25" s="38">
        <v>45792</v>
      </c>
      <c r="B25" s="4" t="s">
        <v>6752</v>
      </c>
      <c r="C25" t="s">
        <v>6732</v>
      </c>
      <c r="D25">
        <v>3944</v>
      </c>
      <c r="E25" t="s">
        <v>527</v>
      </c>
      <c r="F25" s="37">
        <v>1291.68</v>
      </c>
      <c r="G25">
        <v>46.2</v>
      </c>
      <c r="H25" t="str">
        <f>VLOOKUP(D25,COORDENADAS!A:J,10,FALSE)</f>
        <v>-3.7399659</v>
      </c>
      <c r="I25" t="str">
        <f>VLOOKUP(D25,COORDENADAS!A:K,11,FALSE)</f>
        <v>-38.5075747</v>
      </c>
      <c r="J25" s="1" t="s">
        <v>6571</v>
      </c>
      <c r="K25" s="1" t="s">
        <v>6572</v>
      </c>
      <c r="L25" s="7">
        <f>VLOOKUP(C25,pesoCaminhao!C:G,5,0)</f>
        <v>1590</v>
      </c>
      <c r="M25" s="7" t="str">
        <f>VLOOKUP(D25,horarios!B:G,6,0)</f>
        <v>MANHA</v>
      </c>
    </row>
    <row r="26" spans="1:13">
      <c r="A26" s="38">
        <v>45792</v>
      </c>
      <c r="B26" s="4" t="s">
        <v>6752</v>
      </c>
      <c r="C26" t="s">
        <v>6732</v>
      </c>
      <c r="D26">
        <v>4009</v>
      </c>
      <c r="E26" t="s">
        <v>538</v>
      </c>
      <c r="F26" s="37">
        <v>1385.4</v>
      </c>
      <c r="G26">
        <v>40.200000000000003</v>
      </c>
      <c r="H26" t="str">
        <f>VLOOKUP(D26,COORDENADAS!A:J,10,FALSE)</f>
        <v>-3.7373679</v>
      </c>
      <c r="I26" t="str">
        <f>VLOOKUP(D26,COORDENADAS!A:K,11,FALSE)</f>
        <v>-38.4974441</v>
      </c>
      <c r="J26" s="1" t="s">
        <v>6571</v>
      </c>
      <c r="K26" s="1" t="s">
        <v>6572</v>
      </c>
      <c r="L26" s="7">
        <f>VLOOKUP(C26,pesoCaminhao!C:G,5,0)</f>
        <v>1590</v>
      </c>
      <c r="M26" s="7" t="str">
        <f>VLOOKUP(D26,horarios!B:G,6,0)</f>
        <v>MANHA</v>
      </c>
    </row>
    <row r="27" spans="1:13">
      <c r="A27" s="38">
        <v>45792</v>
      </c>
      <c r="B27" s="4" t="s">
        <v>6748</v>
      </c>
      <c r="C27" t="s">
        <v>6434</v>
      </c>
      <c r="D27">
        <v>4029</v>
      </c>
      <c r="E27" t="s">
        <v>542</v>
      </c>
      <c r="F27" s="37">
        <v>7057.31</v>
      </c>
      <c r="G27" s="7">
        <v>309.10000000000002</v>
      </c>
      <c r="H27" t="str">
        <f>VLOOKUP(D27,COORDENADAS!A:J,10,FALSE)</f>
        <v>-3.7411822</v>
      </c>
      <c r="I27" t="str">
        <f>VLOOKUP(D27,COORDENADAS!A:K,11,FALSE)</f>
        <v>-38.5041525</v>
      </c>
      <c r="J27" s="1" t="s">
        <v>6571</v>
      </c>
      <c r="K27" s="1" t="s">
        <v>6572</v>
      </c>
      <c r="L27" s="7">
        <f>VLOOKUP(C27,pesoCaminhao!C:G,5,0)</f>
        <v>1590</v>
      </c>
      <c r="M27" s="7" t="str">
        <f>VLOOKUP(D27,horarios!B:G,6,0)</f>
        <v>DIURNO ALERTA</v>
      </c>
    </row>
    <row r="28" spans="1:13">
      <c r="A28" s="38">
        <v>45792</v>
      </c>
      <c r="B28" s="4" t="s">
        <v>6752</v>
      </c>
      <c r="C28" t="s">
        <v>6732</v>
      </c>
      <c r="D28">
        <v>4111</v>
      </c>
      <c r="E28" t="s">
        <v>554</v>
      </c>
      <c r="F28" s="37">
        <v>150.84</v>
      </c>
      <c r="G28" s="7">
        <v>32.4</v>
      </c>
      <c r="H28" t="str">
        <f>VLOOKUP(D28,COORDENADAS!A:J,10,FALSE)</f>
        <v>-3.746476</v>
      </c>
      <c r="I28" t="str">
        <f>VLOOKUP(D28,COORDENADAS!A:K,11,FALSE)</f>
        <v>-38.5313805</v>
      </c>
      <c r="J28" s="1" t="s">
        <v>6571</v>
      </c>
      <c r="K28" s="1" t="s">
        <v>6572</v>
      </c>
      <c r="L28" s="7">
        <f>VLOOKUP(C28,pesoCaminhao!C:G,5,0)</f>
        <v>1590</v>
      </c>
      <c r="M28" s="7" t="str">
        <f>VLOOKUP(D28,horarios!B:G,6,0)</f>
        <v>MANHA</v>
      </c>
    </row>
    <row r="29" spans="1:13">
      <c r="A29" s="38">
        <v>45792</v>
      </c>
      <c r="B29" t="s">
        <v>6752</v>
      </c>
      <c r="C29" t="s">
        <v>6732</v>
      </c>
      <c r="D29">
        <v>4141</v>
      </c>
      <c r="E29" t="s">
        <v>561</v>
      </c>
      <c r="F29" s="37">
        <v>4640.5200000000004</v>
      </c>
      <c r="G29" s="7">
        <v>165</v>
      </c>
      <c r="H29" t="str">
        <f>VLOOKUP(D29,COORDENADAS!A:J,10,FALSE)</f>
        <v>-3.7274751</v>
      </c>
      <c r="I29" t="str">
        <f>VLOOKUP(D29,COORDENADAS!A:K,11,FALSE)</f>
        <v>-38.4937798</v>
      </c>
      <c r="J29" s="1" t="s">
        <v>6571</v>
      </c>
      <c r="K29" s="1" t="s">
        <v>6572</v>
      </c>
      <c r="L29" s="7">
        <f>VLOOKUP(C29,pesoCaminhao!C:G,5,0)</f>
        <v>1590</v>
      </c>
      <c r="M29" s="7" t="str">
        <f>VLOOKUP(D29,horarios!B:G,6,0)</f>
        <v>MANHA</v>
      </c>
    </row>
    <row r="30" spans="1:13">
      <c r="A30" s="38">
        <v>45792</v>
      </c>
      <c r="B30" t="s">
        <v>6752</v>
      </c>
      <c r="C30" t="s">
        <v>6732</v>
      </c>
      <c r="D30">
        <v>4197</v>
      </c>
      <c r="E30" t="s">
        <v>568</v>
      </c>
      <c r="F30" s="37">
        <v>382.56</v>
      </c>
      <c r="G30" s="7">
        <v>27.6</v>
      </c>
      <c r="H30" t="str">
        <f>VLOOKUP(D30,COORDENADAS!A:J,10,FALSE)</f>
        <v>-3.7306636</v>
      </c>
      <c r="I30" t="str">
        <f>VLOOKUP(D30,COORDENADAS!A:K,11,FALSE)</f>
        <v>-38.5131575</v>
      </c>
      <c r="J30" s="1" t="s">
        <v>6571</v>
      </c>
      <c r="K30" s="1" t="s">
        <v>6572</v>
      </c>
      <c r="L30" s="7">
        <f>VLOOKUP(C30,pesoCaminhao!C:G,5,0)</f>
        <v>1590</v>
      </c>
      <c r="M30" s="7" t="str">
        <f>VLOOKUP(D30,horarios!B:G,6,0)</f>
        <v>MANHA</v>
      </c>
    </row>
    <row r="31" spans="1:13">
      <c r="A31" s="38">
        <v>45792</v>
      </c>
      <c r="B31" t="s">
        <v>6744</v>
      </c>
      <c r="C31" t="s">
        <v>6435</v>
      </c>
      <c r="D31">
        <v>4202</v>
      </c>
      <c r="E31" t="s">
        <v>569</v>
      </c>
      <c r="F31" s="37">
        <v>860.54</v>
      </c>
      <c r="G31" s="7">
        <v>26.6</v>
      </c>
      <c r="H31" t="str">
        <f>VLOOKUP(D31,COORDENADAS!A:J,10,FALSE)</f>
        <v>-3.71767679</v>
      </c>
      <c r="I31" t="str">
        <f>VLOOKUP(D31,COORDENADAS!A:K,11,FALSE)</f>
        <v>-38.57899347</v>
      </c>
      <c r="J31" s="1" t="s">
        <v>6571</v>
      </c>
      <c r="K31" s="1" t="s">
        <v>6572</v>
      </c>
      <c r="L31" s="7">
        <f>VLOOKUP(C31,pesoCaminhao!C:G,5,0)</f>
        <v>1590</v>
      </c>
      <c r="M31" s="7" t="str">
        <f>VLOOKUP(D31,horarios!B:G,6,0)</f>
        <v>MANHA</v>
      </c>
    </row>
    <row r="32" spans="1:13">
      <c r="A32" s="38">
        <v>45792</v>
      </c>
      <c r="B32" t="s">
        <v>6743</v>
      </c>
      <c r="C32" t="s">
        <v>6436</v>
      </c>
      <c r="D32">
        <v>4271</v>
      </c>
      <c r="E32" t="s">
        <v>584</v>
      </c>
      <c r="F32" s="37">
        <v>1721.28</v>
      </c>
      <c r="G32" s="7">
        <v>55.8</v>
      </c>
      <c r="H32" t="str">
        <f>VLOOKUP(D32,COORDENADAS!A:J,10,FALSE)</f>
        <v>-3.7430401</v>
      </c>
      <c r="I32" t="str">
        <f>VLOOKUP(D32,COORDENADAS!A:K,11,FALSE)</f>
        <v>-38.4859163</v>
      </c>
      <c r="J32" s="1" t="s">
        <v>6571</v>
      </c>
      <c r="K32" s="1" t="s">
        <v>6572</v>
      </c>
      <c r="L32" s="7">
        <f>VLOOKUP(C32,pesoCaminhao!C:G,5,0)</f>
        <v>1590</v>
      </c>
      <c r="M32" s="7" t="str">
        <f>VLOOKUP(D32,horarios!B:G,6,0)</f>
        <v>MANHA</v>
      </c>
    </row>
    <row r="33" spans="1:13">
      <c r="A33" s="38">
        <v>45792</v>
      </c>
      <c r="B33" t="s">
        <v>6743</v>
      </c>
      <c r="C33" t="s">
        <v>6436</v>
      </c>
      <c r="D33">
        <v>4284</v>
      </c>
      <c r="E33" t="s">
        <v>588</v>
      </c>
      <c r="F33" s="36">
        <v>1769.28</v>
      </c>
      <c r="G33" s="7">
        <v>55.8</v>
      </c>
      <c r="H33" t="str">
        <f>VLOOKUP(D33,COORDENADAS!A:J,10,FALSE)</f>
        <v>-3.772043</v>
      </c>
      <c r="I33" t="str">
        <f>VLOOKUP(D33,COORDENADAS!A:K,11,FALSE)</f>
        <v>-38.4828363</v>
      </c>
      <c r="J33" s="1" t="s">
        <v>6571</v>
      </c>
      <c r="K33" s="1" t="s">
        <v>6572</v>
      </c>
      <c r="L33" s="7">
        <f>VLOOKUP(C33,pesoCaminhao!C:G,5,0)</f>
        <v>1590</v>
      </c>
      <c r="M33" s="7" t="str">
        <f>VLOOKUP(D33,horarios!B:G,6,0)</f>
        <v>MANHA</v>
      </c>
    </row>
    <row r="34" spans="1:13">
      <c r="A34" s="38">
        <v>45792</v>
      </c>
      <c r="B34" t="s">
        <v>6744</v>
      </c>
      <c r="C34" t="s">
        <v>6435</v>
      </c>
      <c r="D34">
        <v>4458</v>
      </c>
      <c r="E34" t="s">
        <v>610</v>
      </c>
      <c r="F34" s="36">
        <v>1401.26</v>
      </c>
      <c r="G34" s="7">
        <v>54</v>
      </c>
      <c r="H34" t="str">
        <f>VLOOKUP(D34,COORDENADAS!A:J,10,FALSE)</f>
        <v>-3.7100856</v>
      </c>
      <c r="I34" t="str">
        <f>VLOOKUP(D34,COORDENADAS!A:K,11,FALSE)</f>
        <v>-38.5897058</v>
      </c>
      <c r="J34" s="1" t="s">
        <v>6571</v>
      </c>
      <c r="K34" s="1" t="s">
        <v>6572</v>
      </c>
      <c r="L34" s="7">
        <f>VLOOKUP(C34,pesoCaminhao!C:G,5,0)</f>
        <v>1590</v>
      </c>
      <c r="M34" s="7" t="str">
        <f>VLOOKUP(D34,horarios!B:G,6,0)</f>
        <v>MANHA</v>
      </c>
    </row>
    <row r="35" spans="1:13">
      <c r="A35" s="38">
        <v>45792</v>
      </c>
      <c r="B35" t="s">
        <v>6743</v>
      </c>
      <c r="C35" t="s">
        <v>6436</v>
      </c>
      <c r="D35">
        <v>4522</v>
      </c>
      <c r="E35" t="s">
        <v>616</v>
      </c>
      <c r="F35" s="36">
        <v>4719.84</v>
      </c>
      <c r="G35" s="7">
        <v>223.1</v>
      </c>
      <c r="H35" t="str">
        <f>VLOOKUP(D35,COORDENADAS!A:J,10,FALSE)</f>
        <v>-3.7354447</v>
      </c>
      <c r="I35" t="str">
        <f>VLOOKUP(D35,COORDENADAS!A:K,11,FALSE)</f>
        <v>-38.4816158</v>
      </c>
      <c r="J35" s="1" t="s">
        <v>6571</v>
      </c>
      <c r="K35" s="1" t="s">
        <v>6572</v>
      </c>
      <c r="L35" s="7">
        <f>VLOOKUP(C35,pesoCaminhao!C:G,5,0)</f>
        <v>1590</v>
      </c>
      <c r="M35" s="7" t="str">
        <f>VLOOKUP(D35,horarios!B:G,6,0)</f>
        <v>DIURNO ALERTA</v>
      </c>
    </row>
    <row r="36" spans="1:13">
      <c r="A36" s="38">
        <v>45792</v>
      </c>
      <c r="B36" t="s">
        <v>6744</v>
      </c>
      <c r="C36" t="s">
        <v>6435</v>
      </c>
      <c r="D36">
        <v>4553</v>
      </c>
      <c r="E36" t="s">
        <v>625</v>
      </c>
      <c r="F36" s="36">
        <v>397.8</v>
      </c>
      <c r="G36" s="7">
        <v>37.799999999999997</v>
      </c>
      <c r="H36" t="str">
        <f>VLOOKUP(D36,COORDENADAS!A:J,10,FALSE)</f>
        <v>-3.7498475</v>
      </c>
      <c r="I36" t="str">
        <f>VLOOKUP(D36,COORDENADAS!A:K,11,FALSE)</f>
        <v>-38.5617027</v>
      </c>
      <c r="J36" s="1" t="s">
        <v>6571</v>
      </c>
      <c r="K36" s="1" t="s">
        <v>6572</v>
      </c>
      <c r="L36" s="7">
        <f>VLOOKUP(C36,pesoCaminhao!C:G,5,0)</f>
        <v>1590</v>
      </c>
      <c r="M36" s="7" t="str">
        <f>VLOOKUP(D36,horarios!B:G,6,0)</f>
        <v>DIURNO</v>
      </c>
    </row>
    <row r="37" spans="1:13">
      <c r="A37" s="38">
        <v>45792</v>
      </c>
      <c r="C37" t="s">
        <v>6431</v>
      </c>
      <c r="D37">
        <v>4803</v>
      </c>
      <c r="E37" t="s">
        <v>660</v>
      </c>
      <c r="F37" s="36">
        <v>7847.96</v>
      </c>
      <c r="G37" s="7">
        <v>368.5</v>
      </c>
      <c r="H37" t="str">
        <f>VLOOKUP(D37,COORDENADAS!A:J,10,FALSE)</f>
        <v>-3.7403104</v>
      </c>
      <c r="I37" t="str">
        <f>VLOOKUP(D37,COORDENADAS!A:K,11,FALSE)</f>
        <v>-38.5603054</v>
      </c>
      <c r="J37" s="1" t="s">
        <v>6571</v>
      </c>
      <c r="K37" s="1" t="s">
        <v>6572</v>
      </c>
      <c r="L37" s="7">
        <f>VLOOKUP(C37,pesoCaminhao!C:G,5,0)</f>
        <v>1590</v>
      </c>
      <c r="M37" s="7" t="str">
        <f>VLOOKUP(D37,horarios!B:G,6,0)</f>
        <v>DIURNO ALERTA</v>
      </c>
    </row>
    <row r="38" spans="1:13">
      <c r="A38" s="38">
        <v>45792</v>
      </c>
      <c r="B38" t="s">
        <v>6746</v>
      </c>
      <c r="C38" t="s">
        <v>6431</v>
      </c>
      <c r="D38">
        <v>9339</v>
      </c>
      <c r="E38" t="s">
        <v>720</v>
      </c>
      <c r="F38" s="36">
        <v>7496.61</v>
      </c>
      <c r="G38" s="7">
        <v>369.3</v>
      </c>
      <c r="H38" t="str">
        <f>VLOOKUP(D38,COORDENADAS!A:J,10,FALSE)</f>
        <v>-3.72013</v>
      </c>
      <c r="I38" t="str">
        <f>VLOOKUP(D38,COORDENADAS!A:K,11,FALSE)</f>
        <v>-38.54911</v>
      </c>
      <c r="J38" s="1" t="s">
        <v>6571</v>
      </c>
      <c r="K38" s="1" t="s">
        <v>6572</v>
      </c>
      <c r="L38" s="7">
        <f>VLOOKUP(C38,pesoCaminhao!C:G,5,0)</f>
        <v>1590</v>
      </c>
      <c r="M38" s="7" t="str">
        <f>VLOOKUP(D38,horarios!B:G,6,0)</f>
        <v>DIURNO ALERTA</v>
      </c>
    </row>
    <row r="39" spans="1:13">
      <c r="A39" s="38">
        <v>45792</v>
      </c>
      <c r="B39" t="s">
        <v>6748</v>
      </c>
      <c r="C39" t="s">
        <v>6434</v>
      </c>
      <c r="D39">
        <v>9340</v>
      </c>
      <c r="E39" t="s">
        <v>721</v>
      </c>
      <c r="F39" s="36">
        <v>7371.3</v>
      </c>
      <c r="G39" s="7">
        <v>348.5</v>
      </c>
      <c r="H39" t="str">
        <f>VLOOKUP(D39,COORDENADAS!A:J,10,FALSE)</f>
        <v>-3.745611</v>
      </c>
      <c r="I39" t="str">
        <f>VLOOKUP(D39,COORDENADAS!A:K,11,FALSE)</f>
        <v>-38.495747</v>
      </c>
      <c r="J39" s="1" t="s">
        <v>6571</v>
      </c>
      <c r="K39" s="1" t="s">
        <v>6572</v>
      </c>
      <c r="L39" s="7">
        <f>VLOOKUP(C39,pesoCaminhao!C:G,5,0)</f>
        <v>1590</v>
      </c>
      <c r="M39" s="7" t="str">
        <f>VLOOKUP(D39,horarios!B:G,6,0)</f>
        <v>DIURNO ALERTA</v>
      </c>
    </row>
    <row r="40" spans="1:13">
      <c r="A40" s="38">
        <v>45792</v>
      </c>
      <c r="B40" t="s">
        <v>6749</v>
      </c>
      <c r="C40" t="s">
        <v>6506</v>
      </c>
      <c r="D40">
        <v>9341</v>
      </c>
      <c r="E40" t="s">
        <v>722</v>
      </c>
      <c r="F40" s="36">
        <v>3829.73</v>
      </c>
      <c r="G40" s="7">
        <v>150.5</v>
      </c>
      <c r="H40" t="str">
        <f>VLOOKUP(D40,COORDENADAS!A:J,10,FALSE)</f>
        <v>-3.7532492</v>
      </c>
      <c r="I40" t="str">
        <f>VLOOKUP(D40,COORDENADAS!A:K,11,FALSE)</f>
        <v>-38.5276962</v>
      </c>
      <c r="J40" s="1" t="s">
        <v>6571</v>
      </c>
      <c r="K40" s="1" t="s">
        <v>6572</v>
      </c>
      <c r="L40" s="7">
        <f>VLOOKUP(C40,pesoCaminhao!C:G,5,0)</f>
        <v>4900</v>
      </c>
      <c r="M40" s="7" t="str">
        <f>VLOOKUP(D40,horarios!B:G,6,0)</f>
        <v>DIURNO ALERTA</v>
      </c>
    </row>
    <row r="41" spans="1:13">
      <c r="A41" s="38">
        <v>45792</v>
      </c>
      <c r="B41" t="s">
        <v>6749</v>
      </c>
      <c r="C41" t="s">
        <v>6506</v>
      </c>
      <c r="D41">
        <v>9345</v>
      </c>
      <c r="E41" t="s">
        <v>723</v>
      </c>
      <c r="F41" s="36">
        <v>7048.93</v>
      </c>
      <c r="G41" s="7">
        <v>328.7</v>
      </c>
      <c r="H41" t="str">
        <f>VLOOKUP(D41,COORDENADAS!A:J,10,FALSE)</f>
        <v>-3.79182527</v>
      </c>
      <c r="I41" t="str">
        <f>VLOOKUP(D41,COORDENADAS!A:K,11,FALSE)</f>
        <v>-38.5671401</v>
      </c>
      <c r="J41" s="1" t="s">
        <v>6571</v>
      </c>
      <c r="K41" s="1" t="s">
        <v>6572</v>
      </c>
      <c r="L41" s="7">
        <f>VLOOKUP(C41,pesoCaminhao!C:G,5,0)</f>
        <v>4900</v>
      </c>
      <c r="M41" s="7" t="str">
        <f>VLOOKUP(D41,horarios!B:G,6,0)</f>
        <v>DIURNO ALERTA</v>
      </c>
    </row>
    <row r="42" spans="1:13">
      <c r="A42" s="38">
        <v>45792</v>
      </c>
      <c r="B42" t="s">
        <v>6749</v>
      </c>
      <c r="C42" t="s">
        <v>6506</v>
      </c>
      <c r="D42">
        <v>9346</v>
      </c>
      <c r="E42" t="s">
        <v>724</v>
      </c>
      <c r="F42" s="36">
        <v>4646.84</v>
      </c>
      <c r="G42" s="7">
        <v>213.1</v>
      </c>
      <c r="H42" t="str">
        <f>VLOOKUP(D42,COORDENADAS!A:J,10,FALSE)</f>
        <v>-3.7888981</v>
      </c>
      <c r="I42" t="str">
        <f>VLOOKUP(D42,COORDENADAS!A:K,11,FALSE)</f>
        <v>-38.4759777</v>
      </c>
      <c r="J42" s="1" t="s">
        <v>6571</v>
      </c>
      <c r="K42" s="1" t="s">
        <v>6572</v>
      </c>
      <c r="L42" s="7">
        <f>VLOOKUP(C42,pesoCaminhao!C:G,5,0)</f>
        <v>4900</v>
      </c>
      <c r="M42" s="7" t="str">
        <f>VLOOKUP(D42,horarios!B:G,6,0)</f>
        <v>DIURNO ALERTA</v>
      </c>
    </row>
    <row r="43" spans="1:13">
      <c r="A43" s="38">
        <v>45792</v>
      </c>
      <c r="B43" t="s">
        <v>6749</v>
      </c>
      <c r="C43" t="s">
        <v>6506</v>
      </c>
      <c r="D43">
        <v>9347</v>
      </c>
      <c r="E43" t="s">
        <v>725</v>
      </c>
      <c r="F43" s="36">
        <v>7549.15</v>
      </c>
      <c r="G43" s="7">
        <v>355.8</v>
      </c>
      <c r="H43" t="str">
        <f>VLOOKUP(D43,COORDENADAS!A:J,10,FALSE)</f>
        <v>-3.8795207</v>
      </c>
      <c r="I43" t="str">
        <f>VLOOKUP(D43,COORDENADAS!A:K,11,FALSE)</f>
        <v>-38.4613795</v>
      </c>
      <c r="J43" s="1" t="s">
        <v>6571</v>
      </c>
      <c r="K43" s="1" t="s">
        <v>6572</v>
      </c>
      <c r="L43" s="7">
        <f>VLOOKUP(C43,pesoCaminhao!C:G,5,0)</f>
        <v>4900</v>
      </c>
      <c r="M43" s="7" t="str">
        <f>VLOOKUP(D43,horarios!B:G,6,0)</f>
        <v>DIURNO ALERTA</v>
      </c>
    </row>
    <row r="44" spans="1:13">
      <c r="A44" s="38">
        <v>45792</v>
      </c>
      <c r="B44" t="s">
        <v>6749</v>
      </c>
      <c r="C44" t="s">
        <v>6506</v>
      </c>
      <c r="D44">
        <v>9602</v>
      </c>
      <c r="E44" t="s">
        <v>799</v>
      </c>
      <c r="F44" s="36">
        <v>4878.0600000000004</v>
      </c>
      <c r="G44" s="7">
        <v>244.1</v>
      </c>
      <c r="H44" t="str">
        <f>VLOOKUP(D44,COORDENADAS!A:J,10,FALSE)</f>
        <v>-3.79093331</v>
      </c>
      <c r="I44" t="str">
        <f>VLOOKUP(D44,COORDENADAS!A:K,11,FALSE)</f>
        <v>-38.53740405</v>
      </c>
      <c r="J44" s="1" t="s">
        <v>6571</v>
      </c>
      <c r="K44" s="1" t="s">
        <v>6572</v>
      </c>
      <c r="L44" s="7">
        <f>VLOOKUP(C44,pesoCaminhao!C:G,5,0)</f>
        <v>4900</v>
      </c>
      <c r="M44" s="7" t="str">
        <f>VLOOKUP(D44,horarios!B:G,6,0)</f>
        <v>DIURNO ALERTA</v>
      </c>
    </row>
    <row r="45" spans="1:13">
      <c r="A45" s="38">
        <v>45792</v>
      </c>
      <c r="B45" t="s">
        <v>6749</v>
      </c>
      <c r="C45" t="s">
        <v>6506</v>
      </c>
      <c r="D45">
        <v>9622</v>
      </c>
      <c r="E45" t="s">
        <v>809</v>
      </c>
      <c r="F45" s="36">
        <v>6019.9</v>
      </c>
      <c r="G45" s="7">
        <v>299.89999999999998</v>
      </c>
      <c r="H45" t="str">
        <f>VLOOKUP(D45,COORDENADAS!A:J,10,FALSE)</f>
        <v>-3.7570117</v>
      </c>
      <c r="I45" t="str">
        <f>VLOOKUP(D45,COORDENADAS!A:K,11,FALSE)</f>
        <v>-38.5530651</v>
      </c>
      <c r="J45" s="1" t="s">
        <v>6571</v>
      </c>
      <c r="K45" s="1" t="s">
        <v>6572</v>
      </c>
      <c r="L45" s="7">
        <f>VLOOKUP(C45,pesoCaminhao!C:G,5,0)</f>
        <v>4900</v>
      </c>
      <c r="M45" s="7" t="str">
        <f>VLOOKUP(D45,horarios!B:G,6,0)</f>
        <v>DIURNO ALERTA</v>
      </c>
    </row>
    <row r="46" spans="1:13">
      <c r="A46" s="38">
        <v>45792</v>
      </c>
      <c r="B46" t="s">
        <v>6746</v>
      </c>
      <c r="C46" t="s">
        <v>6431</v>
      </c>
      <c r="D46">
        <v>9631</v>
      </c>
      <c r="E46" t="s">
        <v>813</v>
      </c>
      <c r="F46" s="36">
        <v>8567.89</v>
      </c>
      <c r="G46" s="7">
        <v>377.8</v>
      </c>
      <c r="H46" t="str">
        <f>VLOOKUP(D46,COORDENADAS!A:J,10,FALSE)</f>
        <v>-3.7302312</v>
      </c>
      <c r="I46" t="str">
        <f>VLOOKUP(D46,COORDENADAS!A:K,11,FALSE)</f>
        <v>-38.568373</v>
      </c>
      <c r="J46" s="1" t="s">
        <v>6571</v>
      </c>
      <c r="K46" s="1" t="s">
        <v>6572</v>
      </c>
      <c r="L46" s="7">
        <f>VLOOKUP(C46,pesoCaminhao!C:G,5,0)</f>
        <v>1590</v>
      </c>
      <c r="M46" s="7" t="str">
        <f>VLOOKUP(D46,horarios!B:G,6,0)</f>
        <v>DIURNO ALERTA</v>
      </c>
    </row>
    <row r="47" spans="1:13">
      <c r="A47" s="38">
        <v>45792</v>
      </c>
      <c r="B47" t="s">
        <v>6744</v>
      </c>
      <c r="C47" t="s">
        <v>6435</v>
      </c>
      <c r="D47">
        <v>10946</v>
      </c>
      <c r="E47" t="s">
        <v>841</v>
      </c>
      <c r="F47" s="36">
        <v>5062.5</v>
      </c>
      <c r="G47" s="7">
        <v>236.7</v>
      </c>
      <c r="H47" t="str">
        <f>VLOOKUP(D47,COORDENADAS!A:J,10,FALSE)</f>
        <v>-3.7216531</v>
      </c>
      <c r="I47" t="str">
        <f>VLOOKUP(D47,COORDENADAS!A:K,11,FALSE)</f>
        <v>-38.540229</v>
      </c>
      <c r="J47" s="1" t="s">
        <v>6571</v>
      </c>
      <c r="K47" s="1" t="s">
        <v>6572</v>
      </c>
      <c r="L47" s="7">
        <f>VLOOKUP(C47,pesoCaminhao!C:G,5,0)</f>
        <v>1590</v>
      </c>
      <c r="M47" s="7" t="str">
        <f>VLOOKUP(D47,horarios!B:G,6,0)</f>
        <v>DIURNO ALERTA</v>
      </c>
    </row>
    <row r="48" spans="1:13">
      <c r="A48" s="38">
        <v>45792</v>
      </c>
      <c r="B48" t="s">
        <v>6749</v>
      </c>
      <c r="C48" t="s">
        <v>6506</v>
      </c>
      <c r="D48">
        <v>10947</v>
      </c>
      <c r="E48" t="s">
        <v>842</v>
      </c>
      <c r="F48" s="36">
        <v>4010.62</v>
      </c>
      <c r="G48" s="7">
        <v>202.2</v>
      </c>
      <c r="H48" t="str">
        <f>VLOOKUP(D48,COORDENADAS!A:J,10,FALSE)</f>
        <v>-3.8194224</v>
      </c>
      <c r="I48" t="str">
        <f>VLOOKUP(D48,COORDENADAS!A:K,11,FALSE)</f>
        <v>-38.4817816</v>
      </c>
      <c r="J48" s="1" t="s">
        <v>6571</v>
      </c>
      <c r="K48" s="1" t="s">
        <v>6572</v>
      </c>
      <c r="L48" s="7">
        <f>VLOOKUP(C48,pesoCaminhao!C:G,5,0)</f>
        <v>4900</v>
      </c>
      <c r="M48" s="7" t="str">
        <f>VLOOKUP(D48,horarios!B:G,6,0)</f>
        <v>DIURNO ALERTA</v>
      </c>
    </row>
    <row r="49" spans="1:13">
      <c r="A49" s="38">
        <v>45792</v>
      </c>
      <c r="B49" t="s">
        <v>6749</v>
      </c>
      <c r="C49" t="s">
        <v>6506</v>
      </c>
      <c r="D49">
        <v>10948</v>
      </c>
      <c r="E49" t="s">
        <v>843</v>
      </c>
      <c r="F49" s="36">
        <v>4188.0600000000004</v>
      </c>
      <c r="G49" s="7">
        <v>204.2</v>
      </c>
      <c r="H49" t="str">
        <f>VLOOKUP(D49,COORDENADAS!A:J,10,FALSE)</f>
        <v>-3.81050075</v>
      </c>
      <c r="I49" t="str">
        <f>VLOOKUP(D49,COORDENADAS!A:K,11,FALSE)</f>
        <v>-38.57394099</v>
      </c>
      <c r="J49" s="1" t="s">
        <v>6571</v>
      </c>
      <c r="K49" s="1" t="s">
        <v>6572</v>
      </c>
      <c r="L49" s="7">
        <f>VLOOKUP(C49,pesoCaminhao!C:G,5,0)</f>
        <v>4900</v>
      </c>
      <c r="M49" s="7" t="str">
        <f>VLOOKUP(D49,horarios!B:G,6,0)</f>
        <v>DIURNO ALERTA</v>
      </c>
    </row>
    <row r="50" spans="1:13">
      <c r="A50" s="38">
        <v>45792</v>
      </c>
      <c r="B50" t="s">
        <v>6744</v>
      </c>
      <c r="C50" t="s">
        <v>6435</v>
      </c>
      <c r="D50">
        <v>11775</v>
      </c>
      <c r="E50" t="s">
        <v>994</v>
      </c>
      <c r="F50" s="36">
        <v>3931.85</v>
      </c>
      <c r="G50" s="7">
        <v>178.6</v>
      </c>
      <c r="H50" t="str">
        <f>VLOOKUP(D50,COORDENADAS!A:J,10,FALSE)</f>
        <v>-3.73996838</v>
      </c>
      <c r="I50" t="str">
        <f>VLOOKUP(D50,COORDENADAS!A:K,11,FALSE)</f>
        <v>-38.53237147</v>
      </c>
      <c r="J50" s="1" t="s">
        <v>6571</v>
      </c>
      <c r="K50" s="1" t="s">
        <v>6572</v>
      </c>
      <c r="L50" s="7">
        <f>VLOOKUP(C50,pesoCaminhao!C:G,5,0)</f>
        <v>1590</v>
      </c>
      <c r="M50" s="7" t="str">
        <f>VLOOKUP(D50,horarios!B:G,6,0)</f>
        <v>DIURNO ALERTA</v>
      </c>
    </row>
    <row r="51" spans="1:13">
      <c r="A51" s="38">
        <v>45792</v>
      </c>
      <c r="B51" t="s">
        <v>6743</v>
      </c>
      <c r="C51" t="s">
        <v>6436</v>
      </c>
      <c r="D51">
        <v>11879</v>
      </c>
      <c r="E51" t="s">
        <v>1021</v>
      </c>
      <c r="F51" s="36">
        <v>4182.24</v>
      </c>
      <c r="G51" s="7">
        <v>192.9</v>
      </c>
      <c r="H51" t="str">
        <f>VLOOKUP(D51,COORDENADAS!A:J,10,FALSE)</f>
        <v>-3.79612714</v>
      </c>
      <c r="I51" t="str">
        <f>VLOOKUP(D51,COORDENADAS!A:K,11,FALSE)</f>
        <v>-38.49383649</v>
      </c>
      <c r="J51" s="1" t="s">
        <v>6571</v>
      </c>
      <c r="K51" s="1" t="s">
        <v>6572</v>
      </c>
      <c r="L51" s="7">
        <f>VLOOKUP(C51,pesoCaminhao!C:G,5,0)</f>
        <v>1590</v>
      </c>
      <c r="M51" s="7" t="str">
        <f>VLOOKUP(D51,horarios!B:G,6,0)</f>
        <v>DIURNO ALERTA</v>
      </c>
    </row>
    <row r="52" spans="1:13">
      <c r="A52" s="38">
        <v>45792</v>
      </c>
      <c r="C52" t="s">
        <v>6431</v>
      </c>
      <c r="D52">
        <v>12158</v>
      </c>
      <c r="E52" t="s">
        <v>6781</v>
      </c>
      <c r="F52" s="36">
        <v>286.2</v>
      </c>
      <c r="G52" s="7">
        <v>24.9</v>
      </c>
      <c r="H52" t="str">
        <f>VLOOKUP(D52,COORDENADAS!A:J,10,FALSE)</f>
        <v>-3.77183487</v>
      </c>
      <c r="I52" t="str">
        <f>VLOOKUP(D52,COORDENADAS!A:K,11,FALSE)</f>
        <v>-38.61999738</v>
      </c>
      <c r="J52" s="1" t="s">
        <v>6571</v>
      </c>
      <c r="K52" s="1" t="s">
        <v>6572</v>
      </c>
      <c r="L52" s="7">
        <f>VLOOKUP(C52,pesoCaminhao!C:G,5,0)</f>
        <v>1590</v>
      </c>
      <c r="M52" s="7" t="str">
        <f>VLOOKUP(D52,horarios!B:G,6,0)</f>
        <v>DIURNO</v>
      </c>
    </row>
  </sheetData>
  <autoFilter ref="A1:M1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82"/>
  <sheetViews>
    <sheetView topLeftCell="A353" workbookViewId="0">
      <selection activeCell="D377" sqref="D377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6759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6759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6759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6759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6759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6759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6759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6759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6759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6759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6759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6759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6759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6759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6759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6759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6759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6759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6759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6759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6759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6759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6759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6759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6759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6759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6759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6759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6759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6759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6759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6759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6759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6759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6759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6759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7" t="s">
        <v>6759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7" t="s">
        <v>6759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7" t="s">
        <v>6759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7" t="s">
        <v>6759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7" t="s">
        <v>6759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7" t="s">
        <v>6759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7" t="s">
        <v>6759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7" t="s">
        <v>6759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7" t="s">
        <v>6759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7" t="s">
        <v>6759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7" t="s">
        <v>6759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7" t="s">
        <v>6759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7" t="s">
        <v>6759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7" t="s">
        <v>6759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7" t="s">
        <v>6759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7" t="s">
        <v>6759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7" t="s">
        <v>6759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7" t="s">
        <v>6759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7" t="s">
        <v>6759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7" t="s">
        <v>6759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7" t="s">
        <v>6759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7" t="s">
        <v>6759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7" t="s">
        <v>6759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7" t="s">
        <v>6759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7" t="s">
        <v>6759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7" t="s">
        <v>6759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7" t="s">
        <v>6759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7" t="s">
        <v>6759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7" t="s">
        <v>6759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7" t="s">
        <v>6759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7" t="s">
        <v>6759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7" t="s">
        <v>6759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7" t="s">
        <v>6759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7" t="s">
        <v>6759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7" t="s">
        <v>6759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7" t="s">
        <v>6759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7" t="s">
        <v>6759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7" t="s">
        <v>6759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7" t="s">
        <v>6759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7" t="s">
        <v>6759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7" t="s">
        <v>6759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7" t="s">
        <v>6759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7" t="s">
        <v>6759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7" t="s">
        <v>6759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7" t="s">
        <v>6759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7" t="s">
        <v>6759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7" t="s">
        <v>6759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7" t="s">
        <v>6759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7" t="s">
        <v>6759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7" t="s">
        <v>6759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7" t="s">
        <v>6759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7" t="s">
        <v>6759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7" t="s">
        <v>6759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7" t="s">
        <v>6759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7" t="s">
        <v>6759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7" t="s">
        <v>6759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7" t="s">
        <v>6759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7" t="s">
        <v>6759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7" t="s">
        <v>6759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7" t="s">
        <v>6759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7" t="s">
        <v>6759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7" t="s">
        <v>6759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7" t="s">
        <v>6759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7" t="s">
        <v>6759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7" t="s">
        <v>6759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7" t="s">
        <v>6759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7" t="s">
        <v>6759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7" t="s">
        <v>6759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7" t="s">
        <v>6759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7" t="s">
        <v>6759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7" t="s">
        <v>6759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7" t="s">
        <v>6759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7" t="s">
        <v>6759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7" t="s">
        <v>6759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7" t="s">
        <v>6759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7" t="s">
        <v>6759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7" t="s">
        <v>6759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7" t="s">
        <v>6759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7" t="s">
        <v>6759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7" t="s">
        <v>6759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7" t="s">
        <v>6759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7" t="s">
        <v>6759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7" t="s">
        <v>6759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7" t="s">
        <v>6759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7" t="s">
        <v>6759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7" t="s">
        <v>6759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7" t="s">
        <v>6759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7" t="s">
        <v>6759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7" t="s">
        <v>6759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7" t="s">
        <v>6759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7" t="s">
        <v>6759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7" t="s">
        <v>6759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7" t="s">
        <v>6759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7" t="s">
        <v>6759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7" t="s">
        <v>6759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7" t="s">
        <v>6759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7" t="s">
        <v>6759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7" t="s">
        <v>6759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7" t="s">
        <v>6759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7" t="s">
        <v>6759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7" t="s">
        <v>6759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7" t="s">
        <v>6759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7" t="s">
        <v>6759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7" t="s">
        <v>6759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7" t="s">
        <v>6759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7" t="s">
        <v>6759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7" t="s">
        <v>6759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7" t="s">
        <v>6759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6735</v>
      </c>
      <c r="G369" s="29" t="s">
        <v>6727</v>
      </c>
    </row>
    <row r="370" spans="2:7">
      <c r="B370">
        <v>4754</v>
      </c>
      <c r="C370" t="s">
        <v>6753</v>
      </c>
      <c r="G370" s="7" t="s">
        <v>6727</v>
      </c>
    </row>
    <row r="371" spans="2:7">
      <c r="B371">
        <v>12119</v>
      </c>
      <c r="C371" t="s">
        <v>6754</v>
      </c>
      <c r="G371" s="7" t="s">
        <v>6727</v>
      </c>
    </row>
    <row r="372" spans="2:7">
      <c r="B372">
        <v>12123</v>
      </c>
      <c r="C372" t="s">
        <v>6760</v>
      </c>
      <c r="G372" s="7" t="s">
        <v>6727</v>
      </c>
    </row>
    <row r="373" spans="2:7">
      <c r="B373">
        <v>12144</v>
      </c>
      <c r="C373" t="s">
        <v>6761</v>
      </c>
      <c r="G373" s="7" t="s">
        <v>6727</v>
      </c>
    </row>
    <row r="374" spans="2:7">
      <c r="B374">
        <v>10753</v>
      </c>
      <c r="C374" t="s">
        <v>27</v>
      </c>
      <c r="G374" s="7" t="s">
        <v>6727</v>
      </c>
    </row>
    <row r="375" spans="2:7">
      <c r="B375">
        <v>12144</v>
      </c>
      <c r="C375" t="s">
        <v>6761</v>
      </c>
      <c r="G375" s="7" t="s">
        <v>6727</v>
      </c>
    </row>
    <row r="376" spans="2:7">
      <c r="B376">
        <v>12126</v>
      </c>
      <c r="C376" t="s">
        <v>6765</v>
      </c>
      <c r="G376" s="7" t="s">
        <v>6727</v>
      </c>
    </row>
    <row r="377" spans="2:7">
      <c r="B377">
        <v>12135</v>
      </c>
      <c r="C377" t="s">
        <v>6766</v>
      </c>
      <c r="G377" s="7" t="s">
        <v>6727</v>
      </c>
    </row>
    <row r="378" spans="2:7">
      <c r="B378">
        <v>12136</v>
      </c>
      <c r="C378" t="s">
        <v>6767</v>
      </c>
      <c r="G378" s="7" t="s">
        <v>6727</v>
      </c>
    </row>
    <row r="379" spans="2:7">
      <c r="B379">
        <v>12137</v>
      </c>
      <c r="C379" t="s">
        <v>6768</v>
      </c>
      <c r="G379" s="7" t="s">
        <v>6727</v>
      </c>
    </row>
    <row r="380" spans="2:7">
      <c r="B380">
        <v>1541</v>
      </c>
      <c r="C380" t="s">
        <v>6764</v>
      </c>
      <c r="G380" s="7" t="s">
        <v>6727</v>
      </c>
    </row>
    <row r="381" spans="2:7">
      <c r="B381">
        <v>12124</v>
      </c>
      <c r="C381" t="s">
        <v>6753</v>
      </c>
      <c r="G381" s="7" t="s">
        <v>6727</v>
      </c>
    </row>
    <row r="382" spans="2:7">
      <c r="B382">
        <v>12158</v>
      </c>
      <c r="C382" t="s">
        <v>6781</v>
      </c>
      <c r="G382" s="7" t="s">
        <v>6727</v>
      </c>
    </row>
  </sheetData>
  <autoFilter ref="A1:G371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6745</v>
      </c>
      <c r="C1" t="s">
        <v>6435</v>
      </c>
      <c r="D1">
        <v>226</v>
      </c>
      <c r="E1" t="s">
        <v>27</v>
      </c>
      <c r="F1" s="37">
        <v>249.6</v>
      </c>
      <c r="G1">
        <v>31.8</v>
      </c>
    </row>
    <row r="2" spans="1:7">
      <c r="A2" s="4">
        <v>45776</v>
      </c>
      <c r="B2" t="s">
        <v>6743</v>
      </c>
      <c r="C2" t="s">
        <v>6516</v>
      </c>
      <c r="D2">
        <v>658</v>
      </c>
      <c r="E2" t="s">
        <v>80</v>
      </c>
      <c r="F2" s="37">
        <v>940.2</v>
      </c>
      <c r="G2">
        <v>52.6</v>
      </c>
    </row>
    <row r="3" spans="1:7">
      <c r="A3" s="4">
        <v>45776</v>
      </c>
      <c r="B3" t="s">
        <v>6745</v>
      </c>
      <c r="C3" t="s">
        <v>6435</v>
      </c>
      <c r="D3">
        <v>815</v>
      </c>
      <c r="E3" t="s">
        <v>115</v>
      </c>
      <c r="F3" s="37">
        <v>458.3</v>
      </c>
      <c r="G3">
        <v>39.799999999999997</v>
      </c>
    </row>
    <row r="4" spans="1:7">
      <c r="A4" s="4">
        <v>45776</v>
      </c>
      <c r="B4" t="s">
        <v>6746</v>
      </c>
      <c r="C4" t="s">
        <v>6431</v>
      </c>
      <c r="D4">
        <v>1430</v>
      </c>
      <c r="E4" t="s">
        <v>223</v>
      </c>
      <c r="F4" s="37">
        <v>133.30000000000001</v>
      </c>
      <c r="G4">
        <v>18.8</v>
      </c>
    </row>
    <row r="5" spans="1:7">
      <c r="A5" s="4">
        <v>45776</v>
      </c>
      <c r="B5" t="s">
        <v>6746</v>
      </c>
      <c r="C5" t="s">
        <v>6431</v>
      </c>
      <c r="D5">
        <v>1450</v>
      </c>
      <c r="E5" t="s">
        <v>226</v>
      </c>
      <c r="F5" s="37">
        <v>744.32</v>
      </c>
      <c r="G5">
        <v>62.3</v>
      </c>
    </row>
    <row r="6" spans="1:7">
      <c r="A6" s="4">
        <v>45776</v>
      </c>
      <c r="B6" t="s">
        <v>6746</v>
      </c>
      <c r="C6" t="s">
        <v>6431</v>
      </c>
      <c r="D6">
        <v>1522</v>
      </c>
      <c r="E6" t="s">
        <v>6747</v>
      </c>
      <c r="F6" s="37">
        <v>156.80000000000001</v>
      </c>
      <c r="G6">
        <v>18.899999999999999</v>
      </c>
    </row>
    <row r="7" spans="1:7">
      <c r="A7" s="4">
        <v>45776</v>
      </c>
      <c r="B7" t="s">
        <v>6746</v>
      </c>
      <c r="C7" t="s">
        <v>6431</v>
      </c>
      <c r="D7">
        <v>1548</v>
      </c>
      <c r="E7" t="s">
        <v>240</v>
      </c>
      <c r="F7" s="37">
        <v>210.5</v>
      </c>
      <c r="G7">
        <v>25.2</v>
      </c>
    </row>
    <row r="8" spans="1:7">
      <c r="A8" s="4">
        <v>45776</v>
      </c>
      <c r="B8" t="s">
        <v>6746</v>
      </c>
      <c r="C8" t="s">
        <v>6431</v>
      </c>
      <c r="D8">
        <v>1553</v>
      </c>
      <c r="E8" t="s">
        <v>242</v>
      </c>
      <c r="F8" s="37">
        <v>225.5</v>
      </c>
      <c r="G8">
        <v>24.4</v>
      </c>
    </row>
    <row r="9" spans="1:7">
      <c r="A9" s="4">
        <v>45776</v>
      </c>
      <c r="B9" t="s">
        <v>6746</v>
      </c>
      <c r="C9" t="s">
        <v>6431</v>
      </c>
      <c r="D9">
        <v>1692</v>
      </c>
      <c r="E9" t="s">
        <v>259</v>
      </c>
      <c r="F9" s="37">
        <v>176.9</v>
      </c>
      <c r="G9">
        <v>19.5</v>
      </c>
    </row>
    <row r="10" spans="1:7">
      <c r="A10" s="4">
        <v>45776</v>
      </c>
      <c r="B10" t="s">
        <v>6745</v>
      </c>
      <c r="C10" t="s">
        <v>6435</v>
      </c>
      <c r="D10">
        <v>1777</v>
      </c>
      <c r="E10" t="s">
        <v>272</v>
      </c>
      <c r="F10" s="37">
        <v>392.25</v>
      </c>
      <c r="G10">
        <v>49.4</v>
      </c>
    </row>
    <row r="11" spans="1:7">
      <c r="A11" s="4">
        <v>45776</v>
      </c>
      <c r="B11" t="s">
        <v>6745</v>
      </c>
      <c r="C11" t="s">
        <v>6435</v>
      </c>
      <c r="D11">
        <v>1812</v>
      </c>
      <c r="E11" t="s">
        <v>277</v>
      </c>
      <c r="F11" s="37">
        <v>403.2</v>
      </c>
      <c r="G11">
        <v>9.6</v>
      </c>
    </row>
    <row r="12" spans="1:7">
      <c r="A12" s="4">
        <v>45776</v>
      </c>
      <c r="B12" t="s">
        <v>6745</v>
      </c>
      <c r="C12" t="s">
        <v>6435</v>
      </c>
      <c r="D12">
        <v>1817</v>
      </c>
      <c r="E12" t="s">
        <v>279</v>
      </c>
      <c r="F12" s="37">
        <v>277.25</v>
      </c>
      <c r="G12">
        <v>25.3</v>
      </c>
    </row>
    <row r="13" spans="1:7">
      <c r="A13" s="4">
        <v>45776</v>
      </c>
      <c r="B13" t="s">
        <v>6745</v>
      </c>
      <c r="C13" t="s">
        <v>6435</v>
      </c>
      <c r="D13">
        <v>2126</v>
      </c>
      <c r="E13" t="s">
        <v>309</v>
      </c>
      <c r="F13" s="37">
        <v>1062</v>
      </c>
      <c r="G13">
        <v>136.6</v>
      </c>
    </row>
    <row r="14" spans="1:7">
      <c r="A14" s="4">
        <v>45776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</row>
    <row r="15" spans="1:7">
      <c r="A15" s="4">
        <v>45776</v>
      </c>
      <c r="B15" t="s">
        <v>6746</v>
      </c>
      <c r="C15" t="s">
        <v>6431</v>
      </c>
      <c r="D15">
        <v>2333</v>
      </c>
      <c r="E15" t="s">
        <v>87</v>
      </c>
      <c r="F15" s="37">
        <v>138.9</v>
      </c>
      <c r="G15">
        <v>21.8</v>
      </c>
    </row>
    <row r="16" spans="1:7">
      <c r="A16" s="4">
        <v>45776</v>
      </c>
      <c r="B16" t="s">
        <v>6745</v>
      </c>
      <c r="C16" t="s">
        <v>6435</v>
      </c>
      <c r="D16">
        <v>3336</v>
      </c>
      <c r="E16" t="s">
        <v>438</v>
      </c>
      <c r="F16" s="37">
        <v>204.2</v>
      </c>
      <c r="G16">
        <v>11.3</v>
      </c>
    </row>
    <row r="17" spans="1:7">
      <c r="A17" s="4">
        <v>45776</v>
      </c>
      <c r="B17" t="s">
        <v>6746</v>
      </c>
      <c r="C17" t="s">
        <v>6431</v>
      </c>
      <c r="D17">
        <v>3771</v>
      </c>
      <c r="E17" t="s">
        <v>498</v>
      </c>
      <c r="F17" s="37">
        <v>1083.8</v>
      </c>
      <c r="G17">
        <v>135.1</v>
      </c>
    </row>
    <row r="18" spans="1:7">
      <c r="A18" s="4">
        <v>45776</v>
      </c>
      <c r="B18" t="s">
        <v>6746</v>
      </c>
      <c r="C18" t="s">
        <v>6431</v>
      </c>
      <c r="D18">
        <v>4396</v>
      </c>
      <c r="E18" t="s">
        <v>601</v>
      </c>
      <c r="F18" s="37">
        <v>558.9</v>
      </c>
      <c r="G18">
        <v>16.8</v>
      </c>
    </row>
    <row r="19" spans="1:7">
      <c r="A19" s="4">
        <v>45776</v>
      </c>
      <c r="B19" t="s">
        <v>6746</v>
      </c>
      <c r="C19" t="s">
        <v>6431</v>
      </c>
      <c r="D19">
        <v>4509</v>
      </c>
      <c r="E19" t="s">
        <v>614</v>
      </c>
      <c r="F19" s="37">
        <v>236.4</v>
      </c>
      <c r="G19">
        <v>25.6</v>
      </c>
    </row>
    <row r="20" spans="1:7">
      <c r="A20" s="4">
        <v>45776</v>
      </c>
      <c r="B20" t="s">
        <v>6748</v>
      </c>
      <c r="C20" t="s">
        <v>6434</v>
      </c>
      <c r="D20">
        <v>5192</v>
      </c>
      <c r="E20" t="s">
        <v>696</v>
      </c>
      <c r="F20" s="37">
        <v>488</v>
      </c>
      <c r="G20">
        <v>60.4</v>
      </c>
    </row>
    <row r="21" spans="1:7">
      <c r="A21" s="4">
        <v>45776</v>
      </c>
      <c r="B21" t="s">
        <v>6746</v>
      </c>
      <c r="C21" t="s">
        <v>6431</v>
      </c>
      <c r="D21">
        <v>9295</v>
      </c>
      <c r="E21" t="s">
        <v>700</v>
      </c>
      <c r="F21" s="37">
        <v>1141.7</v>
      </c>
      <c r="G21">
        <v>68.900000000000006</v>
      </c>
    </row>
    <row r="22" spans="1:7">
      <c r="A22" s="4">
        <v>45776</v>
      </c>
      <c r="B22" t="s">
        <v>6746</v>
      </c>
      <c r="C22" t="s">
        <v>6431</v>
      </c>
      <c r="D22">
        <v>9296</v>
      </c>
      <c r="E22" t="s">
        <v>701</v>
      </c>
      <c r="F22" s="37">
        <v>629.67999999999995</v>
      </c>
      <c r="G22">
        <v>63.8</v>
      </c>
    </row>
    <row r="23" spans="1:7">
      <c r="A23" s="4">
        <v>45776</v>
      </c>
      <c r="B23" t="s">
        <v>6746</v>
      </c>
      <c r="C23" t="s">
        <v>6431</v>
      </c>
      <c r="D23">
        <v>9301</v>
      </c>
      <c r="E23" t="s">
        <v>703</v>
      </c>
      <c r="F23" s="37">
        <v>207.45</v>
      </c>
      <c r="G23">
        <v>19.5</v>
      </c>
    </row>
    <row r="24" spans="1:7">
      <c r="A24" s="4">
        <v>45776</v>
      </c>
      <c r="B24" t="s">
        <v>6746</v>
      </c>
      <c r="C24" t="s">
        <v>6431</v>
      </c>
      <c r="D24">
        <v>9311</v>
      </c>
      <c r="E24" t="s">
        <v>706</v>
      </c>
      <c r="F24" s="37">
        <v>251</v>
      </c>
      <c r="G24">
        <v>7.4</v>
      </c>
    </row>
    <row r="25" spans="1:7">
      <c r="A25" s="4">
        <v>45776</v>
      </c>
      <c r="B25" t="s">
        <v>6745</v>
      </c>
      <c r="C25" t="s">
        <v>6435</v>
      </c>
      <c r="D25">
        <v>9334</v>
      </c>
      <c r="E25" t="s">
        <v>718</v>
      </c>
      <c r="F25" s="37">
        <v>823.2</v>
      </c>
      <c r="G25">
        <v>33.6</v>
      </c>
    </row>
    <row r="26" spans="1:7">
      <c r="A26" s="4">
        <v>45776</v>
      </c>
      <c r="B26" t="s">
        <v>6744</v>
      </c>
      <c r="C26" t="s">
        <v>6435</v>
      </c>
      <c r="D26">
        <v>9635</v>
      </c>
      <c r="E26" t="s">
        <v>814</v>
      </c>
      <c r="F26" s="37">
        <v>12109</v>
      </c>
      <c r="G26">
        <v>574.20000000000005</v>
      </c>
    </row>
    <row r="27" spans="1:7">
      <c r="A27" s="4">
        <v>45776</v>
      </c>
      <c r="B27" t="s">
        <v>6748</v>
      </c>
      <c r="C27" t="s">
        <v>6434</v>
      </c>
      <c r="D27">
        <v>10752</v>
      </c>
      <c r="E27" t="s">
        <v>824</v>
      </c>
      <c r="F27" s="37">
        <v>4093.82</v>
      </c>
      <c r="G27">
        <v>237.9</v>
      </c>
    </row>
    <row r="28" spans="1:7">
      <c r="A28" s="4">
        <v>45776</v>
      </c>
      <c r="B28" t="s">
        <v>6749</v>
      </c>
      <c r="C28" t="s">
        <v>6432</v>
      </c>
      <c r="D28">
        <v>10756</v>
      </c>
      <c r="E28" t="s">
        <v>825</v>
      </c>
      <c r="F28" s="37">
        <v>15555.4</v>
      </c>
      <c r="G28">
        <v>580.5</v>
      </c>
    </row>
    <row r="29" spans="1:7">
      <c r="A29" s="4">
        <v>45776</v>
      </c>
      <c r="B29" t="s">
        <v>6744</v>
      </c>
      <c r="C29" t="s">
        <v>6435</v>
      </c>
      <c r="D29">
        <v>10758</v>
      </c>
      <c r="E29" t="s">
        <v>826</v>
      </c>
      <c r="F29" s="37">
        <v>15602.5</v>
      </c>
      <c r="G29">
        <v>571</v>
      </c>
    </row>
    <row r="30" spans="1:7">
      <c r="A30" s="4">
        <v>45776</v>
      </c>
      <c r="B30" t="s">
        <v>6743</v>
      </c>
      <c r="C30" t="s">
        <v>6516</v>
      </c>
      <c r="D30">
        <v>10771</v>
      </c>
      <c r="E30" t="s">
        <v>827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6746</v>
      </c>
      <c r="C31" t="s">
        <v>6431</v>
      </c>
      <c r="D31">
        <v>11268</v>
      </c>
      <c r="E31" t="s">
        <v>912</v>
      </c>
      <c r="F31" s="37">
        <v>640.79999999999995</v>
      </c>
      <c r="G31">
        <v>31.1</v>
      </c>
    </row>
    <row r="32" spans="1:7">
      <c r="A32" s="4">
        <v>45776</v>
      </c>
      <c r="B32" t="s">
        <v>6745</v>
      </c>
      <c r="C32" t="s">
        <v>6435</v>
      </c>
      <c r="D32">
        <v>11513</v>
      </c>
      <c r="E32" t="s">
        <v>945</v>
      </c>
      <c r="F32" s="37">
        <v>184.2</v>
      </c>
      <c r="G32">
        <v>30.2</v>
      </c>
    </row>
    <row r="33" spans="1:7">
      <c r="A33" s="4">
        <v>45776</v>
      </c>
      <c r="B33" t="s">
        <v>6749</v>
      </c>
      <c r="C33" t="s">
        <v>6432</v>
      </c>
      <c r="D33">
        <v>11622</v>
      </c>
      <c r="E33" t="s">
        <v>964</v>
      </c>
      <c r="F33" s="37">
        <v>2306.9</v>
      </c>
      <c r="G33">
        <v>174.4</v>
      </c>
    </row>
    <row r="34" spans="1:7">
      <c r="A34" s="4">
        <v>45776</v>
      </c>
      <c r="B34" t="s">
        <v>6749</v>
      </c>
      <c r="C34" t="s">
        <v>6432</v>
      </c>
      <c r="D34">
        <v>11733</v>
      </c>
      <c r="E34" t="s">
        <v>986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2025-05-14T17:55:15Z</dcterms:modified>
</cp:coreProperties>
</file>