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853E3EA1-87FF-4DB6-A065-7E8F15CD328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dbcaminhoesTESTE!$A$1:$M$9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6" l="1"/>
  <c r="I33" i="6"/>
  <c r="L33" i="6"/>
  <c r="H34" i="6"/>
  <c r="I34" i="6"/>
  <c r="L34" i="6"/>
  <c r="H35" i="6"/>
  <c r="I35" i="6"/>
  <c r="L35" i="6"/>
  <c r="H36" i="6"/>
  <c r="I36" i="6"/>
  <c r="L36" i="6"/>
  <c r="H37" i="6"/>
  <c r="I37" i="6"/>
  <c r="L37" i="6"/>
  <c r="H22" i="6"/>
  <c r="I22" i="6"/>
  <c r="L22" i="6"/>
  <c r="M22" i="6"/>
  <c r="H23" i="6"/>
  <c r="I23" i="6"/>
  <c r="L23" i="6"/>
  <c r="M23" i="6"/>
  <c r="H24" i="6"/>
  <c r="I24" i="6"/>
  <c r="L24" i="6"/>
  <c r="M24" i="6"/>
  <c r="H25" i="6"/>
  <c r="I25" i="6"/>
  <c r="L25" i="6"/>
  <c r="M25" i="6"/>
  <c r="H26" i="6"/>
  <c r="I26" i="6"/>
  <c r="L26" i="6"/>
  <c r="M26" i="6"/>
  <c r="H27" i="6"/>
  <c r="I27" i="6"/>
  <c r="L27" i="6"/>
  <c r="M27" i="6"/>
  <c r="H28" i="6"/>
  <c r="I28" i="6"/>
  <c r="L28" i="6"/>
  <c r="M28" i="6"/>
  <c r="H29" i="6"/>
  <c r="I29" i="6"/>
  <c r="L29" i="6"/>
  <c r="M29" i="6"/>
  <c r="H30" i="6"/>
  <c r="I30" i="6"/>
  <c r="L30" i="6"/>
  <c r="M30" i="6"/>
  <c r="H31" i="6"/>
  <c r="I31" i="6"/>
  <c r="L31" i="6"/>
  <c r="M31" i="6"/>
  <c r="H32" i="6"/>
  <c r="I32" i="6"/>
  <c r="L32" i="6"/>
  <c r="M21" i="6"/>
  <c r="L21" i="6"/>
  <c r="I21" i="6"/>
  <c r="H21" i="6"/>
  <c r="M20" i="6"/>
  <c r="L20" i="6"/>
  <c r="I20" i="6"/>
  <c r="H20" i="6"/>
  <c r="M19" i="6"/>
  <c r="L19" i="6"/>
  <c r="I19" i="6"/>
  <c r="H19" i="6"/>
  <c r="M18" i="6"/>
  <c r="L18" i="6"/>
  <c r="I18" i="6"/>
  <c r="H18" i="6"/>
  <c r="M17" i="6"/>
  <c r="L17" i="6"/>
  <c r="I17" i="6"/>
  <c r="H17" i="6"/>
  <c r="M16" i="6"/>
  <c r="L16" i="6"/>
  <c r="I16" i="6"/>
  <c r="H16" i="6"/>
  <c r="M15" i="6"/>
  <c r="L15" i="6"/>
  <c r="I15" i="6"/>
  <c r="H15" i="6"/>
  <c r="M14" i="6"/>
  <c r="L14" i="6"/>
  <c r="I14" i="6"/>
  <c r="H14" i="6"/>
  <c r="M13" i="6"/>
  <c r="L13" i="6"/>
  <c r="I13" i="6"/>
  <c r="H13" i="6"/>
  <c r="M12" i="6"/>
  <c r="L12" i="6"/>
  <c r="I12" i="6"/>
  <c r="H12" i="6"/>
  <c r="M11" i="6"/>
  <c r="L11" i="6"/>
  <c r="I11" i="6"/>
  <c r="H11" i="6"/>
  <c r="M10" i="6"/>
  <c r="L10" i="6"/>
  <c r="I10" i="6"/>
  <c r="H10" i="6"/>
  <c r="H9" i="6"/>
  <c r="M9" i="6"/>
  <c r="M7" i="6"/>
  <c r="M6" i="6"/>
  <c r="M5" i="6"/>
  <c r="M4" i="6"/>
  <c r="M3" i="6"/>
  <c r="M2" i="6"/>
  <c r="M8" i="6"/>
  <c r="I2" i="6" l="1"/>
  <c r="I3" i="6"/>
  <c r="I4" i="6"/>
  <c r="I5" i="6"/>
  <c r="I6" i="6"/>
  <c r="I7" i="6"/>
  <c r="I8" i="6"/>
  <c r="I9" i="6"/>
  <c r="H2" i="6"/>
  <c r="H3" i="6"/>
  <c r="H4" i="6"/>
  <c r="H5" i="6"/>
  <c r="H6" i="6"/>
  <c r="H7" i="6"/>
  <c r="H8" i="6"/>
  <c r="L2" i="6" l="1"/>
  <c r="L3" i="6"/>
  <c r="L4" i="6"/>
  <c r="L5" i="6"/>
  <c r="L6" i="6"/>
  <c r="L7" i="6"/>
  <c r="L8" i="6"/>
  <c r="L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<sst xmlns="http://schemas.openxmlformats.org/spreadsheetml/2006/main" count="9300" uniqueCount="3678">
  <si>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</si>
  <si>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</si>
  <si>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</si>
  <si>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</si>
  <si>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</si>
  <si>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</si>
  <si>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</si>
  <si>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</si>
  <si>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</si>
  <si>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</si>
  <si>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</si>
  <si>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</si>
  <si>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</si>
  <si>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</si>
  <si>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</si>
  <si>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</si>
  <si>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</si>
  <si>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</si>
  <si>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</si>
  <si>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</si>
  <si>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</si>
  <si>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</si>
  <si>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</si>
  <si>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</si>
  <si>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</si>
  <si>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</si>
  <si>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</si>
  <si>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</si>
  <si>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</si>
  <si>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</si>
  <si>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</si>
  <si>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</si>
  <si>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</si>
  <si>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</si>
  <si>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</si>
  <si>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</si>
  <si>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</si>
  <si>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</si>
  <si>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</si>
  <si>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</si>
  <si>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</si>
  <si>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</si>
  <si>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</si>
  <si>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</si>
  <si>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</si>
  <si>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</si>
  <si>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</si>
  <si>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</si>
  <si>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</si>
  <si>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</si>
  <si>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</si>
  <si>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</si>
  <si>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</si>
  <si>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</si>
  <si>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</si>
  <si>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</si>
  <si>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</si>
  <si>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</si>
  <si>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</si>
  <si>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</si>
  <si>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</si>
  <si>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</si>
  <si>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</si>
  <si>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</si>
  <si>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</si>
  <si>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</si>
  <si>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</si>
  <si>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</si>
  <si>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</si>
  <si>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</si>
  <si>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</si>
  <si>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</si>
  <si>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</si>
  <si>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</si>
  <si>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</si>
  <si>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</si>
  <si>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</si>
  <si>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</si>
  <si>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</si>
  <si>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</si>
  <si>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</si>
  <si>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</si>
  <si>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</si>
  <si>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</si>
  <si>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</si>
  <si>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</si>
  <si>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</si>
  <si>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</si>
  <si>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</si>
  <si>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</si>
  <si>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</si>
  <si>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</si>
  <si>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</si>
  <si>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</si>
  <si>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</si>
  <si>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</si>
  <si>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</si>
  <si>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</si>
  <si>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</si>
  <si>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</si>
  <si>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</si>
  <si>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</si>
  <si>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</si>
  <si>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</si>
  <si>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</si>
  <si>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</si>
  <si>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</si>
  <si>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</si>
  <si>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</si>
  <si>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</si>
  <si>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</si>
  <si>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</si>
  <si>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</si>
  <si>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</si>
  <si>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</si>
  <si>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</si>
  <si>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</si>
  <si>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</si>
  <si>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</si>
  <si>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</si>
  <si>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</si>
  <si>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</si>
  <si>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</si>
  <si>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</si>
  <si>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</si>
  <si>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</si>
  <si>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</si>
  <si>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</si>
  <si>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</si>
  <si>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</si>
  <si>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</si>
  <si>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</si>
  <si>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</si>
  <si>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</si>
  <si>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</si>
  <si>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</si>
  <si>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</si>
  <si>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</si>
  <si>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</si>
  <si>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</si>
  <si>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</si>
  <si>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</si>
  <si>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</si>
  <si>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</si>
  <si>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</si>
  <si>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</si>
  <si>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</si>
  <si>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</si>
  <si>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</si>
  <si>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</si>
  <si>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</si>
  <si>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</si>
  <si>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</si>
  <si>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</si>
  <si>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</si>
  <si>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</si>
  <si>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</si>
  <si>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</si>
  <si>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</si>
  <si>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</si>
  <si>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</si>
  <si>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</si>
  <si>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</si>
  <si>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</si>
  <si>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</si>
  <si>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</si>
  <si>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</si>
  <si>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</si>
  <si>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</si>
  <si>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</si>
  <si>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</si>
  <si>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</si>
  <si>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</si>
  <si>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</si>
  <si>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</si>
  <si>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</si>
  <si>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</si>
  <si>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</si>
  <si>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</si>
  <si>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</si>
  <si>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</si>
  <si>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</si>
  <si>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</si>
  <si>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</si>
  <si>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</si>
  <si>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</si>
  <si>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</si>
  <si>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</si>
  <si>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</si>
  <si>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</si>
  <si>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</si>
  <si>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</si>
  <si>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</si>
  <si>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</si>
  <si>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</si>
  <si>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</si>
  <si>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</si>
  <si>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</si>
  <si>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</si>
  <si>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</si>
  <si>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</si>
  <si>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</si>
  <si>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</si>
  <si>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</si>
  <si>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</si>
  <si>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</si>
  <si>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</si>
  <si>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</si>
  <si>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</si>
  <si>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</si>
  <si>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</si>
  <si>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</si>
  <si>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</si>
  <si>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</si>
  <si>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</si>
  <si>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</si>
  <si>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</si>
  <si>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</si>
  <si>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</si>
  <si>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</si>
  <si>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</si>
  <si>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</si>
  <si>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</si>
  <si>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</si>
  <si>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</si>
  <si>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</si>
  <si>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</si>
  <si>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</si>
  <si>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</si>
  <si>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</si>
  <si>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</si>
  <si>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</si>
  <si>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</si>
  <si>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</si>
  <si>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</si>
  <si>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</si>
  <si>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</si>
  <si>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</si>
  <si>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</si>
  <si>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</si>
  <si>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</si>
  <si>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</si>
  <si>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</si>
  <si>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</si>
  <si>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</si>
  <si>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</si>
  <si>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</si>
  <si>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</si>
  <si>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</si>
  <si>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</si>
  <si>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</si>
  <si>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</si>
  <si>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</si>
  <si>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</si>
  <si>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</si>
  <si>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</si>
  <si>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</si>
  <si>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</si>
  <si>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</si>
  <si>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</si>
  <si>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</si>
  <si>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</si>
  <si>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</si>
  <si>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</si>
  <si>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</si>
  <si>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</si>
  <si>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</si>
  <si>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</si>
  <si>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</si>
  <si>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</si>
  <si>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</si>
  <si>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</si>
  <si>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</si>
  <si>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</si>
  <si>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</si>
  <si>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</si>
  <si>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</si>
  <si>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</si>
  <si>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</si>
  <si>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</si>
  <si>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</si>
  <si>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</si>
  <si>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</si>
  <si>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</si>
  <si>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</si>
  <si>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</si>
  <si>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</si>
  <si>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</si>
  <si>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</si>
  <si>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</si>
  <si>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</si>
  <si>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</si>
  <si>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</si>
  <si>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</si>
  <si>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</si>
  <si>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</si>
  <si>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</si>
  <si>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</si>
  <si>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</si>
  <si>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</si>
  <si>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</si>
  <si>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</si>
  <si>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</si>
  <si>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</si>
  <si>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</si>
  <si>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</si>
  <si>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</si>
  <si>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</si>
  <si>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</si>
  <si>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</si>
  <si>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</si>
  <si>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</si>
  <si>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</si>
  <si>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</si>
  <si>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</si>
  <si>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</si>
  <si>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</si>
  <si>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</si>
  <si>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</si>
  <si>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</si>
  <si>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</si>
  <si>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</si>
  <si>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</si>
  <si>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</si>
  <si>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</si>
  <si>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</si>
  <si>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</si>
  <si>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</si>
  <si>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</si>
  <si>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</si>
  <si>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</si>
  <si>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</si>
  <si>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</si>
  <si>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</si>
  <si>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</si>
  <si>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</si>
  <si>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</si>
  <si>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</si>
  <si>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</si>
  <si>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</si>
  <si>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</si>
  <si>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</si>
  <si>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</si>
  <si>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</si>
  <si>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</si>
  <si>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</si>
  <si>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</si>
  <si>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</si>
  <si>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</si>
  <si>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</si>
  <si>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</si>
  <si>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</si>
  <si>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</si>
  <si>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</si>
  <si>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</si>
  <si>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</si>
  <si>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</si>
  <si>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</si>
  <si>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</si>
  <si>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</si>
  <si>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</si>
  <si>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</si>
  <si>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</si>
  <si>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</si>
  <si>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</si>
  <si>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</si>
  <si>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</si>
  <si>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</si>
  <si>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</si>
  <si>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</si>
  <si>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</si>
  <si>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</si>
  <si>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</si>
  <si>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</si>
  <si>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</si>
  <si>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</si>
  <si>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</si>
  <si>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</si>
  <si>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</si>
  <si>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</si>
  <si>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</si>
  <si>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</si>
  <si>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</si>
  <si>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</si>
  <si>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</si>
  <si>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</si>
  <si>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</si>
  <si>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</si>
  <si>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</si>
  <si>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</si>
  <si>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</si>
  <si>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</si>
  <si>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</si>
  <si>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</si>
  <si>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</si>
  <si>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</si>
  <si>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</si>
  <si>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</si>
  <si>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</si>
  <si>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</si>
  <si>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</si>
  <si>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</si>
  <si>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</si>
  <si>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</si>
  <si>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</si>
  <si>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</si>
  <si>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</si>
  <si>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</si>
  <si>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</si>
  <si>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</si>
  <si>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</si>
  <si>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</si>
  <si>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</si>
  <si>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</si>
  <si>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</si>
  <si>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</si>
  <si>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</si>
  <si>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</si>
  <si>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</si>
  <si>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</si>
  <si>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</si>
  <si>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</si>
  <si>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</si>
  <si>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</si>
  <si>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</si>
  <si>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</si>
  <si>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</si>
  <si>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</si>
  <si>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</si>
  <si>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</si>
  <si>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</si>
  <si>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</si>
  <si>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</si>
  <si>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</si>
  <si>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</si>
  <si>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</si>
  <si>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</si>
  <si>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</si>
  <si>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</si>
  <si>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</si>
  <si>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</si>
  <si>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</si>
  <si>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</si>
  <si>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</si>
  <si>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</si>
  <si>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</si>
  <si>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</si>
  <si>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</si>
  <si>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</si>
  <si>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</si>
  <si>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</si>
  <si>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</si>
  <si>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</si>
  <si>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</si>
  <si>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</si>
  <si>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</si>
  <si>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</si>
  <si>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</si>
  <si>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</si>
  <si>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</si>
  <si>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</si>
  <si>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</si>
  <si>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</si>
  <si>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</si>
  <si>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</si>
  <si>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</si>
  <si>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</si>
  <si>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</si>
  <si>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</si>
  <si>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</si>
  <si>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</si>
  <si>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</si>
  <si>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</si>
  <si>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</si>
  <si>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</si>
  <si>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</si>
  <si>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</si>
  <si>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</si>
  <si>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</si>
  <si>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</si>
  <si>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</si>
  <si>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</si>
  <si>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</si>
  <si>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</si>
  <si>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</si>
  <si>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</si>
  <si>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</si>
  <si>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</si>
  <si>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</si>
  <si>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</si>
  <si>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</si>
  <si>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</si>
  <si>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</si>
  <si>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</si>
  <si>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</si>
  <si>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</si>
  <si>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</si>
  <si>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</si>
  <si>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</si>
  <si>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</si>
  <si>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</si>
  <si>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</si>
  <si>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</si>
  <si>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</si>
  <si>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</si>
  <si>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</si>
  <si>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</si>
  <si>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</si>
  <si>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</si>
  <si>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</si>
  <si>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</si>
  <si>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</si>
  <si>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</si>
  <si>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</si>
  <si>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</si>
  <si>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</si>
  <si>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</si>
  <si>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</si>
  <si>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</si>
  <si>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</si>
  <si>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</si>
  <si>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</si>
  <si>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</si>
  <si>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</si>
  <si>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</si>
  <si>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</si>
  <si>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</si>
  <si>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</si>
  <si>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</si>
  <si>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</si>
  <si>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</si>
  <si>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</si>
  <si>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</si>
  <si>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</si>
  <si>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</si>
  <si>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</si>
  <si>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</si>
  <si>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</si>
  <si>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</si>
  <si>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</si>
  <si>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</si>
  <si>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</si>
  <si>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</si>
  <si>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</si>
  <si>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</si>
  <si>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</si>
  <si>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</si>
  <si>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</si>
  <si>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</si>
  <si>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</si>
  <si>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</si>
  <si>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</si>
  <si>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</si>
  <si>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</si>
  <si>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</si>
  <si>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</si>
  <si>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</si>
  <si>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</si>
  <si>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</si>
  <si>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</si>
  <si>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</si>
  <si>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</si>
  <si>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</si>
  <si>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</si>
  <si>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</si>
  <si>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</si>
  <si>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</si>
  <si>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</si>
  <si>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</si>
  <si>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</si>
  <si>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</si>
  <si>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</si>
  <si>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</si>
  <si>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</si>
  <si>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</si>
  <si>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</si>
  <si>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</si>
  <si>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</si>
  <si>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</si>
  <si>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</si>
  <si>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</si>
  <si>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</si>
  <si>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</si>
  <si>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</si>
  <si>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</si>
  <si>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</si>
  <si>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</si>
  <si>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</si>
  <si>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</si>
  <si>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</si>
  <si>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</si>
  <si>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</si>
  <si>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</si>
  <si>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</si>
  <si>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</si>
  <si>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</si>
  <si>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</si>
  <si>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</si>
  <si>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</si>
  <si>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</si>
  <si>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</si>
  <si>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</si>
  <si>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</si>
  <si>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</si>
  <si>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</si>
  <si>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</si>
  <si>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</si>
  <si>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</si>
  <si>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</si>
  <si>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</si>
  <si>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</si>
  <si>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</si>
  <si>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</si>
  <si>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</si>
  <si>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</si>
  <si>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</si>
  <si>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</si>
  <si>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</si>
  <si>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</si>
  <si>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</si>
  <si>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</si>
  <si>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</si>
  <si>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</si>
  <si>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</si>
  <si>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</si>
  <si>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</si>
  <si>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</si>
  <si>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</si>
  <si>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</si>
  <si>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</si>
  <si>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</si>
  <si>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</si>
  <si>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</si>
  <si>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</si>
  <si>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</si>
  <si>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</si>
  <si>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</si>
  <si>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</si>
  <si>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</si>
  <si>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</si>
  <si>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</si>
  <si>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</si>
  <si>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</si>
  <si>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</si>
  <si>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</si>
  <si>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</si>
  <si>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</si>
  <si>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</si>
  <si>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</si>
  <si>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</si>
  <si>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</si>
  <si>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</si>
  <si>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</si>
  <si>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</si>
  <si>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</si>
  <si>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</si>
  <si>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</si>
  <si>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</si>
  <si>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</si>
  <si>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</si>
  <si>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</si>
  <si>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</si>
  <si>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</si>
  <si>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</si>
  <si>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</si>
  <si>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</si>
  <si>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</si>
  <si>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</si>
  <si>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</si>
  <si>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</si>
  <si>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</si>
  <si>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</si>
  <si>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</si>
  <si>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</si>
  <si>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</si>
  <si>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</si>
  <si>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</si>
  <si>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</si>
  <si>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</si>
  <si>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</si>
  <si>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</si>
  <si>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</si>
  <si>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</si>
  <si>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</si>
  <si>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</si>
  <si>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</si>
  <si>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</si>
  <si>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</si>
  <si>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</si>
  <si>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</si>
  <si>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</si>
  <si>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</si>
  <si>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</si>
  <si>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</si>
  <si>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</si>
  <si>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</si>
  <si>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</si>
  <si>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</si>
  <si>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</si>
  <si>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</si>
  <si>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</si>
  <si>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</si>
  <si>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</si>
  <si>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</si>
  <si>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</si>
  <si>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</si>
  <si>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</si>
  <si>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</si>
  <si>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</si>
  <si>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</si>
  <si>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</si>
  <si>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</si>
  <si>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</si>
  <si>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</si>
  <si>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</si>
  <si>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</si>
  <si>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</si>
  <si>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</si>
  <si>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</si>
  <si>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</si>
  <si>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</si>
  <si>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</si>
  <si>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</si>
  <si>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</si>
  <si>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</si>
  <si>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</si>
  <si>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</si>
  <si>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</si>
  <si>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</si>
  <si>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</si>
  <si>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</si>
  <si>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</si>
  <si>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</si>
  <si>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</si>
  <si>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</si>
  <si>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</si>
  <si>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</si>
  <si>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</si>
  <si>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</si>
  <si>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</si>
  <si>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</si>
  <si>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</si>
  <si>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</si>
  <si>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</si>
  <si>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</si>
  <si>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</si>
  <si>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</si>
  <si>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</si>
  <si>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</si>
  <si>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</si>
  <si>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</si>
  <si>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</si>
  <si>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</si>
  <si>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</si>
  <si>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</si>
  <si>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</si>
  <si>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</si>
  <si>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</si>
  <si>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</si>
  <si>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</si>
  <si>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</si>
  <si>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</si>
  <si>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</si>
  <si>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</si>
  <si>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</si>
  <si>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</si>
  <si>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</si>
  <si>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</si>
  <si>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</si>
  <si>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</si>
  <si>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</si>
  <si>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</si>
  <si>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</si>
  <si>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</si>
  <si>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</si>
  <si>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</si>
  <si>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</si>
  <si>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</si>
  <si>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</si>
  <si>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</si>
  <si>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</si>
  <si>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</si>
  <si>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</si>
  <si>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</si>
  <si>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</si>
  <si>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</si>
  <si>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</si>
  <si>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</si>
  <si>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</si>
  <si>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</si>
  <si>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</si>
  <si>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</si>
  <si>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</si>
  <si>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</si>
  <si>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</si>
  <si>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</si>
  <si>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</si>
  <si>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</si>
  <si>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</si>
  <si>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</si>
  <si>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</si>
  <si>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</si>
  <si>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</si>
  <si>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</si>
  <si>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</si>
  <si>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</si>
  <si>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</si>
  <si>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</si>
  <si>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</si>
  <si>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</si>
  <si>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</si>
  <si>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</si>
  <si>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</si>
  <si>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</si>
  <si>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</si>
  <si>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</si>
  <si>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</si>
  <si>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</si>
  <si>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</si>
  <si>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</si>
  <si>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</si>
  <si>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</si>
  <si>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</si>
  <si>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</si>
  <si>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</si>
  <si>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</si>
  <si>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</si>
  <si>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</si>
  <si>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</si>
  <si>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</si>
  <si>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</si>
  <si>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</si>
  <si>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</si>
  <si>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</si>
  <si>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</si>
  <si>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</si>
  <si>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</si>
  <si>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</si>
  <si>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</si>
  <si>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</si>
  <si>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</si>
  <si>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</si>
  <si>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</si>
  <si>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</si>
  <si>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</si>
  <si>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</si>
  <si>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</si>
  <si>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</si>
  <si>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</si>
  <si>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</si>
  <si>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</si>
  <si>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</si>
  <si>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</si>
  <si>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</si>
  <si>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</si>
  <si>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</si>
  <si>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</si>
  <si>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</si>
  <si>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</si>
  <si>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</si>
  <si>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</si>
  <si>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</si>
  <si>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</si>
  <si>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</si>
  <si>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</si>
  <si>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</si>
  <si>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</si>
  <si>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</si>
  <si>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</si>
  <si>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</si>
  <si>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</si>
  <si>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</si>
  <si>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</si>
  <si>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</si>
  <si>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</si>
  <si>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</si>
  <si>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</si>
  <si>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</si>
  <si>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</si>
  <si>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</si>
  <si>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</si>
  <si>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</si>
  <si>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</si>
  <si>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</si>
  <si>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</si>
  <si>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</si>
  <si>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</si>
  <si>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</si>
  <si>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</si>
  <si>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</si>
  <si>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</si>
  <si>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</si>
  <si>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</si>
  <si>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</si>
  <si>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</si>
  <si>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</si>
  <si>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</si>
  <si>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</si>
  <si>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</si>
  <si>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</si>
  <si>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</si>
  <si>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</si>
  <si>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</si>
  <si>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</si>
  <si>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</si>
  <si>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</si>
  <si>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</si>
  <si>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</si>
  <si>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</si>
  <si>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</si>
  <si>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</si>
  <si>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</si>
  <si>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</si>
  <si>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</si>
  <si>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</si>
  <si>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</si>
  <si>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</si>
  <si>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</si>
  <si>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</si>
  <si>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</si>
  <si>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</si>
  <si>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</si>
  <si>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</si>
  <si>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</si>
  <si>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</si>
  <si>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</si>
  <si>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</si>
  <si>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</si>
  <si>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</si>
  <si>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</si>
  <si>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</si>
  <si>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</si>
  <si>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</si>
  <si>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</si>
  <si>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</si>
  <si>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</si>
  <si>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</si>
  <si>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</si>
  <si>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</si>
  <si>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</si>
  <si>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</si>
  <si>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</si>
  <si>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</si>
  <si>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</si>
  <si>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</si>
  <si>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</si>
  <si>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</si>
  <si>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</si>
  <si>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</si>
  <si>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</si>
  <si>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</si>
  <si>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</si>
  <si>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</si>
  <si>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</si>
  <si>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</si>
  <si>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</si>
  <si>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</si>
  <si>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</si>
  <si>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</si>
  <si>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</si>
  <si>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</si>
  <si>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</si>
  <si>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</si>
  <si>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</si>
  <si>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</si>
  <si>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</si>
  <si>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</si>
  <si>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</si>
  <si>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</si>
  <si>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</si>
  <si>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</si>
  <si>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</si>
  <si>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</si>
  <si>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</si>
  <si>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</si>
  <si>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</si>
  <si>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</si>
  <si>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</si>
  <si>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</si>
  <si>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</si>
  <si>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</si>
  <si>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</si>
  <si>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</si>
  <si>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</si>
  <si>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</si>
  <si>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</si>
  <si>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</si>
  <si>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</si>
  <si>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</si>
  <si>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</si>
  <si>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</si>
  <si>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</si>
  <si>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</si>
  <si>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</si>
  <si>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</si>
  <si>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</si>
  <si>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</si>
  <si>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</si>
  <si>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</si>
  <si>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</si>
  <si>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</si>
  <si>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</si>
  <si>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</si>
  <si>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</si>
  <si>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</si>
  <si>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</si>
  <si>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</si>
  <si>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</si>
  <si>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</si>
  <si>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</si>
  <si>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</si>
  <si>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</si>
  <si>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</si>
  <si>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</si>
  <si>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</si>
  <si>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</si>
  <si>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</si>
  <si>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</si>
  <si>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</si>
  <si>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</si>
  <si>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</si>
  <si>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</si>
  <si>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</si>
  <si>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</si>
  <si>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</si>
  <si>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</si>
  <si>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</si>
  <si>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</si>
  <si>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</si>
  <si>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</si>
  <si>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</si>
  <si>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</si>
  <si>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</si>
  <si>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</si>
  <si>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</si>
  <si>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</si>
  <si>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</si>
  <si>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</si>
  <si>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</si>
  <si>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</si>
  <si>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</si>
  <si>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</si>
  <si>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</si>
  <si>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</si>
  <si>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</si>
  <si>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</si>
  <si>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</si>
  <si>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</si>
  <si>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</si>
  <si>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</si>
  <si>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</si>
  <si>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</si>
  <si>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</si>
  <si>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</si>
  <si>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</si>
  <si>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</si>
  <si>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</si>
  <si>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</si>
  <si>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</si>
  <si>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</si>
  <si>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</si>
  <si>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</si>
  <si>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</si>
  <si>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</si>
  <si>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</si>
  <si>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</si>
  <si>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</si>
  <si>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</si>
  <si>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</si>
  <si>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</si>
  <si>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</si>
  <si>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</si>
  <si>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</si>
  <si>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</si>
  <si>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</si>
  <si>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</si>
  <si>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</si>
  <si>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</si>
  <si>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</si>
  <si>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</si>
  <si>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</si>
  <si>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</si>
  <si>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</si>
  <si>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</si>
  <si>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</si>
  <si>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</si>
  <si>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</si>
  <si>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</si>
  <si>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</si>
  <si>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</si>
  <si>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</si>
  <si>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</si>
  <si>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</si>
  <si>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</si>
  <si>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</si>
  <si>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</si>
  <si>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</si>
  <si>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</si>
  <si>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</si>
  <si>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</si>
  <si>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</si>
  <si>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</si>
  <si>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</si>
  <si>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</si>
  <si>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</si>
  <si>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</si>
  <si>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</si>
  <si>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</si>
  <si>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</si>
  <si>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</si>
  <si>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</si>
  <si>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</si>
  <si>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</si>
  <si>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</si>
  <si>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</si>
  <si>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</si>
  <si>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</si>
  <si>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</si>
  <si>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</si>
  <si>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</si>
  <si>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</si>
  <si>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</si>
  <si>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</si>
  <si>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</si>
  <si>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</si>
  <si>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</si>
  <si>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</si>
  <si>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</si>
  <si>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</si>
  <si>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</si>
  <si>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</si>
  <si>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</si>
  <si>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</si>
  <si>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</si>
  <si>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</si>
  <si>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</si>
  <si>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</si>
  <si>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</si>
  <si>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</si>
  <si>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</si>
  <si>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</si>
  <si>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</si>
  <si>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</si>
  <si>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</si>
  <si>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</si>
  <si>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</si>
  <si>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</si>
  <si>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</si>
  <si>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</si>
  <si>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</si>
  <si>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</si>
  <si>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</si>
  <si>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</si>
  <si>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</si>
  <si>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</si>
  <si>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</si>
  <si>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</si>
  <si>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</si>
  <si>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</si>
  <si>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</si>
  <si>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</si>
  <si>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</si>
  <si>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</si>
  <si>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</si>
  <si>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</si>
  <si>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</si>
  <si>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</si>
  <si>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</si>
  <si>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</si>
  <si>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</si>
  <si>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</si>
  <si>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</si>
  <si>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</si>
  <si>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</si>
  <si>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</si>
  <si>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</si>
  <si>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</si>
  <si>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</si>
  <si>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</si>
  <si>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</si>
  <si>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</si>
  <si>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</si>
  <si>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</si>
  <si>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</si>
  <si>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</si>
  <si>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</si>
  <si>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</si>
  <si>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</si>
  <si>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</si>
  <si>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</si>
  <si>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</si>
  <si>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</si>
  <si>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</si>
  <si>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</si>
  <si>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</si>
  <si>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</si>
  <si>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</si>
  <si>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</si>
  <si>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</si>
  <si>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</si>
  <si>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</si>
  <si>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</si>
  <si>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</si>
  <si>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</si>
  <si>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</si>
  <si>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</si>
  <si>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</si>
  <si>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</si>
  <si>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</si>
  <si>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</si>
  <si>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</si>
  <si>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</si>
  <si>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</si>
  <si>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</si>
  <si>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</si>
  <si>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</si>
  <si>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</si>
  <si>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</si>
  <si>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</si>
  <si>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</si>
  <si>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</si>
  <si>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</si>
  <si>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</si>
  <si>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</si>
  <si>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</si>
  <si>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</si>
  <si>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</si>
  <si>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</si>
  <si>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</si>
  <si>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</si>
  <si>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</si>
  <si>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</si>
  <si>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</si>
  <si>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</si>
  <si>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</si>
  <si>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</si>
  <si>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</si>
  <si>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</si>
  <si>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</si>
  <si>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</si>
  <si>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</si>
  <si>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</si>
  <si>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</si>
  <si>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</si>
  <si>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</si>
  <si>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</si>
  <si>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</si>
  <si>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</si>
  <si>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</si>
  <si>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</si>
  <si>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</si>
  <si>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</si>
  <si>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</si>
  <si>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</si>
  <si>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</si>
  <si>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</si>
  <si>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</si>
  <si>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</si>
  <si>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</si>
  <si>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</si>
  <si>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</si>
  <si>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</si>
  <si>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</si>
  <si>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</si>
  <si>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</si>
  <si>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</si>
  <si>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</si>
  <si>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</si>
  <si>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</si>
  <si>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</si>
  <si>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</si>
  <si>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</si>
  <si>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</si>
  <si>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</si>
  <si>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</si>
  <si>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</si>
  <si>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</si>
  <si>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</si>
  <si>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</si>
  <si>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</si>
  <si>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</si>
  <si>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</si>
  <si>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</si>
  <si>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</si>
  <si>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</si>
  <si>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</si>
  <si>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</si>
  <si>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</si>
  <si>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</si>
  <si>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</si>
  <si>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</si>
  <si>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</si>
  <si>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</si>
  <si>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</si>
  <si>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</si>
  <si>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</si>
  <si>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</si>
  <si>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</si>
  <si>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</si>
  <si>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</si>
  <si>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</si>
  <si>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</si>
  <si>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</si>
  <si>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</si>
  <si>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</si>
  <si>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</si>
  <si>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</si>
  <si>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</si>
  <si>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</si>
  <si>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</si>
  <si>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</si>
  <si>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</si>
  <si>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</si>
  <si>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</si>
  <si>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</si>
  <si>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</si>
  <si>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</si>
  <si>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</si>
  <si>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</si>
  <si>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</si>
  <si>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</si>
  <si>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</si>
  <si>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</si>
  <si>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</si>
  <si>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</si>
  <si>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</si>
  <si>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</si>
  <si>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</si>
  <si>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</si>
  <si>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</si>
  <si>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</si>
  <si>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</si>
  <si>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</si>
  <si>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</si>
  <si>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</si>
  <si>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</si>
  <si>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</si>
  <si>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</si>
  <si>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</si>
  <si>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</si>
  <si>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</si>
  <si>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</si>
  <si>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</si>
  <si>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</si>
  <si>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</si>
  <si>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</si>
  <si>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</si>
  <si>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</si>
  <si>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</si>
  <si>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</si>
  <si>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</si>
  <si>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</si>
  <si>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</si>
  <si>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</si>
  <si>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</si>
  <si>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</si>
  <si>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</si>
  <si>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</si>
  <si>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</si>
  <si>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</si>
  <si>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</si>
  <si>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</si>
  <si>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</si>
  <si>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</si>
  <si>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</si>
  <si>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</si>
  <si>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</si>
  <si>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</si>
  <si>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</si>
  <si>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</si>
  <si>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</si>
  <si>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</si>
  <si>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</si>
  <si>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</si>
  <si>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</si>
  <si>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</si>
  <si>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</si>
  <si>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</si>
  <si>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</si>
  <si>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</si>
  <si>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</si>
  <si>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</si>
  <si>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</si>
  <si>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</si>
  <si>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</si>
  <si>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</si>
  <si>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</si>
  <si>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</si>
  <si>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</si>
  <si>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</si>
  <si>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</si>
  <si>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</si>
  <si>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</si>
  <si>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</si>
  <si>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</si>
  <si>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</si>
  <si>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</si>
  <si>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</si>
  <si>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</si>
  <si>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</si>
  <si>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</si>
  <si>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</si>
  <si>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</si>
  <si>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</si>
  <si>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</si>
  <si>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</si>
  <si>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</si>
  <si>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</si>
  <si>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</si>
  <si>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</si>
  <si>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</si>
  <si>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</si>
  <si>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</si>
  <si>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</si>
  <si>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</si>
  <si>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</si>
  <si>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</si>
  <si>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</si>
  <si>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</si>
  <si>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</si>
  <si>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</si>
  <si>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</si>
  <si>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</si>
  <si>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</si>
  <si>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</si>
  <si>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</si>
  <si>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</si>
  <si>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</si>
  <si>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</si>
  <si>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</si>
  <si>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</si>
  <si>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</si>
  <si>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</si>
  <si>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</si>
  <si>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</si>
  <si>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</si>
  <si>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</si>
  <si>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</si>
  <si>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</si>
  <si>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</si>
  <si>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</si>
  <si>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</si>
  <si>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</si>
  <si>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</si>
  <si>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</si>
  <si>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</si>
  <si>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</si>
  <si>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</si>
  <si>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</si>
  <si>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</si>
  <si>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</si>
  <si>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</si>
  <si>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</si>
  <si>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</si>
  <si>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</si>
  <si>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</si>
  <si>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</si>
  <si>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</si>
  <si>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</si>
  <si>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</si>
  <si>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</si>
  <si>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</si>
  <si>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</si>
  <si>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</si>
  <si>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</si>
  <si>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</si>
  <si>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</si>
  <si>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</si>
  <si>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</si>
  <si>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</si>
  <si>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</si>
  <si>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</si>
  <si>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</si>
  <si>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</si>
  <si>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</si>
  <si>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</si>
  <si>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</si>
  <si>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</si>
  <si>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</si>
  <si>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</si>
  <si>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</si>
  <si>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</si>
  <si>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</si>
  <si>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</si>
  <si>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</si>
  <si>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</si>
  <si>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</si>
  <si>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</si>
  <si>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</si>
  <si>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</si>
  <si>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</si>
  <si>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</si>
  <si>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</si>
  <si>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</si>
  <si>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</si>
  <si>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</si>
  <si>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</si>
  <si>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</si>
  <si>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</si>
  <si>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</si>
  <si>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</si>
  <si>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</si>
  <si>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</si>
  <si>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</si>
  <si>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</si>
  <si>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</si>
  <si>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</si>
  <si>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</si>
  <si>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</si>
  <si>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</si>
  <si>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</si>
  <si>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</si>
  <si>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</si>
  <si>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</si>
  <si>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</si>
  <si>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</si>
  <si>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</si>
  <si>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</si>
  <si>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</si>
  <si>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</si>
  <si>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</si>
  <si>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</si>
  <si>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</si>
  <si>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</si>
  <si>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</si>
  <si>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</si>
  <si>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</si>
  <si>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</si>
  <si>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</si>
  <si>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</si>
  <si>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</si>
  <si>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</si>
  <si>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</si>
  <si>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</si>
  <si>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</si>
  <si>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</si>
  <si>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</si>
  <si>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</si>
  <si>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</si>
  <si>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</si>
  <si>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</si>
  <si>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</si>
  <si>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</si>
  <si>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</si>
  <si>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</si>
  <si>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</si>
  <si>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</si>
  <si>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</si>
  <si>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</si>
  <si>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</si>
  <si>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</si>
  <si>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</si>
  <si>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</si>
  <si>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</si>
  <si>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</si>
  <si>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</si>
  <si>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</si>
  <si>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</si>
  <si>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</si>
  <si>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</si>
  <si>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</si>
  <si>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</si>
  <si>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</si>
  <si>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</si>
  <si>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</si>
  <si>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</si>
  <si>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</si>
  <si>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</si>
  <si>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</si>
  <si>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</si>
  <si>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</si>
  <si>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</si>
  <si>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</si>
  <si>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</si>
  <si>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</si>
  <si>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</si>
  <si>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</si>
  <si>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</si>
  <si>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</si>
  <si>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</si>
  <si>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</si>
  <si>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</si>
  <si>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</si>
  <si>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</si>
  <si>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</si>
  <si>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</si>
  <si>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</si>
  <si>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</si>
  <si>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</si>
  <si>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</si>
  <si>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</si>
  <si>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</si>
  <si>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</si>
  <si>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</si>
  <si>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</si>
  <si>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</si>
  <si>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</si>
  <si>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</si>
  <si>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</si>
  <si>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</si>
  <si>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</si>
  <si>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</si>
  <si>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</si>
  <si>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</si>
  <si>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</si>
  <si>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</si>
  <si>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</si>
  <si>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</si>
  <si>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</si>
  <si>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</si>
  <si>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</si>
  <si>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</si>
  <si>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</si>
  <si>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</si>
  <si>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</si>
  <si>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</si>
  <si>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</si>
  <si>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</si>
  <si>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</si>
  <si>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</si>
  <si>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</si>
  <si>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</si>
  <si>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</si>
  <si>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</si>
  <si>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</si>
  <si>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</si>
  <si>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</si>
  <si>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</si>
  <si>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</si>
  <si>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</si>
  <si>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</si>
  <si>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</si>
  <si>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</si>
  <si>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</si>
  <si>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</si>
  <si>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</si>
  <si>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</si>
  <si>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</si>
  <si>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</si>
  <si>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</si>
  <si>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</si>
  <si>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</si>
  <si>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</si>
  <si>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</si>
  <si>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</si>
  <si>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</si>
  <si>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</si>
  <si>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</si>
  <si>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</si>
  <si>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</si>
  <si>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</si>
  <si>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</si>
  <si>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</si>
  <si>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</si>
  <si>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</si>
  <si>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</si>
  <si>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</si>
  <si>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</si>
  <si>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</si>
  <si>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</si>
  <si>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</si>
  <si>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</si>
  <si>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</si>
  <si>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</si>
  <si>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</si>
  <si>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</si>
  <si>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</si>
  <si>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</si>
  <si>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</si>
  <si>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</si>
  <si>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</si>
  <si>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</si>
  <si>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</si>
  <si>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</si>
  <si>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</si>
  <si>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</si>
  <si>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</si>
  <si>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</si>
  <si>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</si>
  <si>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</si>
  <si>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</si>
  <si>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</si>
  <si>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</si>
  <si>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</si>
  <si>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</si>
  <si>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</si>
  <si>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</si>
  <si>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</si>
  <si>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</si>
  <si>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</si>
  <si>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</si>
  <si>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</si>
  <si>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</si>
  <si>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</si>
  <si>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</si>
  <si>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</si>
  <si>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</si>
  <si>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</si>
  <si>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</si>
  <si>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</si>
  <si>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</si>
  <si>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</si>
  <si>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</si>
  <si>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</si>
  <si>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</si>
  <si>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</si>
  <si>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</si>
  <si>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</si>
  <si>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</si>
  <si>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</si>
  <si>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</si>
  <si>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</si>
  <si>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</si>
  <si>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</si>
  <si>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</si>
  <si>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</si>
  <si>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</si>
  <si>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</si>
  <si>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</si>
  <si>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</si>
  <si>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</si>
  <si>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</si>
  <si>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</si>
  <si>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</si>
  <si>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</si>
  <si>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</si>
  <si>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</si>
  <si>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</si>
  <si>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</si>
  <si>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</si>
  <si>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</si>
  <si>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</si>
  <si>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</si>
  <si>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</si>
  <si>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</si>
  <si>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</si>
  <si>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</si>
  <si>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</si>
  <si>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</si>
  <si>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</si>
  <si>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</si>
  <si>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</si>
  <si>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</si>
  <si>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</si>
  <si>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</si>
  <si>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</si>
  <si>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</si>
  <si>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</si>
  <si>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</si>
  <si>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</si>
  <si>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</si>
  <si>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</si>
  <si>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</si>
  <si>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</si>
  <si>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</si>
  <si>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</si>
  <si>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</si>
  <si>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</si>
  <si>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</si>
  <si>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</si>
  <si>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</si>
  <si>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</si>
  <si>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</si>
  <si>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</si>
  <si>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</si>
  <si>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</si>
  <si>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</si>
  <si>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</si>
  <si>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</si>
  <si>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</si>
  <si>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</si>
  <si>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</si>
  <si>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</si>
  <si>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</si>
  <si>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</si>
  <si>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</si>
  <si>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</si>
  <si>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</si>
  <si>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</si>
  <si>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</si>
  <si>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</si>
  <si>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</si>
  <si>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</si>
  <si>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</si>
  <si>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</si>
  <si>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</si>
  <si>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</si>
  <si>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</si>
  <si>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</si>
  <si>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</si>
  <si>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</si>
  <si>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</si>
  <si>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</si>
  <si>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</si>
  <si>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</si>
  <si>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</si>
  <si>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</si>
  <si>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</si>
  <si>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</si>
  <si>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</si>
  <si>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</si>
  <si>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</si>
  <si>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</si>
  <si>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</si>
  <si>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</si>
  <si>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</si>
  <si>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</si>
  <si>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</si>
  <si>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</si>
  <si>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</si>
  <si>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</si>
  <si>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</si>
  <si>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</si>
  <si>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</si>
  <si>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</si>
  <si>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</si>
  <si>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</si>
  <si>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</si>
  <si>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</si>
  <si>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</si>
  <si>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</si>
  <si>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</si>
  <si>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</si>
  <si>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</si>
  <si>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</si>
  <si>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</si>
  <si>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</si>
  <si>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</si>
  <si>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</si>
  <si>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</si>
  <si>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</si>
  <si>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</si>
  <si>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</si>
  <si>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</si>
  <si>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</si>
  <si>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</si>
  <si>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</si>
  <si>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</si>
  <si>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</si>
  <si>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</si>
  <si>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</si>
  <si>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</si>
  <si>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</si>
  <si>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</si>
  <si>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</si>
  <si>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</si>
  <si>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</si>
  <si>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</si>
  <si>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</si>
  <si>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</si>
  <si>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</si>
  <si>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</si>
  <si>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</si>
  <si>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</si>
  <si>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</si>
  <si>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</si>
  <si>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</si>
  <si>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</si>
  <si>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</si>
  <si>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</si>
  <si>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</si>
  <si>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</si>
  <si>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</si>
  <si>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</si>
  <si>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</si>
  <si>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</si>
  <si>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</si>
  <si>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</si>
  <si>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</si>
  <si>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</si>
  <si>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</si>
  <si>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</si>
  <si>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</si>
  <si>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</si>
  <si>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</si>
  <si>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</si>
  <si>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</si>
  <si>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</si>
  <si>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</si>
  <si>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</si>
  <si>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</si>
  <si>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</si>
  <si>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</si>
  <si>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</si>
  <si>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</si>
  <si>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</si>
  <si>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</si>
  <si>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</si>
  <si>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</si>
  <si>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</si>
  <si>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</si>
  <si>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</si>
  <si>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</si>
  <si>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</si>
  <si>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</si>
  <si>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</si>
  <si>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</si>
  <si>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</si>
  <si>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</si>
  <si>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</si>
  <si>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</si>
  <si>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</si>
  <si>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</si>
  <si>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</si>
  <si>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</si>
  <si>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</si>
  <si>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</si>
  <si>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</si>
  <si>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</si>
  <si>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</si>
  <si>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</si>
  <si>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</si>
  <si>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</si>
  <si>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</si>
  <si>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</si>
  <si>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</si>
  <si>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</si>
  <si>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</si>
  <si>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</si>
  <si>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</si>
  <si>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</si>
  <si>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</si>
  <si>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</si>
  <si>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</si>
  <si>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</si>
  <si>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</si>
  <si>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</si>
  <si>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</si>
  <si>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</si>
  <si>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</si>
  <si>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</si>
  <si>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</si>
  <si>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</si>
  <si>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</si>
  <si>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</si>
  <si>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</si>
  <si>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</si>
  <si>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</si>
  <si>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</si>
  <si>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</si>
  <si>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</si>
  <si>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</si>
  <si>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</si>
  <si>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</si>
  <si>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</si>
  <si>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</si>
  <si>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</si>
  <si>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</si>
  <si>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</si>
  <si>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</si>
  <si>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</si>
  <si>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</si>
  <si>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</si>
  <si>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</si>
  <si>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</si>
  <si>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</si>
  <si>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</si>
  <si>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</si>
  <si>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</si>
  <si>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</si>
  <si>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</si>
  <si>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</si>
  <si>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</si>
  <si>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</si>
  <si>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</si>
  <si>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</si>
  <si>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</si>
  <si>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</si>
  <si>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</si>
  <si>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</si>
  <si>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</si>
  <si>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</si>
  <si>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</si>
  <si>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</si>
  <si>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</si>
  <si>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</si>
  <si>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</si>
  <si>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</si>
  <si>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</si>
  <si>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</si>
  <si>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</si>
  <si>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</si>
  <si>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</si>
  <si>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</si>
  <si>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</si>
  <si>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</si>
  <si>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</si>
  <si>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</si>
  <si>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</si>
  <si>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</si>
  <si>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</si>
  <si>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</si>
  <si>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</si>
  <si>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</si>
  <si>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</si>
  <si>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</si>
  <si>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</si>
  <si>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</si>
  <si>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</si>
  <si>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</si>
  <si>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</si>
  <si>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</si>
  <si>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</si>
  <si>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</si>
  <si>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</si>
  <si>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</si>
  <si>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</si>
  <si>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</si>
  <si>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</si>
  <si>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</si>
  <si>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</si>
  <si>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</si>
  <si>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</si>
  <si>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</si>
  <si>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</si>
  <si>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</si>
  <si>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</si>
  <si>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</si>
  <si>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</si>
  <si>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</si>
  <si>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</si>
  <si>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</si>
  <si>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</si>
  <si>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</si>
  <si>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</si>
  <si>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</si>
  <si>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</si>
  <si>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</si>
  <si>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</si>
  <si>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</si>
  <si>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</si>
  <si>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</si>
  <si>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</si>
  <si>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</si>
  <si>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</si>
  <si>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</si>
  <si>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</si>
  <si>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</si>
  <si>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</si>
  <si>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</si>
  <si>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</si>
  <si>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</si>
  <si>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</si>
  <si>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</si>
  <si>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</si>
  <si>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</si>
  <si>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</si>
  <si>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</si>
  <si>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</si>
  <si>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</si>
  <si>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</si>
  <si>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</si>
  <si>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</si>
  <si>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</si>
  <si>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</si>
  <si>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</si>
  <si>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</si>
  <si>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</si>
  <si>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</si>
  <si>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</si>
  <si>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</si>
  <si>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</si>
  <si>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</si>
  <si>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</si>
  <si>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</si>
  <si>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</si>
  <si>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</si>
  <si>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</si>
  <si>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</si>
  <si>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</si>
  <si>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</si>
  <si>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</si>
  <si>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</si>
  <si>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</si>
  <si>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</si>
  <si>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</si>
  <si>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</si>
  <si>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</si>
  <si>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</si>
  <si>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</si>
  <si>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</si>
  <si>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</si>
  <si>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</si>
  <si>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</si>
  <si>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</si>
  <si>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</si>
  <si>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</si>
  <si>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</si>
  <si>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</si>
  <si>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</si>
  <si>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</si>
  <si>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</si>
  <si>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</si>
  <si>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</si>
  <si>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</si>
  <si>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</si>
  <si>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</si>
  <si>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</si>
  <si>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</si>
  <si>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</si>
  <si>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</si>
  <si>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</si>
  <si>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</si>
  <si>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</si>
  <si>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</si>
  <si>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</si>
  <si>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</si>
  <si>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</si>
  <si>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</si>
  <si>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</si>
  <si>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</si>
  <si>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</si>
  <si>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</si>
  <si>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</si>
  <si>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</si>
  <si>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</si>
  <si>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</si>
  <si>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</si>
  <si>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</si>
  <si>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</si>
  <si>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</si>
  <si>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</si>
  <si>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</si>
  <si>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</si>
  <si>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</si>
  <si>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</si>
  <si>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</si>
  <si>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</si>
  <si>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</si>
  <si>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</si>
  <si>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</si>
  <si>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</si>
  <si>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</si>
  <si>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</si>
  <si>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</si>
  <si>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</si>
  <si>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</si>
  <si>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</si>
  <si>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</si>
  <si>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</si>
  <si>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</si>
  <si>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</si>
  <si>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</si>
  <si>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</si>
  <si>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</si>
  <si>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</si>
  <si>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</si>
  <si>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</si>
  <si>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</si>
  <si>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</si>
  <si>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</si>
  <si>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</si>
  <si>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</si>
  <si>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</si>
  <si>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</si>
  <si>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</si>
  <si>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</si>
  <si>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</si>
  <si>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</si>
  <si>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</si>
  <si>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</si>
  <si>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</si>
  <si>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</si>
  <si>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</si>
  <si>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</si>
  <si>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</si>
  <si>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</si>
  <si>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</si>
  <si>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</si>
  <si>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</si>
  <si>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</si>
  <si>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</si>
  <si>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</si>
  <si>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</si>
  <si>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</si>
  <si>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</si>
  <si>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</si>
  <si>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</si>
  <si>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</si>
  <si>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</si>
  <si>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</si>
  <si>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</si>
  <si>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</si>
  <si>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</si>
  <si>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</si>
  <si>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</si>
  <si>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</si>
  <si>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</si>
  <si>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</si>
  <si>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</si>
  <si>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</si>
  <si>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</si>
  <si>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</si>
  <si>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</si>
  <si>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</si>
  <si>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</si>
  <si>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</si>
  <si>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</si>
  <si>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</si>
  <si>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</si>
  <si>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</si>
  <si>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</si>
  <si>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</si>
  <si>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</si>
  <si>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</si>
  <si>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</si>
  <si>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</si>
  <si>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</si>
  <si>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</si>
  <si>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</si>
  <si>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</si>
  <si>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</si>
  <si>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</si>
  <si>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</si>
  <si>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</si>
  <si>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</si>
  <si>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</si>
  <si>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</si>
  <si>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</si>
  <si>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</si>
  <si>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</si>
  <si>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</si>
  <si>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</si>
  <si>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</si>
  <si>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</si>
  <si>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</si>
  <si>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</si>
  <si>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</si>
  <si>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</si>
  <si>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</si>
  <si>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</si>
  <si>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</si>
  <si>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</si>
  <si>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</si>
  <si>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</si>
  <si>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</si>
  <si>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</si>
  <si>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</si>
  <si>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</si>
  <si>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</si>
  <si>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</si>
  <si>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</si>
  <si>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</si>
  <si>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</si>
  <si>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</si>
  <si>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</si>
  <si>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</si>
  <si>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</si>
  <si>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</si>
  <si>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</si>
  <si>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</si>
  <si>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</si>
  <si>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</si>
  <si>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</si>
  <si>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</si>
  <si>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</si>
  <si>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</si>
  <si>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</si>
  <si>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</si>
  <si>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</si>
  <si>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</si>
  <si>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</si>
  <si>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</si>
  <si>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</si>
  <si>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</si>
  <si>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</si>
  <si>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</si>
  <si>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</si>
  <si>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</si>
  <si>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</si>
  <si>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</si>
  <si>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</si>
  <si>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</si>
  <si>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</si>
  <si>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</si>
  <si>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</si>
  <si>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</si>
  <si>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</si>
  <si>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</si>
  <si>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</si>
  <si>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</si>
  <si>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</si>
  <si>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</si>
  <si>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</si>
  <si>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</si>
  <si>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</si>
  <si>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</si>
  <si>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</si>
  <si>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</si>
  <si>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</si>
  <si>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</si>
  <si>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</si>
  <si>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</si>
  <si>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</si>
  <si>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</si>
  <si>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</si>
  <si>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</si>
  <si>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</si>
  <si>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</si>
  <si>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</si>
  <si>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</si>
  <si>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</si>
  <si>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</si>
  <si>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</si>
  <si>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</si>
  <si>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</si>
  <si>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</si>
  <si>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</si>
  <si>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</si>
  <si>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</si>
  <si>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</si>
  <si>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</si>
  <si>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</si>
  <si>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</si>
  <si>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</si>
  <si>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</si>
  <si>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</si>
  <si>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</si>
  <si>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</si>
  <si>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</si>
  <si>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</si>
  <si>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</si>
  <si>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</si>
  <si>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</si>
  <si>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</si>
  <si>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</si>
  <si>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</si>
  <si>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</si>
  <si>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</si>
  <si>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</si>
  <si>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</si>
  <si>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</si>
  <si>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</si>
  <si>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</si>
  <si>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</si>
  <si>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</si>
  <si>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</si>
  <si>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</si>
  <si>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</si>
  <si>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</si>
  <si>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</si>
  <si>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</si>
  <si>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</si>
  <si>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</si>
  <si>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</si>
  <si>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</si>
  <si>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</si>
  <si>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</si>
  <si>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</si>
  <si>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</si>
  <si>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</si>
  <si>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</si>
  <si>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</si>
  <si>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</si>
  <si>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</si>
  <si>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</si>
  <si>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</si>
  <si>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</si>
  <si>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</si>
  <si>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</si>
  <si>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</si>
  <si>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</si>
  <si>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</si>
  <si>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</si>
  <si>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</si>
  <si>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</si>
  <si>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</si>
  <si>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</si>
  <si>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</si>
  <si>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</si>
  <si>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</si>
  <si>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</si>
  <si>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</si>
  <si>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</si>
  <si>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</si>
  <si>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</si>
  <si>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</si>
  <si>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</si>
  <si>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</si>
  <si>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</si>
  <si>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</si>
  <si>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</si>
  <si>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</si>
  <si>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</si>
  <si>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</si>
  <si>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</si>
  <si>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</si>
  <si>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</si>
  <si>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</si>
  <si>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</si>
  <si>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</si>
  <si>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</si>
  <si>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</si>
  <si>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</si>
  <si>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</si>
  <si>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</si>
  <si>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</si>
  <si>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</si>
  <si>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</si>
  <si>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</si>
  <si>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</si>
  <si>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</si>
  <si>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</si>
  <si>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</si>
  <si>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</si>
  <si>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</si>
  <si>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</si>
  <si>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</si>
  <si>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</si>
  <si>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</si>
  <si>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</si>
  <si>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</si>
  <si>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</si>
  <si>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</si>
  <si>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</si>
  <si>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</si>
  <si>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</si>
  <si>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</si>
  <si>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</si>
  <si>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</si>
  <si>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</si>
  <si>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</si>
  <si>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</si>
  <si>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</si>
  <si>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</si>
  <si>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</si>
  <si>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</si>
  <si>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</si>
  <si>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</si>
  <si>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</si>
  <si>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</si>
  <si>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</si>
  <si>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</si>
  <si>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</si>
  <si>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</si>
  <si>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</si>
  <si>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</si>
  <si>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</si>
  <si>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</si>
  <si>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</si>
  <si>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</si>
  <si>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</si>
  <si>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</si>
  <si>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</si>
  <si>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</si>
  <si>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</si>
  <si>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</si>
  <si>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</si>
  <si>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</si>
  <si>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</si>
  <si>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</si>
  <si>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</si>
  <si>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</si>
  <si>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</si>
  <si>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</si>
  <si>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</si>
  <si>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</si>
  <si>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</si>
  <si>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</si>
  <si>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</si>
  <si>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</si>
  <si>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</si>
  <si>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</si>
  <si>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</si>
  <si>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</si>
  <si>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</si>
  <si>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</si>
  <si>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</si>
  <si>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</si>
  <si>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</si>
  <si>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</si>
  <si>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</si>
  <si>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</si>
  <si>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</si>
  <si>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</si>
  <si>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</si>
  <si>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</si>
  <si>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</si>
  <si>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</si>
  <si>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</si>
  <si>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</si>
  <si>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</si>
  <si>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</si>
  <si>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</si>
  <si>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</si>
  <si>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</si>
  <si>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</si>
  <si>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</si>
  <si>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</si>
  <si>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</si>
  <si>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</si>
  <si>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</si>
  <si>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</si>
  <si>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</si>
  <si>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</si>
  <si>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</si>
  <si>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</si>
  <si>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</si>
  <si>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</si>
  <si>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</si>
  <si>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</si>
  <si>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</si>
  <si>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</si>
  <si>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</si>
  <si>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</si>
  <si>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</si>
  <si>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</si>
  <si>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</si>
  <si>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</si>
  <si>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</si>
  <si>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</si>
  <si>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</si>
  <si>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</si>
  <si>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</si>
  <si>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</si>
  <si>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</si>
  <si>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</si>
  <si>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</si>
  <si>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</si>
  <si>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</si>
  <si>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</si>
  <si>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</si>
  <si>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</si>
  <si>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</si>
  <si>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</si>
  <si>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</si>
  <si>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</si>
  <si>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</si>
  <si>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</si>
  <si>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</si>
  <si>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</si>
  <si>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</si>
  <si>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</si>
  <si>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</si>
  <si>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</si>
  <si>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</si>
  <si>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</si>
  <si>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</si>
  <si>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</si>
  <si>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</si>
  <si>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</si>
  <si>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</si>
  <si>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</si>
  <si>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</si>
  <si>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</si>
  <si>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</si>
  <si>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</si>
  <si>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</si>
  <si>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</si>
  <si>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</si>
  <si>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</si>
  <si>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</si>
  <si>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</si>
  <si>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</si>
  <si>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</si>
  <si>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</si>
  <si>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</si>
  <si>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</si>
  <si>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</si>
  <si>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</si>
  <si>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</si>
  <si>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</si>
  <si>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</si>
  <si>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</si>
  <si>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</si>
  <si>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</si>
  <si>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</si>
  <si>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</si>
  <si>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</si>
  <si>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</si>
  <si>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</si>
  <si>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</si>
  <si>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</si>
  <si>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</si>
  <si>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</si>
  <si>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</si>
  <si>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</si>
  <si>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</si>
  <si>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</si>
  <si>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</si>
  <si>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</si>
  <si>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</si>
  <si>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</si>
  <si>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</si>
  <si>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</si>
  <si>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</si>
  <si>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</si>
  <si>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</si>
  <si>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</si>
  <si>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</si>
  <si>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</si>
  <si>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</si>
  <si>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</si>
  <si>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</si>
  <si>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</si>
  <si>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</si>
  <si>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</si>
  <si>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</si>
  <si>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</si>
  <si>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</si>
  <si>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</si>
  <si>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</si>
  <si>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</si>
  <si>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</si>
  <si>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</si>
  <si>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</si>
  <si>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</si>
  <si>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</si>
  <si>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</si>
  <si>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</si>
  <si>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</si>
  <si>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</si>
  <si>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</si>
  <si>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</si>
  <si>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</si>
  <si>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</si>
  <si>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</si>
  <si>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</si>
  <si>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</si>
  <si>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</si>
  <si>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</si>
  <si>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</si>
  <si>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</si>
  <si>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</si>
  <si>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</si>
  <si>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</si>
  <si>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</si>
  <si>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</si>
  <si>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</si>
  <si>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</si>
  <si>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</si>
  <si>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</si>
  <si>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</si>
  <si>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</si>
  <si>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</si>
  <si>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</si>
  <si>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</si>
  <si>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</si>
  <si>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</si>
  <si>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</si>
  <si>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</si>
  <si>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</si>
  <si>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</si>
  <si>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</si>
  <si>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</si>
  <si>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</si>
  <si>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</si>
  <si>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</si>
  <si>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</si>
  <si>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</si>
  <si>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</si>
  <si>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</si>
  <si>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</si>
  <si>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</si>
  <si>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</si>
  <si>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</si>
  <si>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</si>
  <si>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</si>
  <si>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</si>
  <si>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</si>
  <si>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</si>
  <si>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</si>
  <si>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</si>
  <si>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</si>
  <si>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</si>
  <si>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</si>
  <si>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</si>
  <si>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</si>
  <si>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</si>
  <si>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</si>
  <si>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</si>
  <si>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</si>
  <si>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</si>
  <si>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</si>
  <si>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</si>
  <si>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</si>
  <si>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</si>
  <si>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</si>
  <si>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</si>
  <si>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</si>
  <si>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</si>
  <si>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</si>
  <si>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</si>
  <si>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</si>
  <si>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</si>
  <si>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</si>
  <si>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</si>
  <si>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</si>
  <si>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</si>
  <si>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</si>
  <si>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</si>
  <si>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</si>
  <si>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</si>
  <si>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</si>
  <si>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</si>
  <si>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</si>
  <si>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</si>
  <si>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</si>
  <si>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</si>
  <si>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</si>
  <si>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</si>
  <si>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</si>
  <si>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</si>
  <si>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</si>
  <si>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</si>
  <si>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</si>
  <si>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</si>
  <si>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</si>
  <si>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</si>
  <si>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</si>
  <si>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</si>
  <si>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</si>
  <si>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</si>
  <si>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</si>
  <si>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</si>
  <si>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</si>
  <si>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</si>
  <si>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</si>
  <si>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</si>
  <si>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</si>
  <si>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</si>
  <si>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</si>
  <si>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</si>
  <si>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</si>
  <si>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</si>
  <si>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</si>
  <si>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</si>
  <si>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</si>
  <si>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</si>
  <si>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</si>
  <si>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</si>
  <si>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</si>
  <si>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</si>
  <si>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</si>
  <si>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</si>
  <si>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</si>
  <si>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</si>
  <si>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</si>
  <si>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</si>
  <si>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</si>
  <si>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</si>
  <si>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</si>
  <si>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</si>
  <si>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</si>
  <si>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</si>
  <si>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</si>
  <si>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</si>
  <si>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</si>
  <si>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</si>
  <si>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</si>
  <si>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</si>
  <si>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</si>
  <si>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</si>
  <si>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</si>
  <si>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</si>
  <si>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</si>
  <si>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</si>
  <si>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</si>
  <si>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</si>
  <si>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</si>
  <si>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</si>
  <si>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</si>
  <si>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</si>
  <si>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</si>
  <si>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</si>
  <si>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</si>
  <si>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</si>
  <si>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</si>
  <si>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</si>
  <si>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</si>
  <si>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</si>
  <si>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</si>
  <si>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</si>
  <si>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</si>
  <si>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</si>
  <si>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</si>
  <si>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</si>
  <si>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</si>
  <si>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</si>
  <si>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</si>
  <si>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</si>
  <si>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</si>
  <si>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</si>
  <si>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</si>
  <si>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</si>
  <si>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</si>
  <si>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</si>
  <si>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</si>
  <si>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</si>
  <si>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</si>
  <si>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</si>
  <si>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</si>
  <si>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</si>
  <si>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</si>
  <si>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</si>
  <si>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</si>
  <si>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</si>
  <si>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</si>
  <si>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</si>
  <si>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</si>
  <si>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</si>
  <si>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</si>
  <si>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</si>
  <si>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</si>
  <si>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</si>
  <si>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</si>
  <si>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</si>
  <si>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</si>
  <si>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</si>
  <si>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</si>
  <si>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</si>
  <si>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</si>
  <si>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</si>
  <si>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</si>
  <si>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</si>
  <si>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</si>
  <si>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</si>
  <si>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</si>
  <si>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</si>
  <si>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</si>
  <si>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</si>
  <si>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</si>
  <si>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</si>
  <si>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</si>
  <si>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</si>
  <si>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</si>
  <si>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</si>
  <si>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</si>
  <si>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</si>
  <si>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</si>
  <si>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</si>
  <si>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</si>
  <si>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</si>
  <si>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</si>
  <si>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</si>
  <si>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</si>
  <si>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</si>
  <si>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</si>
  <si>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</si>
  <si>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</si>
  <si>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</si>
  <si>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</si>
  <si>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</si>
  <si>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</si>
  <si>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</si>
  <si>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</si>
  <si>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</si>
  <si>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</si>
  <si>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</si>
  <si>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</si>
  <si>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</si>
  <si>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</si>
  <si>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</si>
  <si>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</si>
  <si>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</si>
  <si>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</si>
  <si>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</si>
  <si>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</si>
  <si>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</si>
  <si>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</si>
  <si>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</si>
  <si>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</si>
  <si>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</si>
  <si>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</si>
  <si>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</si>
  <si>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</si>
  <si>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</si>
  <si>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</si>
  <si>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</si>
  <si>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</si>
  <si>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</si>
  <si>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</si>
  <si>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</si>
  <si>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</si>
  <si>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</si>
  <si>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</si>
  <si>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</si>
  <si>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</si>
  <si>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</si>
  <si>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</si>
  <si>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</si>
  <si>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</si>
  <si>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</si>
  <si>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</si>
  <si>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</si>
  <si>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</si>
  <si>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</si>
  <si>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</si>
  <si>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</si>
  <si>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</si>
  <si>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</si>
  <si>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</si>
  <si>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</si>
  <si>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</si>
  <si>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</si>
  <si>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</si>
  <si>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</si>
  <si>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</si>
  <si>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</si>
  <si>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</si>
  <si>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</si>
  <si>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</si>
  <si>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</si>
  <si>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</si>
  <si>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</si>
  <si>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</si>
  <si>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</si>
  <si>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</si>
  <si>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</si>
  <si>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</si>
  <si>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</si>
  <si>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</si>
  <si>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</si>
  <si>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</si>
  <si>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</si>
  <si>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</si>
  <si>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</si>
  <si>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</si>
  <si>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</si>
  <si>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</si>
  <si>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</si>
  <si>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</si>
  <si>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</si>
  <si>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</si>
  <si>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</si>
  <si>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</si>
  <si>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</si>
  <si>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</si>
  <si>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</si>
  <si>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</si>
  <si>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</si>
  <si>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</si>
  <si>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</si>
  <si>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</si>
  <si>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</si>
  <si>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</si>
  <si>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</si>
  <si>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</si>
  <si>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</si>
  <si>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</si>
  <si>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</si>
  <si>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</si>
  <si>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</si>
  <si>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</si>
  <si>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</si>
  <si>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</si>
  <si>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</si>
  <si>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</si>
  <si>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</si>
  <si>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</si>
  <si>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</si>
  <si>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</si>
  <si>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</si>
  <si>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</si>
  <si>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</si>
  <si>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</si>
  <si>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</si>
  <si>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</si>
  <si>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</si>
  <si>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</si>
  <si>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</si>
  <si>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</si>
  <si>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</si>
  <si>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</si>
  <si>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</si>
  <si>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</si>
  <si>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</si>
  <si>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</si>
  <si>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</si>
  <si>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</si>
  <si>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</si>
  <si>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</si>
  <si>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</si>
  <si>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</si>
  <si>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</si>
  <si>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</si>
  <si>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</si>
  <si>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</si>
  <si>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</si>
  <si>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</si>
  <si>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</si>
  <si>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</si>
  <si>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</si>
  <si>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</si>
  <si>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</si>
  <si>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</si>
  <si>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</si>
  <si>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</si>
  <si>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</si>
  <si>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</si>
  <si>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</si>
  <si>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</si>
  <si>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</si>
  <si>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</si>
  <si>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</si>
  <si>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</si>
  <si>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</si>
  <si>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</si>
  <si>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</si>
  <si>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</si>
  <si>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</si>
  <si>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</si>
  <si>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</si>
  <si>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</si>
  <si>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</si>
  <si>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</si>
  <si>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</si>
  <si>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</si>
  <si>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</si>
  <si>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</si>
  <si>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</si>
  <si>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</si>
  <si>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</si>
  <si>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</si>
  <si>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</si>
  <si>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</si>
  <si>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</si>
  <si>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</si>
  <si>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</si>
  <si>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</si>
  <si>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</si>
  <si>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</si>
  <si>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</si>
  <si>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</si>
  <si>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</si>
  <si>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</si>
  <si>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</si>
  <si>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</si>
  <si>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</si>
  <si>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</si>
  <si>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</si>
  <si>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</si>
  <si>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</si>
  <si>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</si>
  <si>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</si>
  <si>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</si>
  <si>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</si>
  <si>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</si>
  <si>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</si>
  <si>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</si>
  <si>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</si>
  <si>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</si>
  <si>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</si>
  <si>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</si>
  <si>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</si>
  <si>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</si>
  <si>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</si>
  <si>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</si>
  <si>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</si>
  <si>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</si>
  <si>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</si>
  <si>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</si>
  <si>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</si>
  <si>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</si>
  <si>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</si>
  <si>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</si>
  <si>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</si>
  <si>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</si>
  <si>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</si>
  <si>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</si>
  <si>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</si>
  <si>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</si>
  <si>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</si>
  <si>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</si>
  <si>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</si>
  <si>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</si>
  <si>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</si>
  <si>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</si>
  <si>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</si>
  <si>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</si>
  <si>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</si>
  <si>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</si>
  <si>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</si>
  <si>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</si>
  <si>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</si>
  <si>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</si>
  <si>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</si>
  <si>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</si>
  <si>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</si>
  <si>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</si>
  <si>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</si>
  <si>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</si>
  <si>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</si>
  <si>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</si>
  <si>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</si>
  <si>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</si>
  <si>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</si>
  <si>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</si>
  <si>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</si>
  <si>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</si>
  <si>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</si>
  <si>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</si>
  <si>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</si>
  <si>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</si>
  <si>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</si>
  <si>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</si>
  <si>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</si>
  <si>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</si>
  <si>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</si>
  <si>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</si>
  <si>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</si>
  <si>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</si>
  <si>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</si>
  <si>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</si>
  <si>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</si>
  <si>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</si>
  <si>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</si>
  <si>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</si>
  <si>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</si>
  <si>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</si>
  <si>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</si>
  <si>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</si>
  <si>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</si>
  <si>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</si>
  <si>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</si>
  <si>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</si>
  <si>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</si>
  <si>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</si>
  <si>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</si>
  <si>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</si>
  <si>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</si>
  <si>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</si>
  <si>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</si>
  <si>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</si>
  <si>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</si>
  <si>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</si>
  <si>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</si>
  <si>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</si>
  <si>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</si>
  <si>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</si>
  <si>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</si>
  <si>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</si>
  <si>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</si>
  <si>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</si>
  <si>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</si>
  <si>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</si>
  <si>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</si>
  <si>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</si>
  <si>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</si>
  <si>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</si>
  <si>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</si>
  <si>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</si>
  <si>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</si>
  <si>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</si>
  <si>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</si>
  <si>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</si>
  <si>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</si>
  <si>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</si>
  <si>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</si>
  <si>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</si>
  <si>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</si>
  <si>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</si>
  <si>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</si>
  <si>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</si>
  <si>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</si>
  <si>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</si>
  <si>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</si>
  <si>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</si>
  <si>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</si>
  <si>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</si>
  <si>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</si>
  <si>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</si>
  <si>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</si>
  <si>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</si>
  <si>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</si>
  <si>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</si>
  <si>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</si>
  <si>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</si>
  <si>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</si>
  <si>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</si>
  <si>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</si>
  <si>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</si>
  <si>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</si>
  <si>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</si>
  <si>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</si>
  <si>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</si>
  <si>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</si>
  <si>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</si>
  <si>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</si>
  <si>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</si>
  <si>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</si>
  <si>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</si>
  <si>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</si>
  <si>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</si>
  <si>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</si>
  <si>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</si>
  <si>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</si>
  <si>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</si>
  <si>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</si>
  <si>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</si>
  <si>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</si>
  <si>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</si>
  <si>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</si>
  <si>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</si>
  <si>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</si>
  <si>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</si>
  <si>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</si>
  <si>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</si>
  <si>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</si>
  <si>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</si>
  <si>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</si>
  <si>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</si>
  <si>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</si>
  <si>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</si>
  <si>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</si>
  <si>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</si>
  <si>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</si>
  <si>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</si>
  <si>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</si>
  <si>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</si>
  <si>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</si>
  <si>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</si>
  <si>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</si>
  <si>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</si>
  <si>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</si>
  <si>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</si>
  <si>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</si>
  <si>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</si>
  <si>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</si>
  <si>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</si>
  <si>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</si>
  <si>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</si>
  <si>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</si>
  <si>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</si>
  <si>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</si>
  <si>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</si>
  <si>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</si>
  <si>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</si>
  <si>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</si>
  <si>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</si>
  <si>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</si>
  <si>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</si>
  <si>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</si>
  <si>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</si>
  <si>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</si>
  <si>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</si>
  <si>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</si>
  <si>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</si>
  <si>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</si>
  <si>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</si>
  <si>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</si>
  <si>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</si>
  <si>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</si>
  <si>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</si>
  <si>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</si>
  <si>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</si>
  <si>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</si>
  <si>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</si>
  <si>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</si>
  <si>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</si>
  <si>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</si>
  <si>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</si>
  <si>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</si>
  <si>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</si>
  <si>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</si>
  <si>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</si>
  <si>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</si>
  <si>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</si>
  <si>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</si>
  <si>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</si>
  <si>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</si>
  <si>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</si>
  <si>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</si>
  <si>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</si>
  <si>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</si>
  <si>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</si>
  <si>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</si>
  <si>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</si>
  <si>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</si>
  <si>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</si>
  <si>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</si>
  <si>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</si>
  <si>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</si>
  <si>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</si>
  <si>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</si>
  <si>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</si>
  <si>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</si>
  <si>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</si>
  <si>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</si>
  <si>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</si>
  <si>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</si>
  <si>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</si>
  <si>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</si>
  <si>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</si>
  <si>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</si>
  <si>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</si>
  <si>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</si>
  <si>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</si>
  <si>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</si>
  <si>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</si>
  <si>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</si>
  <si>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</si>
  <si>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</si>
  <si>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</si>
  <si>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</si>
  <si>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</si>
  <si>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</si>
  <si>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</si>
  <si>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</si>
  <si>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</si>
  <si>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</si>
  <si>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</si>
  <si>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</si>
  <si>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</si>
  <si>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</si>
  <si>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</si>
  <si>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</si>
  <si>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</si>
  <si>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</si>
  <si>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</si>
  <si>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</si>
  <si>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</si>
  <si>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</si>
  <si>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</si>
  <si>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</si>
  <si>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</si>
  <si>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</si>
  <si>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</si>
  <si>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</si>
  <si>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</si>
  <si>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</si>
  <si>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</si>
  <si>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</si>
  <si>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</si>
  <si>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</si>
  <si>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</si>
  <si>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</si>
  <si>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</si>
  <si>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</si>
  <si>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</si>
  <si>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</si>
  <si>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</si>
  <si>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</si>
  <si>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</si>
  <si>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</si>
  <si>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</si>
  <si>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</si>
  <si>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</si>
  <si>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</si>
  <si>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</si>
  <si>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</si>
  <si>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</si>
  <si>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</si>
  <si>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</si>
  <si>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</si>
  <si>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</si>
  <si>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</si>
  <si>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</si>
  <si>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</si>
  <si>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</si>
  <si>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</si>
  <si>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</si>
  <si>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</si>
  <si>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</si>
  <si>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</si>
  <si>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</si>
  <si>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</si>
  <si>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</si>
  <si>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</si>
  <si>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</si>
  <si>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</si>
  <si>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</si>
  <si>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</si>
  <si>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</si>
  <si>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</si>
  <si>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</si>
  <si>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</si>
  <si>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</si>
  <si>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</si>
  <si>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</si>
  <si>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</si>
  <si>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</si>
  <si>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</si>
  <si>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</si>
  <si>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</si>
  <si>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</si>
  <si>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</si>
  <si>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</si>
  <si>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</si>
  <si>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</si>
  <si>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</si>
  <si>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</si>
  <si>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</si>
  <si>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</si>
  <si>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</si>
  <si>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</si>
  <si>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</si>
  <si>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</si>
  <si>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</si>
  <si>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</si>
  <si>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</si>
  <si>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</si>
  <si>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</si>
  <si>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</si>
  <si>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</si>
  <si>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</si>
  <si>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</si>
  <si>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</si>
  <si>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</si>
  <si>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</si>
  <si>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</si>
  <si>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</si>
  <si>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</si>
  <si>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</si>
  <si>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</si>
  <si>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</si>
  <si>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</si>
  <si>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</si>
  <si>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</si>
  <si>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</si>
  <si>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</si>
  <si>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</si>
  <si>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</si>
  <si>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</si>
  <si>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</si>
  <si>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</si>
  <si>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</si>
  <si>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</si>
  <si>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</si>
  <si>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</si>
  <si>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</si>
  <si>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</si>
  <si>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</si>
  <si>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</si>
  <si>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</si>
  <si>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</si>
  <si>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</si>
  <si>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</si>
  <si>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</si>
  <si>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</si>
  <si>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</si>
  <si>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</si>
  <si>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</si>
  <si>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</si>
  <si>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</si>
  <si>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</si>
  <si>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</si>
  <si>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</si>
  <si>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</si>
  <si>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</si>
  <si>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</si>
  <si>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</si>
  <si>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</si>
  <si>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</si>
  <si>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</si>
  <si>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</si>
  <si>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</si>
  <si>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</si>
  <si>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</si>
  <si>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</si>
  <si>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</si>
  <si>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</si>
  <si>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</si>
  <si>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</si>
  <si>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</si>
  <si>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</si>
  <si>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</si>
  <si>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</si>
  <si>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</si>
  <si>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</si>
  <si>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</si>
  <si>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</si>
  <si>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</si>
  <si>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</si>
  <si>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</si>
  <si>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</si>
  <si>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</si>
  <si>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</si>
  <si>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</si>
  <si>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</si>
  <si>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</si>
  <si>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</si>
  <si>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</si>
  <si>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</si>
  <si>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</si>
  <si>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</si>
  <si>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</si>
  <si>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</si>
  <si>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</si>
  <si>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</si>
  <si>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</si>
  <si>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</si>
  <si>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</si>
  <si>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</si>
  <si>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</si>
  <si>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</si>
  <si>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</si>
  <si>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</si>
  <si>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</si>
  <si>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</si>
  <si>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</si>
  <si>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</si>
  <si>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</si>
  <si>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</si>
  <si>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</si>
  <si>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</si>
  <si>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</si>
  <si>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</si>
  <si>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</si>
  <si>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</si>
  <si>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</si>
  <si>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</si>
  <si>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</si>
  <si>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</si>
  <si>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</si>
  <si>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</si>
  <si>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</si>
  <si>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</si>
  <si>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</si>
  <si>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</si>
  <si>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</si>
  <si>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</si>
  <si>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</si>
  <si>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</si>
  <si>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</si>
  <si>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</si>
  <si>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</si>
  <si>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</si>
  <si>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</si>
  <si>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</si>
  <si>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</si>
  <si>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</si>
  <si>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</si>
  <si>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</si>
  <si>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</si>
  <si>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</si>
  <si>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</si>
  <si>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</si>
  <si>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</si>
  <si>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</si>
  <si>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</si>
  <si>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</si>
  <si>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</si>
  <si>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</si>
  <si>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</si>
  <si>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</si>
  <si>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</si>
  <si>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</si>
  <si>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</si>
  <si>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</si>
  <si>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</si>
  <si>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</si>
  <si>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</si>
  <si>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</si>
  <si>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</si>
  <si>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</si>
  <si>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</si>
  <si>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</si>
  <si>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</si>
  <si>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</si>
  <si>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</si>
  <si>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</si>
  <si>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</si>
  <si>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</si>
  <si>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</si>
  <si>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</si>
  <si>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</si>
  <si>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</si>
  <si>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</si>
  <si>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</si>
  <si>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</si>
  <si>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</si>
  <si>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</si>
  <si>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</si>
  <si>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</si>
  <si>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</si>
  <si>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</si>
  <si>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</si>
  <si>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</si>
  <si>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</si>
  <si>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</si>
  <si>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</si>
  <si>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</si>
  <si>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</si>
  <si>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</si>
  <si>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</si>
  <si>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</si>
  <si>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</si>
  <si>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</si>
  <si>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</si>
  <si>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</si>
  <si>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</si>
  <si>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</si>
  <si>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</si>
  <si>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</si>
  <si>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</si>
  <si>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</si>
  <si>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</si>
  <si>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</si>
  <si>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</si>
  <si>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</si>
  <si>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</si>
  <si>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</si>
  <si>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</si>
  <si>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</si>
  <si>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</si>
  <si>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</si>
  <si>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</si>
  <si>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</si>
  <si>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</si>
  <si>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</si>
  <si>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</si>
  <si>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</si>
  <si>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</si>
  <si>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</si>
  <si>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</si>
  <si>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</si>
  <si>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</si>
  <si>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</si>
  <si>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</si>
  <si>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</si>
  <si>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</si>
  <si>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</si>
  <si>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</si>
  <si>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</si>
  <si>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</si>
  <si>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</si>
  <si>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</si>
  <si>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</si>
  <si>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</si>
  <si>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</si>
  <si>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</si>
  <si>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</si>
  <si>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</si>
  <si>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</si>
  <si>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</si>
  <si>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</si>
  <si>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</si>
  <si>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</si>
  <si>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</si>
  <si>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</si>
  <si>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</si>
  <si>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</si>
  <si>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</si>
  <si>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</si>
  <si>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</si>
  <si>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</si>
  <si>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</si>
  <si>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</si>
  <si>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</si>
  <si>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</si>
  <si>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</si>
  <si>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</si>
  <si>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</si>
  <si>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</si>
  <si>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</si>
  <si>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</si>
  <si>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</si>
  <si>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</si>
  <si>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</si>
  <si>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</si>
  <si>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</si>
  <si>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</si>
  <si>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</si>
  <si>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</si>
  <si>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</si>
  <si>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</si>
  <si>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</si>
  <si>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</si>
  <si>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</si>
  <si>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</si>
  <si>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</si>
  <si>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</si>
  <si>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</si>
  <si>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</si>
  <si>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</si>
  <si>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</si>
  <si>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MERCADINHO VALENTINA</t>
  </si>
  <si>
    <t>-3.70917942</t>
  </si>
  <si>
    <t>-38.46839481</t>
  </si>
  <si>
    <t>ROBERTO</t>
  </si>
  <si>
    <t>FELIX</t>
  </si>
  <si>
    <t>LUAN</t>
  </si>
  <si>
    <t>AILTON</t>
  </si>
  <si>
    <t>MAIS LUZ - (KALBIR LJ 02)</t>
  </si>
  <si>
    <t>MERCADINHO BOM PRECO</t>
  </si>
  <si>
    <t>MERC O MARCOS</t>
  </si>
  <si>
    <t>WELTON - ANCORA CARGA EXCLUSIVA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</si>
</sst>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3667</v>
      </c>
      <c r="C2254" s="1" t="s">
        <v>3668</v>
      </c>
      <c r="D2254" s="1" t="s">
        <v>3669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7"/>
  <sheetViews>
    <sheetView tabSelected="1" topLeftCell="A19" workbookViewId="0">
      <selection activeCell="A2" sqref="A2:G3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45835</v>
      </c>
      <c r="B2" t="s">
        <v>3671</v>
      </c>
      <c r="C2" t="s">
        <v>3494</v>
      </c>
      <c r="D2">
        <v>193</v>
      </c>
      <c r="E2" t="s">
        <v>19</v>
      </c>
      <c r="F2" s="31">
        <v>945.32</v>
      </c>
      <c r="G2">
        <v>60.2</v>
      </c>
      <c r="H2" t="str">
        <f>VLOOKUP(D2,coordenadas!A:C,3,0)</f>
        <v>-3.7211932</v>
      </c>
      <c r="I2" t="str">
        <f>VLOOKUP(D2,coordenadas!A:D,4,0)</f>
        <v>-38.5583364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VLOOKUP(D2,horarios!B:H,6,0)</f>
        <v>MANHA</v>
      </c>
    </row>
    <row r="3" spans="1:13">
      <c r="A3" s="32">
        <v>45835</v>
      </c>
      <c r="B3" t="s">
        <v>3665</v>
      </c>
      <c r="C3" t="s">
        <v>3278</v>
      </c>
      <c r="D3">
        <v>284</v>
      </c>
      <c r="E3" t="s">
        <v>28</v>
      </c>
      <c r="F3" s="31">
        <v>2479.04</v>
      </c>
      <c r="G3">
        <v>190</v>
      </c>
      <c r="H3" t="str">
        <f>VLOOKUP(D3,coordenadas!A:C,3,0)</f>
        <v>-3.7966519</v>
      </c>
      <c r="I3" t="str">
        <f>VLOOKUP(D3,coordenadas!A:D,4,0)</f>
        <v>-38.6007377</v>
      </c>
      <c r="J3" s="1" t="s">
        <v>3333</v>
      </c>
      <c r="K3" s="1" t="s">
        <v>3334</v>
      </c>
      <c r="L3" s="2">
        <f>VLOOKUP(C3,pesoCaminhao!C:G,5,0)</f>
        <v>900</v>
      </c>
      <c r="M3" t="str">
        <f>VLOOKUP(D3,horarios!B:H,6,0)</f>
        <v>DIURNO ALERTA</v>
      </c>
    </row>
    <row r="4" spans="1:13">
      <c r="A4" s="32">
        <v>45835</v>
      </c>
      <c r="B4" t="s">
        <v>3666</v>
      </c>
      <c r="C4" t="s">
        <v>3193</v>
      </c>
      <c r="D4">
        <v>317</v>
      </c>
      <c r="E4" t="s">
        <v>31</v>
      </c>
      <c r="F4" s="31">
        <v>809.5</v>
      </c>
      <c r="G4">
        <v>36.299999999999997</v>
      </c>
      <c r="H4" t="str">
        <f>VLOOKUP(D4,coordenadas!A:C,3,0)</f>
        <v>-3.7688869</v>
      </c>
      <c r="I4" t="str">
        <f>VLOOKUP(D4,coordenadas!A:D,4,0)</f>
        <v>-38.6231497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VLOOKUP(D4,horarios!B:H,6,0)</f>
        <v>MANHA</v>
      </c>
    </row>
    <row r="5" spans="1:13">
      <c r="A5" s="32">
        <v>45835</v>
      </c>
      <c r="B5" t="s">
        <v>3666</v>
      </c>
      <c r="C5" t="s">
        <v>3193</v>
      </c>
      <c r="D5">
        <v>715</v>
      </c>
      <c r="E5" t="s">
        <v>86</v>
      </c>
      <c r="F5" s="31">
        <v>687.04</v>
      </c>
      <c r="G5">
        <v>32.5</v>
      </c>
      <c r="H5" t="str">
        <f>VLOOKUP(D5,coordenadas!A:C,3,0)</f>
        <v>-3.767533</v>
      </c>
      <c r="I5" t="str">
        <f>VLOOKUP(D5,coordenadas!A:D,4,0)</f>
        <v>-38.6248232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VLOOKUP(D5,horarios!B:H,6,0)</f>
        <v>MANHA</v>
      </c>
    </row>
    <row r="6" spans="1:13">
      <c r="A6" s="32">
        <v>45835</v>
      </c>
      <c r="B6" t="s">
        <v>3666</v>
      </c>
      <c r="C6" t="s">
        <v>3193</v>
      </c>
      <c r="D6">
        <v>719</v>
      </c>
      <c r="E6" t="s">
        <v>88</v>
      </c>
      <c r="F6" s="31">
        <v>1324.23</v>
      </c>
      <c r="G6">
        <v>56.2</v>
      </c>
      <c r="H6" t="str">
        <f>VLOOKUP(D6,coordenadas!A:C,3,0)</f>
        <v>-3.7594355</v>
      </c>
      <c r="I6" t="str">
        <f>VLOOKUP(D6,coordenadas!A:D,4,0)</f>
        <v>-38.6163545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VLOOKUP(D6,horarios!B:H,6,0)</f>
        <v>MANHA</v>
      </c>
    </row>
    <row r="7" spans="1:13">
      <c r="A7" s="32">
        <v>45835</v>
      </c>
      <c r="B7" t="s">
        <v>3671</v>
      </c>
      <c r="C7" t="s">
        <v>3494</v>
      </c>
      <c r="D7">
        <v>898</v>
      </c>
      <c r="E7" t="s">
        <v>134</v>
      </c>
      <c r="F7" s="31">
        <v>214.5</v>
      </c>
      <c r="G7">
        <v>10.4</v>
      </c>
      <c r="H7" t="str">
        <f>VLOOKUP(D7,coordenadas!A:C,3,0)</f>
        <v>-3.7249377</v>
      </c>
      <c r="I7" t="str">
        <f>VLOOKUP(D7,coordenadas!A:D,4,0)</f>
        <v>-38.5890115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VLOOKUP(D7,horarios!B:H,6,0)</f>
        <v>MANHA</v>
      </c>
    </row>
    <row r="8" spans="1:13">
      <c r="A8" s="32">
        <v>45835</v>
      </c>
      <c r="B8" t="s">
        <v>3671</v>
      </c>
      <c r="C8" t="s">
        <v>3494</v>
      </c>
      <c r="D8">
        <v>1226</v>
      </c>
      <c r="E8" t="s">
        <v>195</v>
      </c>
      <c r="F8" s="31">
        <v>552.67999999999995</v>
      </c>
      <c r="G8">
        <v>39</v>
      </c>
      <c r="H8" t="str">
        <f>VLOOKUP(D8,coordenadas!A:C,3,0)</f>
        <v>-3.7123457</v>
      </c>
      <c r="I8" t="str">
        <f>VLOOKUP(D8,coordenadas!A:D,4,0)</f>
        <v>-38.5589927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VLOOKUP(D8,horarios!B:H,6,0)</f>
        <v>DIURNO ALERTA</v>
      </c>
    </row>
    <row r="9" spans="1:13">
      <c r="A9" s="32">
        <v>45835</v>
      </c>
      <c r="B9" t="s">
        <v>3665</v>
      </c>
      <c r="C9" t="s">
        <v>3278</v>
      </c>
      <c r="D9">
        <v>1967</v>
      </c>
      <c r="E9" t="s">
        <v>284</v>
      </c>
      <c r="F9" s="31">
        <v>1191</v>
      </c>
      <c r="G9">
        <v>79.099999999999994</v>
      </c>
      <c r="H9" t="str">
        <f>VLOOKUP(D9,coordenadas!A:C,3,0)</f>
        <v>-3.7865804</v>
      </c>
      <c r="I9" t="str">
        <f>VLOOKUP(D9,coordenadas!A:D,4,0)</f>
        <v>-38.5979579</v>
      </c>
      <c r="J9" s="1" t="s">
        <v>3333</v>
      </c>
      <c r="K9" s="1" t="s">
        <v>3334</v>
      </c>
      <c r="L9" s="2">
        <f>VLOOKUP(C9,pesoCaminhao!C:G,5,0)</f>
        <v>900</v>
      </c>
      <c r="M9" t="str">
        <f>VLOOKUP(D9,horarios!B:H,6,0)</f>
        <v>DIURNO</v>
      </c>
    </row>
    <row r="10" spans="1:13">
      <c r="A10" s="32">
        <v>45835</v>
      </c>
      <c r="B10" t="s">
        <v>3666</v>
      </c>
      <c r="C10" t="s">
        <v>3193</v>
      </c>
      <c r="D10">
        <v>2279</v>
      </c>
      <c r="E10" t="s">
        <v>316</v>
      </c>
      <c r="F10" s="31">
        <v>808.6</v>
      </c>
      <c r="G10">
        <v>25.1</v>
      </c>
      <c r="H10" t="str">
        <f>VLOOKUP(D10,coordenadas!A:C,3,0)</f>
        <v>-3.758694</v>
      </c>
      <c r="I10" t="str">
        <f>VLOOKUP(D10,coordenadas!A:D,4,0)</f>
        <v>-38.625415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VLOOKUP(D10,horarios!B:H,6,0)</f>
        <v>MANHA</v>
      </c>
    </row>
    <row r="11" spans="1:13">
      <c r="A11" s="32">
        <v>45835</v>
      </c>
      <c r="B11" t="s">
        <v>3666</v>
      </c>
      <c r="C11" t="s">
        <v>3193</v>
      </c>
      <c r="D11">
        <v>2491</v>
      </c>
      <c r="E11" t="s">
        <v>337</v>
      </c>
      <c r="F11" s="31">
        <v>306.63</v>
      </c>
      <c r="G11">
        <v>10.3</v>
      </c>
      <c r="H11" t="str">
        <f>VLOOKUP(D11,coordenadas!A:C,3,0)</f>
        <v>-3.767536</v>
      </c>
      <c r="I11" t="str">
        <f>VLOOKUP(D11,coordenadas!A:D,4,0)</f>
        <v>-38.654106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VLOOKUP(D11,horarios!B:H,6,0)</f>
        <v>DIURNO</v>
      </c>
    </row>
    <row r="12" spans="1:13">
      <c r="A12" s="32">
        <v>45835</v>
      </c>
      <c r="B12" t="s">
        <v>3677</v>
      </c>
      <c r="C12" t="s">
        <v>3268</v>
      </c>
      <c r="D12">
        <v>2909</v>
      </c>
      <c r="E12" t="s">
        <v>384</v>
      </c>
      <c r="F12" s="31">
        <v>1896</v>
      </c>
      <c r="G12">
        <v>96</v>
      </c>
      <c r="H12" t="str">
        <f>VLOOKUP(D12,coordenadas!A:C,3,0)</f>
        <v>-3.8546626</v>
      </c>
      <c r="I12" t="str">
        <f>VLOOKUP(D12,coordenadas!A:D,4,0)</f>
        <v>-38.6021541</v>
      </c>
      <c r="J12" s="1" t="s">
        <v>3333</v>
      </c>
      <c r="K12" s="1" t="s">
        <v>3334</v>
      </c>
      <c r="L12" s="2">
        <f>VLOOKUP(C12,pesoCaminhao!C:G,5,0)</f>
        <v>4900</v>
      </c>
      <c r="M12" t="str">
        <f>VLOOKUP(D12,horarios!B:H,6,0)</f>
        <v>DIURNO ALERTA</v>
      </c>
    </row>
    <row r="13" spans="1:13">
      <c r="A13" s="32">
        <v>45835</v>
      </c>
      <c r="B13" t="s">
        <v>3670</v>
      </c>
      <c r="C13" t="s">
        <v>3197</v>
      </c>
      <c r="D13">
        <v>3249</v>
      </c>
      <c r="E13" t="s">
        <v>417</v>
      </c>
      <c r="F13" s="31">
        <v>1576.8</v>
      </c>
      <c r="G13">
        <v>338.4</v>
      </c>
      <c r="H13" t="str">
        <f>VLOOKUP(D13,coordenadas!A:C,3,0)</f>
        <v>-3.8496108</v>
      </c>
      <c r="I13" t="str">
        <f>VLOOKUP(D13,coordenadas!A:D,4,0)</f>
        <v>-38.5809081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VLOOKUP(D13,horarios!B:H,6,0)</f>
        <v>MANHA</v>
      </c>
    </row>
    <row r="14" spans="1:13">
      <c r="A14" s="32">
        <v>45835</v>
      </c>
      <c r="B14" t="s">
        <v>3666</v>
      </c>
      <c r="C14" t="s">
        <v>3193</v>
      </c>
      <c r="D14">
        <v>3259</v>
      </c>
      <c r="E14" t="s">
        <v>420</v>
      </c>
      <c r="F14" s="31">
        <v>217.4</v>
      </c>
      <c r="G14">
        <v>33.299999999999997</v>
      </c>
      <c r="H14" t="str">
        <f>VLOOKUP(D14,coordenadas!A:C,3,0)</f>
        <v>-3.759452</v>
      </c>
      <c r="I14" t="str">
        <f>VLOOKUP(D14,coordenadas!A:D,4,0)</f>
        <v>-38.6293862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VLOOKUP(D14,horarios!B:H,6,0)</f>
        <v>DIURNO ALERTA</v>
      </c>
    </row>
    <row r="15" spans="1:13">
      <c r="A15" s="32">
        <v>45835</v>
      </c>
      <c r="B15" t="s">
        <v>3673</v>
      </c>
      <c r="C15" t="s">
        <v>3194</v>
      </c>
      <c r="D15">
        <v>3486</v>
      </c>
      <c r="E15" t="s">
        <v>452</v>
      </c>
      <c r="F15" s="31">
        <v>698.65</v>
      </c>
      <c r="G15">
        <v>55</v>
      </c>
      <c r="H15" t="str">
        <f>VLOOKUP(D15,coordenadas!A:C,3,0)</f>
        <v>-3.830081</v>
      </c>
      <c r="I15" t="str">
        <f>VLOOKUP(D15,coordenadas!A:D,4,0)</f>
        <v>-38.509759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VLOOKUP(D15,horarios!B:H,6,0)</f>
        <v>MANHA</v>
      </c>
    </row>
    <row r="16" spans="1:13">
      <c r="A16" s="32">
        <v>45835</v>
      </c>
      <c r="B16" t="s">
        <v>3672</v>
      </c>
      <c r="C16" t="s">
        <v>3196</v>
      </c>
      <c r="D16">
        <v>3568</v>
      </c>
      <c r="E16" t="s">
        <v>466</v>
      </c>
      <c r="F16" s="31">
        <v>143.4</v>
      </c>
      <c r="G16">
        <v>10.9</v>
      </c>
      <c r="H16" t="str">
        <f>VLOOKUP(D16,coordenadas!A:C,3,0)</f>
        <v>-3.6915836</v>
      </c>
      <c r="I16" t="str">
        <f>VLOOKUP(D16,coordenadas!A:D,4,0)</f>
        <v>-38.6353067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VLOOKUP(D16,horarios!B:H,6,0)</f>
        <v>DIURNO ALERTA</v>
      </c>
    </row>
    <row r="17" spans="1:13">
      <c r="A17" s="32">
        <v>45835</v>
      </c>
      <c r="B17" t="s">
        <v>3671</v>
      </c>
      <c r="C17" t="s">
        <v>3494</v>
      </c>
      <c r="D17">
        <v>3584</v>
      </c>
      <c r="E17" t="s">
        <v>468</v>
      </c>
      <c r="F17" s="31">
        <v>418.31</v>
      </c>
      <c r="G17">
        <v>34.9</v>
      </c>
      <c r="H17" t="str">
        <f>VLOOKUP(D17,coordenadas!A:C,3,0)</f>
        <v>-3.726481</v>
      </c>
      <c r="I17" t="str">
        <f>VLOOKUP(D17,coordenadas!A:D,4,0)</f>
        <v>-38.5888279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VLOOKUP(D17,horarios!B:H,6,0)</f>
        <v>DIURNO</v>
      </c>
    </row>
    <row r="18" spans="1:13">
      <c r="A18" s="32">
        <v>45835</v>
      </c>
      <c r="B18" t="s">
        <v>3666</v>
      </c>
      <c r="C18" t="s">
        <v>3193</v>
      </c>
      <c r="D18">
        <v>3651</v>
      </c>
      <c r="E18" t="s">
        <v>479</v>
      </c>
      <c r="F18" s="31">
        <v>161.6</v>
      </c>
      <c r="G18">
        <v>23.2</v>
      </c>
      <c r="H18" t="str">
        <f>VLOOKUP(D18,coordenadas!A:C,3,0)</f>
        <v>-3.7663142</v>
      </c>
      <c r="I18" t="str">
        <f>VLOOKUP(D18,coordenadas!A:D,4,0)</f>
        <v>-38.6469808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VLOOKUP(D18,horarios!B:H,6,0)</f>
        <v>DIURNO</v>
      </c>
    </row>
    <row r="19" spans="1:13">
      <c r="A19" s="32">
        <v>45835</v>
      </c>
      <c r="B19" t="s">
        <v>3670</v>
      </c>
      <c r="C19" t="s">
        <v>3197</v>
      </c>
      <c r="D19">
        <v>3705</v>
      </c>
      <c r="E19" t="s">
        <v>484</v>
      </c>
      <c r="F19" s="31">
        <v>179.9</v>
      </c>
      <c r="G19">
        <v>14.4</v>
      </c>
      <c r="H19" t="str">
        <f>VLOOKUP(D19,coordenadas!A:C,3,0)</f>
        <v>-3.8754221</v>
      </c>
      <c r="I19" t="str">
        <f>VLOOKUP(D19,coordenadas!A:D,4,0)</f>
        <v>-38.5915102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VLOOKUP(D19,horarios!B:H,6,0)</f>
        <v>DIURNO ALERTA</v>
      </c>
    </row>
    <row r="20" spans="1:13">
      <c r="A20" s="32">
        <v>45835</v>
      </c>
      <c r="B20" t="s">
        <v>3670</v>
      </c>
      <c r="C20" t="s">
        <v>3197</v>
      </c>
      <c r="D20">
        <v>3765</v>
      </c>
      <c r="E20" t="s">
        <v>3674</v>
      </c>
      <c r="F20" s="31">
        <v>854.17</v>
      </c>
      <c r="G20">
        <v>42.7</v>
      </c>
      <c r="H20" t="str">
        <f>VLOOKUP(D20,coordenadas!A:C,3,0)</f>
        <v>-3.8548937</v>
      </c>
      <c r="I20" t="str">
        <f>VLOOKUP(D20,coordenadas!A:D,4,0)</f>
        <v>-38.5789869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VLOOKUP(D20,horarios!B:H,6,0)</f>
        <v>MANHA</v>
      </c>
    </row>
    <row r="21" spans="1:13">
      <c r="A21" s="32">
        <v>45835</v>
      </c>
      <c r="B21" t="s">
        <v>3672</v>
      </c>
      <c r="C21" t="s">
        <v>3196</v>
      </c>
      <c r="D21">
        <v>3771</v>
      </c>
      <c r="E21" t="s">
        <v>494</v>
      </c>
      <c r="F21" s="31">
        <v>1140</v>
      </c>
      <c r="G21">
        <v>30</v>
      </c>
      <c r="H21" t="str">
        <f>VLOOKUP(D21,coordenadas!A:C,3,0)</f>
        <v>-3.6736142</v>
      </c>
      <c r="I21" t="str">
        <f>VLOOKUP(D21,coordenadas!A:D,4,0)</f>
        <v>-38.6696458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VLOOKUP(D21,horarios!B:H,6,0)</f>
        <v>DIURNO ALERTA</v>
      </c>
    </row>
    <row r="22" spans="1:13">
      <c r="A22" s="32">
        <v>45835</v>
      </c>
      <c r="B22" t="s">
        <v>3671</v>
      </c>
      <c r="C22" t="s">
        <v>3494</v>
      </c>
      <c r="D22">
        <v>4067</v>
      </c>
      <c r="E22" t="s">
        <v>543</v>
      </c>
      <c r="F22" s="31">
        <v>488.35</v>
      </c>
      <c r="G22">
        <v>52.5</v>
      </c>
      <c r="H22" t="str">
        <f>VLOOKUP(D22,coordenadas!A:C,3,0)</f>
        <v>-3.7188623</v>
      </c>
      <c r="I22" t="str">
        <f>VLOOKUP(D22,coordenadas!A:D,4,0)</f>
        <v>-38.6057626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VLOOKUP(D22,horarios!B:H,6,0)</f>
        <v>DIURNO ALERTA</v>
      </c>
    </row>
    <row r="23" spans="1:13">
      <c r="A23" s="32">
        <v>45835</v>
      </c>
      <c r="B23" t="s">
        <v>3672</v>
      </c>
      <c r="C23" t="s">
        <v>3196</v>
      </c>
      <c r="D23">
        <v>4660</v>
      </c>
      <c r="E23" t="s">
        <v>633</v>
      </c>
      <c r="F23" s="31">
        <v>317.10000000000002</v>
      </c>
      <c r="G23">
        <v>31.7</v>
      </c>
      <c r="H23" t="str">
        <f>VLOOKUP(D23,coordenadas!A:C,3,0)</f>
        <v>-3.7272566</v>
      </c>
      <c r="I23" t="str">
        <f>VLOOKUP(D23,coordenadas!A:D,4,0)</f>
        <v>-38.6584095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VLOOKUP(D23,horarios!B:H,6,0)</f>
        <v>DIURNO ALERTA</v>
      </c>
    </row>
    <row r="24" spans="1:13">
      <c r="A24" s="32">
        <v>45835</v>
      </c>
      <c r="B24" t="s">
        <v>3665</v>
      </c>
      <c r="C24" t="s">
        <v>3278</v>
      </c>
      <c r="D24">
        <v>4786</v>
      </c>
      <c r="E24" t="s">
        <v>653</v>
      </c>
      <c r="F24" s="31">
        <v>509.46</v>
      </c>
      <c r="G24">
        <v>34.1</v>
      </c>
      <c r="H24" t="str">
        <f>VLOOKUP(D24,coordenadas!A:C,3,0)</f>
        <v>-3.7605617</v>
      </c>
      <c r="I24" t="str">
        <f>VLOOKUP(D24,coordenadas!A:D,4,0)</f>
        <v>-38.5306641</v>
      </c>
      <c r="J24" s="1" t="s">
        <v>3333</v>
      </c>
      <c r="K24" s="1" t="s">
        <v>3334</v>
      </c>
      <c r="L24" s="2">
        <f>VLOOKUP(C24,pesoCaminhao!C:G,5,0)</f>
        <v>900</v>
      </c>
      <c r="M24" t="str">
        <f>VLOOKUP(D24,horarios!B:H,6,0)</f>
        <v>DIURNO ALERTA</v>
      </c>
    </row>
    <row r="25" spans="1:13">
      <c r="A25" s="32">
        <v>45835</v>
      </c>
      <c r="B25" t="s">
        <v>3665</v>
      </c>
      <c r="C25" t="s">
        <v>3278</v>
      </c>
      <c r="D25">
        <v>9318</v>
      </c>
      <c r="E25" t="s">
        <v>705</v>
      </c>
      <c r="F25" s="31">
        <v>1830.6</v>
      </c>
      <c r="G25">
        <v>162.9</v>
      </c>
      <c r="H25" t="str">
        <f>VLOOKUP(D25,coordenadas!A:C,3,0)</f>
        <v>-3.7881221</v>
      </c>
      <c r="I25" t="str">
        <f>VLOOKUP(D25,coordenadas!A:D,4,0)</f>
        <v>-38.6107546</v>
      </c>
      <c r="J25" s="1" t="s">
        <v>3333</v>
      </c>
      <c r="K25" s="1" t="s">
        <v>3334</v>
      </c>
      <c r="L25" s="2">
        <f>VLOOKUP(C25,pesoCaminhao!C:G,5,0)</f>
        <v>900</v>
      </c>
      <c r="M25" t="str">
        <f>VLOOKUP(D25,horarios!B:H,6,0)</f>
        <v>DIURNO</v>
      </c>
    </row>
    <row r="26" spans="1:13">
      <c r="A26" s="32">
        <v>45835</v>
      </c>
      <c r="B26" t="s">
        <v>3670</v>
      </c>
      <c r="C26" t="s">
        <v>3197</v>
      </c>
      <c r="D26">
        <v>9334</v>
      </c>
      <c r="E26" t="s">
        <v>714</v>
      </c>
      <c r="F26" s="31">
        <v>1176</v>
      </c>
      <c r="G26">
        <v>48</v>
      </c>
      <c r="H26" t="str">
        <f>VLOOKUP(D26,coordenadas!A:C,3,0)</f>
        <v>-3.8773317</v>
      </c>
      <c r="I26" t="str">
        <f>VLOOKUP(D26,coordenadas!A:D,4,0)</f>
        <v>-38.6094661</v>
      </c>
      <c r="J26" s="1" t="s">
        <v>3333</v>
      </c>
      <c r="K26" s="1" t="s">
        <v>3334</v>
      </c>
      <c r="L26" s="2">
        <f>VLOOKUP(C26,pesoCaminhao!C:G,5,0)</f>
        <v>1590</v>
      </c>
      <c r="M26" t="str">
        <f>VLOOKUP(D26,horarios!B:H,6,0)</f>
        <v>MANHA</v>
      </c>
    </row>
    <row r="27" spans="1:13">
      <c r="A27" s="32">
        <v>45835</v>
      </c>
      <c r="B27" t="s">
        <v>3672</v>
      </c>
      <c r="C27" t="s">
        <v>3196</v>
      </c>
      <c r="D27">
        <v>9618</v>
      </c>
      <c r="E27" t="s">
        <v>802</v>
      </c>
      <c r="F27" s="31">
        <v>201.49</v>
      </c>
      <c r="G27">
        <v>4.5999999999999996</v>
      </c>
      <c r="H27" t="str">
        <f>VLOOKUP(D27,coordenadas!A:C,3,0)</f>
        <v>-3.6403587</v>
      </c>
      <c r="I27" t="str">
        <f>VLOOKUP(D27,coordenadas!A:D,4,0)</f>
        <v>-38.7016511</v>
      </c>
      <c r="J27" s="1" t="s">
        <v>3333</v>
      </c>
      <c r="K27" s="1" t="s">
        <v>3334</v>
      </c>
      <c r="L27" s="2">
        <f>VLOOKUP(C27,pesoCaminhao!C:G,5,0)</f>
        <v>1590</v>
      </c>
      <c r="M27" t="str">
        <f>VLOOKUP(D27,horarios!B:H,6,0)</f>
        <v>DIURNO ALERTA</v>
      </c>
    </row>
    <row r="28" spans="1:13">
      <c r="A28" s="32">
        <v>45835</v>
      </c>
      <c r="B28" t="s">
        <v>3670</v>
      </c>
      <c r="C28" t="s">
        <v>3197</v>
      </c>
      <c r="D28">
        <v>10752</v>
      </c>
      <c r="E28" t="s">
        <v>820</v>
      </c>
      <c r="F28" s="31">
        <v>2700</v>
      </c>
      <c r="G28">
        <v>144</v>
      </c>
      <c r="H28" t="str">
        <f>VLOOKUP(D28,coordenadas!A:C,3,0)</f>
        <v>-3.8361488</v>
      </c>
      <c r="I28" t="str">
        <f>VLOOKUP(D28,coordenadas!A:D,4,0)</f>
        <v>-38.5733762</v>
      </c>
      <c r="J28" s="1" t="s">
        <v>3333</v>
      </c>
      <c r="K28" s="1" t="s">
        <v>3334</v>
      </c>
      <c r="L28" s="2">
        <f>VLOOKUP(C28,pesoCaminhao!C:G,5,0)</f>
        <v>1590</v>
      </c>
      <c r="M28" t="str">
        <f>VLOOKUP(D28,horarios!B:H,6,0)</f>
        <v>DIURNO</v>
      </c>
    </row>
    <row r="29" spans="1:13">
      <c r="A29" s="32">
        <v>45835</v>
      </c>
      <c r="B29" t="s">
        <v>3672</v>
      </c>
      <c r="C29" t="s">
        <v>3196</v>
      </c>
      <c r="D29">
        <v>11250</v>
      </c>
      <c r="E29" t="s">
        <v>905</v>
      </c>
      <c r="F29" s="31">
        <v>201.4</v>
      </c>
      <c r="G29">
        <v>38.299999999999997</v>
      </c>
      <c r="H29" t="str">
        <f>VLOOKUP(D29,coordenadas!A:C,3,0)</f>
        <v>-3.68961523</v>
      </c>
      <c r="I29" t="str">
        <f>VLOOKUP(D29,coordenadas!A:D,4,0)</f>
        <v>-38.66855858</v>
      </c>
      <c r="J29" s="1" t="s">
        <v>3333</v>
      </c>
      <c r="K29" s="1" t="s">
        <v>3334</v>
      </c>
      <c r="L29" s="2">
        <f>VLOOKUP(C29,pesoCaminhao!C:G,5,0)</f>
        <v>1590</v>
      </c>
      <c r="M29" t="str">
        <f>VLOOKUP(D29,horarios!B:H,6,0)</f>
        <v>DIURNO</v>
      </c>
    </row>
    <row r="30" spans="1:13">
      <c r="A30" s="32">
        <v>45835</v>
      </c>
      <c r="B30" t="s">
        <v>3666</v>
      </c>
      <c r="C30" t="s">
        <v>3193</v>
      </c>
      <c r="D30">
        <v>11666</v>
      </c>
      <c r="E30" t="s">
        <v>3675</v>
      </c>
      <c r="F30" s="31">
        <v>238.3</v>
      </c>
      <c r="G30">
        <v>10.3</v>
      </c>
      <c r="H30" t="str">
        <f>VLOOKUP(D30,coordenadas!A:C,3,0)</f>
        <v>-3.76979132</v>
      </c>
      <c r="I30" t="str">
        <f>VLOOKUP(D30,coordenadas!A:D,4,0)</f>
        <v>-38.6548591</v>
      </c>
      <c r="J30" s="1" t="s">
        <v>3333</v>
      </c>
      <c r="K30" s="1" t="s">
        <v>3334</v>
      </c>
      <c r="L30" s="2">
        <f>VLOOKUP(C30,pesoCaminhao!C:G,5,0)</f>
        <v>1590</v>
      </c>
      <c r="M30" t="str">
        <f>VLOOKUP(D30,horarios!B:H,6,0)</f>
        <v>DIURNO</v>
      </c>
    </row>
    <row r="31" spans="1:13">
      <c r="A31" s="32">
        <v>45835</v>
      </c>
      <c r="B31" t="s">
        <v>3673</v>
      </c>
      <c r="C31" t="s">
        <v>3194</v>
      </c>
      <c r="D31">
        <v>11851</v>
      </c>
      <c r="E31" t="s">
        <v>1012</v>
      </c>
      <c r="F31" s="31">
        <v>299.45</v>
      </c>
      <c r="G31">
        <v>20.3</v>
      </c>
      <c r="H31" t="str">
        <f>VLOOKUP(D31,coordenadas!A:C,3,0)</f>
        <v>-3.82637289</v>
      </c>
      <c r="I31" t="str">
        <f>VLOOKUP(D31,coordenadas!A:D,4,0)</f>
        <v>-38.47433135</v>
      </c>
      <c r="J31" s="1" t="s">
        <v>3333</v>
      </c>
      <c r="K31" s="1" t="s">
        <v>3334</v>
      </c>
      <c r="L31" s="2">
        <f>VLOOKUP(C31,pesoCaminhao!C:G,5,0)</f>
        <v>1590</v>
      </c>
      <c r="M31" t="str">
        <f>VLOOKUP(D31,horarios!B:H,6,0)</f>
        <v>MANHA</v>
      </c>
    </row>
    <row r="32" spans="1:13">
      <c r="A32" s="32">
        <v>45835</v>
      </c>
      <c r="B32" t="s">
        <v>3673</v>
      </c>
      <c r="C32" t="s">
        <v>3194</v>
      </c>
      <c r="D32">
        <v>11895</v>
      </c>
      <c r="E32" t="s">
        <v>1018</v>
      </c>
      <c r="F32" s="31">
        <v>1484.17</v>
      </c>
      <c r="G32">
        <v>94.6</v>
      </c>
      <c r="H32" t="str">
        <f>VLOOKUP(D32,coordenadas!A:C,3,0)</f>
        <v>-3.89368547</v>
      </c>
      <c r="I32" t="str">
        <f>VLOOKUP(D32,coordenadas!A:D,4,0)</f>
        <v>-38.51477265</v>
      </c>
      <c r="J32" s="1" t="s">
        <v>3333</v>
      </c>
      <c r="K32" s="1" t="s">
        <v>3334</v>
      </c>
      <c r="L32" s="2">
        <f>VLOOKUP(C32,pesoCaminhao!C:G,5,0)</f>
        <v>1590</v>
      </c>
      <c r="M32" t="s">
        <v>3489</v>
      </c>
    </row>
    <row r="33" spans="1:13">
      <c r="A33" s="32">
        <v>45835</v>
      </c>
      <c r="B33" t="s">
        <v>3673</v>
      </c>
      <c r="C33" t="s">
        <v>3194</v>
      </c>
      <c r="D33">
        <v>11898</v>
      </c>
      <c r="E33" t="s">
        <v>1020</v>
      </c>
      <c r="F33" s="31">
        <v>771.86</v>
      </c>
      <c r="G33">
        <v>48.2</v>
      </c>
      <c r="H33" t="str">
        <f>VLOOKUP(D33,coordenadas!A:C,3,0)</f>
        <v>-3.8489518</v>
      </c>
      <c r="I33" t="str">
        <f>VLOOKUP(D33,coordenadas!A:D,4,0)</f>
        <v>-38.51200331</v>
      </c>
      <c r="J33" s="1" t="s">
        <v>3333</v>
      </c>
      <c r="K33" s="1" t="s">
        <v>3334</v>
      </c>
      <c r="L33" s="2">
        <f>VLOOKUP(C33,pesoCaminhao!C:G,5,0)</f>
        <v>1590</v>
      </c>
      <c r="M33" t="s">
        <v>3489</v>
      </c>
    </row>
    <row r="34" spans="1:13">
      <c r="A34" s="32">
        <v>45835</v>
      </c>
      <c r="B34" t="s">
        <v>3673</v>
      </c>
      <c r="C34" t="s">
        <v>3194</v>
      </c>
      <c r="D34">
        <v>11946</v>
      </c>
      <c r="E34" t="s">
        <v>1047</v>
      </c>
      <c r="F34" s="31">
        <v>519.76</v>
      </c>
      <c r="G34">
        <v>50</v>
      </c>
      <c r="H34" t="str">
        <f>VLOOKUP(D34,coordenadas!A:C,3,0)</f>
        <v>-3.8573702</v>
      </c>
      <c r="I34" t="str">
        <f>VLOOKUP(D34,coordenadas!A:D,4,0)</f>
        <v>-38.50257130</v>
      </c>
      <c r="J34" s="1" t="s">
        <v>3333</v>
      </c>
      <c r="K34" s="1" t="s">
        <v>3334</v>
      </c>
      <c r="L34" s="2">
        <f>VLOOKUP(C34,pesoCaminhao!C:G,5,0)</f>
        <v>1590</v>
      </c>
      <c r="M34" t="s">
        <v>3489</v>
      </c>
    </row>
    <row r="35" spans="1:13">
      <c r="A35" s="32">
        <v>45835</v>
      </c>
      <c r="B35" t="s">
        <v>3672</v>
      </c>
      <c r="C35" t="s">
        <v>3196</v>
      </c>
      <c r="D35">
        <v>11961</v>
      </c>
      <c r="E35" t="s">
        <v>3676</v>
      </c>
      <c r="F35" s="31">
        <v>205.2</v>
      </c>
      <c r="G35">
        <v>25.7</v>
      </c>
      <c r="H35" t="str">
        <f>VLOOKUP(D35,coordenadas!A:C,3,0)</f>
        <v>-3.69845952</v>
      </c>
      <c r="I35" t="str">
        <f>VLOOKUP(D35,coordenadas!A:D,4,0)</f>
        <v>-38.59345865</v>
      </c>
      <c r="J35" s="1" t="s">
        <v>3333</v>
      </c>
      <c r="K35" s="1" t="s">
        <v>3334</v>
      </c>
      <c r="L35" s="2">
        <f>VLOOKUP(C35,pesoCaminhao!C:G,5,0)</f>
        <v>1590</v>
      </c>
      <c r="M35" t="s">
        <v>3489</v>
      </c>
    </row>
    <row r="36" spans="1:13">
      <c r="A36" s="32">
        <v>45835</v>
      </c>
      <c r="B36" t="s">
        <v>3665</v>
      </c>
      <c r="C36" t="s">
        <v>3278</v>
      </c>
      <c r="D36">
        <v>11995</v>
      </c>
      <c r="E36" t="s">
        <v>1064</v>
      </c>
      <c r="F36" s="31">
        <v>206.4</v>
      </c>
      <c r="G36">
        <v>25.2</v>
      </c>
      <c r="H36" t="str">
        <f>VLOOKUP(D36,coordenadas!A:C,3,0)</f>
        <v>-3.77394996</v>
      </c>
      <c r="I36" t="str">
        <f>VLOOKUP(D36,coordenadas!A:D,4,0)</f>
        <v>-38.51426813</v>
      </c>
      <c r="J36" s="1" t="s">
        <v>3333</v>
      </c>
      <c r="K36" s="1" t="s">
        <v>3334</v>
      </c>
      <c r="L36" s="2">
        <f>VLOOKUP(C36,pesoCaminhao!C:G,5,0)</f>
        <v>900</v>
      </c>
      <c r="M36" t="s">
        <v>3489</v>
      </c>
    </row>
    <row r="37" spans="1:13">
      <c r="A37" s="32">
        <v>45835</v>
      </c>
      <c r="B37" t="s">
        <v>3670</v>
      </c>
      <c r="C37" t="s">
        <v>3197</v>
      </c>
      <c r="D37">
        <v>12144</v>
      </c>
      <c r="E37" t="s">
        <v>3522</v>
      </c>
      <c r="F37" s="31">
        <v>530.79999999999995</v>
      </c>
      <c r="G37">
        <v>56.6</v>
      </c>
      <c r="H37" t="str">
        <f>VLOOKUP(D37,coordenadas!A:C,3,0)</f>
        <v>-3.87047989</v>
      </c>
      <c r="I37" t="str">
        <f>VLOOKUP(D37,coordenadas!A:D,4,0)</f>
        <v>-38.61801215</v>
      </c>
      <c r="J37" s="1" t="s">
        <v>3333</v>
      </c>
      <c r="K37" s="1" t="s">
        <v>3334</v>
      </c>
      <c r="L37" s="2">
        <f>VLOOKUP(C37,pesoCaminhao!C:G,5,0)</f>
        <v>1590</v>
      </c>
      <c r="M37" t="s">
        <v>3489</v>
      </c>
    </row>
  </sheetData>
  <autoFilter ref="A1:M9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5"/>
  <sheetViews>
    <sheetView topLeftCell="A376" workbookViewId="0">
      <selection activeCell="G401" sqref="G401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  <row r="394" spans="2:7">
      <c r="B394">
        <v>447</v>
      </c>
      <c r="C394" t="s">
        <v>3540</v>
      </c>
      <c r="G394" s="2" t="s">
        <v>3489</v>
      </c>
    </row>
    <row r="395" spans="2:7">
      <c r="B395">
        <v>1454</v>
      </c>
      <c r="C395" t="s">
        <v>3555</v>
      </c>
      <c r="G395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2025-06-26T19:46:58Z</dcterms:modified>
</cp:coreProperties>
</file>